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hoerma12\Documents\001 Projekt VRV 2015\06 Kontierungsleitfaden\01_Regionaler Kontenplan Steiermark\Postengruppen_Kontengruppen\"/>
    </mc:Choice>
  </mc:AlternateContent>
  <bookViews>
    <workbookView xWindow="0" yWindow="0" windowWidth="27630" windowHeight="11385" tabRatio="814"/>
  </bookViews>
  <sheets>
    <sheet name="Anlage_3b_Zuordnung_Post_Konto" sheetId="86" r:id="rId1"/>
  </sheets>
  <definedNames>
    <definedName name="_xlnm._FilterDatabase" localSheetId="0" hidden="1">Anlage_3b_Zuordnung_Post_Konto!$D$9:$F$446</definedName>
    <definedName name="_xlnm.Print_Area" localSheetId="0">Anlage_3b_Zuordnung_Post_Konto!$A$1:$F$471</definedName>
    <definedName name="_xlnm.Print_Titles" localSheetId="0">Anlage_3b_Zuordnung_Post_Konto!$8:$9</definedName>
  </definedNames>
  <calcPr calcId="162913"/>
</workbook>
</file>

<file path=xl/calcChain.xml><?xml version="1.0" encoding="utf-8"?>
<calcChain xmlns="http://schemas.openxmlformats.org/spreadsheetml/2006/main">
  <c r="A446" i="86" l="1"/>
  <c r="A445" i="86"/>
  <c r="A356" i="86"/>
  <c r="A355" i="86"/>
  <c r="A354" i="86"/>
  <c r="A353" i="86"/>
  <c r="A307" i="86"/>
  <c r="A306" i="86"/>
  <c r="A305" i="86"/>
  <c r="A304" i="86"/>
  <c r="A303" i="86"/>
  <c r="A299" i="86"/>
  <c r="A298" i="86"/>
  <c r="A297" i="86"/>
  <c r="A295" i="86"/>
  <c r="A294" i="86"/>
  <c r="A293" i="86"/>
  <c r="A258" i="86"/>
  <c r="A253" i="86"/>
  <c r="A193" i="86"/>
  <c r="A192" i="86"/>
  <c r="A155" i="86"/>
  <c r="A154" i="86"/>
  <c r="A153" i="86"/>
  <c r="A149" i="86"/>
  <c r="A148" i="86"/>
  <c r="A147" i="86"/>
  <c r="A146" i="86"/>
  <c r="A145" i="86"/>
  <c r="A144" i="86"/>
  <c r="A143" i="86"/>
  <c r="A136" i="86"/>
  <c r="A135" i="86"/>
  <c r="A134" i="86"/>
  <c r="A133" i="86"/>
  <c r="A132" i="86"/>
  <c r="A130" i="86"/>
  <c r="A92" i="86"/>
  <c r="A66" i="86"/>
  <c r="A56" i="86"/>
  <c r="A54" i="86"/>
  <c r="A52" i="86"/>
  <c r="A48" i="86"/>
  <c r="A47" i="86"/>
  <c r="A44" i="86"/>
</calcChain>
</file>

<file path=xl/comments1.xml><?xml version="1.0" encoding="utf-8"?>
<comments xmlns="http://schemas.openxmlformats.org/spreadsheetml/2006/main">
  <authors>
    <author>Bröthaler, Johann</author>
  </authors>
  <commentList>
    <comment ref="H9" authorId="0" shapeId="0">
      <text>
        <r>
          <rPr>
            <b/>
            <sz val="9"/>
            <color indexed="81"/>
            <rFont val="Segoe UI"/>
            <family val="2"/>
          </rPr>
          <t>Bröthaler, Johann:</t>
        </r>
        <r>
          <rPr>
            <sz val="9"/>
            <color indexed="81"/>
            <rFont val="Segoe UI"/>
            <family val="2"/>
          </rPr>
          <t xml:space="preserve">
Stand nach Überprüfung (31.07.) und Korrektur (23. 08.)</t>
        </r>
      </text>
    </comment>
    <comment ref="D299" authorId="0" shapeId="0">
      <text>
        <r>
          <rPr>
            <b/>
            <sz val="9"/>
            <color indexed="81"/>
            <rFont val="Segoe UI"/>
            <family val="2"/>
          </rPr>
          <t xml:space="preserve">A7 (Kontrollgruppe):
</t>
        </r>
        <r>
          <rPr>
            <sz val="9"/>
            <color indexed="81"/>
            <rFont val="Segoe UI"/>
            <family val="2"/>
          </rPr>
          <t>Bei Dotierung und Auflösung von Rst ist eine Unterscheidung hinsichtlich der Fristigkeit im EHH und FHH nicht notwendig - Fristigkeit ergibt sich aus dem Konto des VHH</t>
        </r>
      </text>
    </comment>
  </commentList>
</comments>
</file>

<file path=xl/sharedStrings.xml><?xml version="1.0" encoding="utf-8"?>
<sst xmlns="http://schemas.openxmlformats.org/spreadsheetml/2006/main" count="3522" uniqueCount="1055">
  <si>
    <t>Gebäude und Bauten</t>
  </si>
  <si>
    <t>Sonderanlagen</t>
  </si>
  <si>
    <t>Rückstellungen für Prozesskosten</t>
  </si>
  <si>
    <t>Rückstellungen für ausstehende Rechnungen</t>
  </si>
  <si>
    <t>Rückstellungen für nicht konsumierte Urlaube</t>
  </si>
  <si>
    <t>Rückstellungen für Abfertigungen</t>
  </si>
  <si>
    <t>Rückstellungen für Jubiläumszuwendungen</t>
  </si>
  <si>
    <t>Rückstellungen für Haftungen</t>
  </si>
  <si>
    <t>Sonstige langfristige Rückstellungen</t>
  </si>
  <si>
    <t>Erträge aus Leistungen</t>
  </si>
  <si>
    <t>Beteiligungen</t>
  </si>
  <si>
    <t>Aktive Rechnungsabgrenzung</t>
  </si>
  <si>
    <t>Fremdwährungsumrechnungsrücklagen</t>
  </si>
  <si>
    <t>Passive Rechnungsabgrenzung</t>
  </si>
  <si>
    <t>Beteiligungen an verbundenen Unternehmen</t>
  </si>
  <si>
    <t>Beteiligungen an assoziierten Unternehmen</t>
  </si>
  <si>
    <t>Verwaltete Einrichtungen, die der Kontrolle unterliegen</t>
  </si>
  <si>
    <t>Sonstige kurzfristige Forderungen (nicht voranschlagswirksame Gebarung)</t>
  </si>
  <si>
    <t>Langfristige Verbindlichkeiten aus Lieferungen und Leistungen</t>
  </si>
  <si>
    <t>Kurzfristige Verbindlichkeiten aus Lieferungen und Leistungen</t>
  </si>
  <si>
    <t>Kurzfristige Verbindlichkeiten aus Abgaben</t>
  </si>
  <si>
    <t>Amts-, Betriebs- und Geschäftsausstattung</t>
  </si>
  <si>
    <t>Partizipationskapital</t>
  </si>
  <si>
    <t>Hybridkapital</t>
  </si>
  <si>
    <t>Operating Leasing</t>
  </si>
  <si>
    <t>Bezüge der gewählten Organe</t>
  </si>
  <si>
    <t>Gebühren für die Benützung von Gemeindeeinrichtungen und -anlagen</t>
  </si>
  <si>
    <t>Unbebaute Grundstücke</t>
  </si>
  <si>
    <t>Bebaute Grundstücke</t>
  </si>
  <si>
    <t>Sonstige kurzfristige Rückstellungen</t>
  </si>
  <si>
    <t>Bezeichnung Gruppe</t>
  </si>
  <si>
    <t>000</t>
  </si>
  <si>
    <t>002</t>
  </si>
  <si>
    <t>Straßenbauten</t>
  </si>
  <si>
    <t>003</t>
  </si>
  <si>
    <t>Grundstücke zu Straßenbauten</t>
  </si>
  <si>
    <t>004</t>
  </si>
  <si>
    <t>005</t>
  </si>
  <si>
    <t>Anlagen zu Straßenbauten</t>
  </si>
  <si>
    <t>006</t>
  </si>
  <si>
    <t>Sonstige Grundstückseinrichtungen</t>
  </si>
  <si>
    <t>010</t>
  </si>
  <si>
    <t>Kulturgüter unbeweglich</t>
  </si>
  <si>
    <t>Maschinen und maschinelle Anlagen</t>
  </si>
  <si>
    <t>020</t>
  </si>
  <si>
    <t>030</t>
  </si>
  <si>
    <t>Werkzeuge und sonstige Erzeugungshilfsmittel</t>
  </si>
  <si>
    <t>040</t>
  </si>
  <si>
    <t>Fahrzeuge</t>
  </si>
  <si>
    <t>042</t>
  </si>
  <si>
    <t>046</t>
  </si>
  <si>
    <t>Kulturgüter beweglich</t>
  </si>
  <si>
    <t>050</t>
  </si>
  <si>
    <t>060</t>
  </si>
  <si>
    <t>061</t>
  </si>
  <si>
    <t>062</t>
  </si>
  <si>
    <t>063</t>
  </si>
  <si>
    <t>Aktivierungsfähige Rechte (immaterielle Vermögenswerte)</t>
  </si>
  <si>
    <t>070</t>
  </si>
  <si>
    <t>080</t>
  </si>
  <si>
    <t>081</t>
  </si>
  <si>
    <t>082</t>
  </si>
  <si>
    <t>Sonstige Beteiligungen</t>
  </si>
  <si>
    <t>083</t>
  </si>
  <si>
    <t>084</t>
  </si>
  <si>
    <t>085</t>
  </si>
  <si>
    <t>086</t>
  </si>
  <si>
    <t>089</t>
  </si>
  <si>
    <t>090</t>
  </si>
  <si>
    <t>Wertberichtigungen zu Grundstücken, Grundstückseinrichtungen und Infrastruktur</t>
  </si>
  <si>
    <t>Wertberichtigungen zu Gebäuden und Bauten</t>
  </si>
  <si>
    <t>Wertberichtigungen zu Sonderanlagen</t>
  </si>
  <si>
    <t>Wertberichtigungen zu technischen Anlagen, Fahrzeugen und Maschinen</t>
  </si>
  <si>
    <t>Wertberichtigungen zu Amts-, Betriebs- und Geschäftsausstattung</t>
  </si>
  <si>
    <t>Wertberichtigungen zu Kulturgütern</t>
  </si>
  <si>
    <t>Gebrauchsgüter</t>
  </si>
  <si>
    <t>Handelswaren</t>
  </si>
  <si>
    <t>Lebensmittel</t>
  </si>
  <si>
    <t>Futtermittel</t>
  </si>
  <si>
    <t>Fertige Erzeugnisse</t>
  </si>
  <si>
    <t>Unfertige Erzeugnisse</t>
  </si>
  <si>
    <t>220</t>
  </si>
  <si>
    <t>221</t>
  </si>
  <si>
    <t>222</t>
  </si>
  <si>
    <t>230</t>
  </si>
  <si>
    <t>233</t>
  </si>
  <si>
    <t>241</t>
  </si>
  <si>
    <t>242</t>
  </si>
  <si>
    <t>243</t>
  </si>
  <si>
    <t>250</t>
  </si>
  <si>
    <t>251</t>
  </si>
  <si>
    <t>252</t>
  </si>
  <si>
    <t>253</t>
  </si>
  <si>
    <t>280</t>
  </si>
  <si>
    <t>Sonstige kurzfristige Forderungen</t>
  </si>
  <si>
    <t>Sonstige langfristige Forderungen</t>
  </si>
  <si>
    <t>281</t>
  </si>
  <si>
    <t>282</t>
  </si>
  <si>
    <t>289</t>
  </si>
  <si>
    <t>Geleistete Anzahlungen für Lieferungen und Leistungen</t>
  </si>
  <si>
    <t>290</t>
  </si>
  <si>
    <t>298</t>
  </si>
  <si>
    <t>299</t>
  </si>
  <si>
    <t>Wertberichtigungen zu langfristigen Forderungen aus Lieferungen und Leistungen</t>
  </si>
  <si>
    <t>Wertberichtigungen zu langfristigen Forderungen aus gewährten Darlehen</t>
  </si>
  <si>
    <t>Kapitaltransfers von Beteiligungen</t>
  </si>
  <si>
    <t>Kapitaltransfers von Unternehmen (ohne Finanzunternehmen)</t>
  </si>
  <si>
    <t>Kapitaltransfers von Finanzunternehmen</t>
  </si>
  <si>
    <t>Kapitaltransfers vom Ausland</t>
  </si>
  <si>
    <t>Kapitaltransfers von der Europäischen Union</t>
  </si>
  <si>
    <t>310</t>
  </si>
  <si>
    <t>Forderungskauf (Schuldeinlösung)</t>
  </si>
  <si>
    <t>321</t>
  </si>
  <si>
    <t>Langfristige Forderungen aus derivativen FI in Euro mit Grundgeschäft (-)</t>
  </si>
  <si>
    <t>Langfristige Verbindlichkeiten aus derivativen FI in fremder Währung mit Grundgeschäft</t>
  </si>
  <si>
    <t>330</t>
  </si>
  <si>
    <t>331</t>
  </si>
  <si>
    <t>332</t>
  </si>
  <si>
    <t>340</t>
  </si>
  <si>
    <t>341</t>
  </si>
  <si>
    <t>Investitionsdarlehen von Sozialversicherungsträgern</t>
  </si>
  <si>
    <t>342</t>
  </si>
  <si>
    <t>343</t>
  </si>
  <si>
    <t>351</t>
  </si>
  <si>
    <t>352</t>
  </si>
  <si>
    <t>353</t>
  </si>
  <si>
    <t>356</t>
  </si>
  <si>
    <t>357</t>
  </si>
  <si>
    <t>358</t>
  </si>
  <si>
    <t>359</t>
  </si>
  <si>
    <t>370</t>
  </si>
  <si>
    <t>Sonstige kurzfristige Verbindlichkeiten</t>
  </si>
  <si>
    <t>Sonstige langfristige Verbindlichkeiten</t>
  </si>
  <si>
    <t>381</t>
  </si>
  <si>
    <t>382</t>
  </si>
  <si>
    <t>Rückstellungen für Sanierung von Altlasten</t>
  </si>
  <si>
    <t>390</t>
  </si>
  <si>
    <t>400</t>
  </si>
  <si>
    <t>Verbrauchsgüter für innerbetriebliche Leistungen</t>
  </si>
  <si>
    <t>409</t>
  </si>
  <si>
    <t>420</t>
  </si>
  <si>
    <t>428</t>
  </si>
  <si>
    <t>Fertig bezogene Teile</t>
  </si>
  <si>
    <t>429</t>
  </si>
  <si>
    <t>Einstellvieh</t>
  </si>
  <si>
    <t>430</t>
  </si>
  <si>
    <t>451</t>
  </si>
  <si>
    <t>Brennstoffe</t>
  </si>
  <si>
    <t>452</t>
  </si>
  <si>
    <t xml:space="preserve">Treibstoffe </t>
  </si>
  <si>
    <t>Treibstoffe</t>
  </si>
  <si>
    <t>453</t>
  </si>
  <si>
    <t>Schmier- und Schleifmittel</t>
  </si>
  <si>
    <t>454</t>
  </si>
  <si>
    <t xml:space="preserve">Reinigungsmittel </t>
  </si>
  <si>
    <t>Reinigungsmittel</t>
  </si>
  <si>
    <t>455</t>
  </si>
  <si>
    <t>Chemische und sonstige artverwandte Mittel</t>
  </si>
  <si>
    <t>456</t>
  </si>
  <si>
    <t>457</t>
  </si>
  <si>
    <t>Druckwerke</t>
  </si>
  <si>
    <t>458</t>
  </si>
  <si>
    <t>Mittel zur ärztlichen Betreuung und Gesundheitsvorsorge</t>
  </si>
  <si>
    <t>459</t>
  </si>
  <si>
    <t>Sonstige Verbrauchsgüter</t>
  </si>
  <si>
    <t>480</t>
  </si>
  <si>
    <t>Fremdbearbeitung (Lohnarbeit)</t>
  </si>
  <si>
    <t>500</t>
  </si>
  <si>
    <t>510</t>
  </si>
  <si>
    <t>520</t>
  </si>
  <si>
    <t>530</t>
  </si>
  <si>
    <t>540</t>
  </si>
  <si>
    <t>550</t>
  </si>
  <si>
    <t>563</t>
  </si>
  <si>
    <t>564</t>
  </si>
  <si>
    <t>Vergütungen für Nebentätigkeit</t>
  </si>
  <si>
    <t>565</t>
  </si>
  <si>
    <t>Mehrleistungsvergütungen</t>
  </si>
  <si>
    <t>566</t>
  </si>
  <si>
    <t>Zuwendungen aus Anlass von Dienstjubiläen</t>
  </si>
  <si>
    <t>567</t>
  </si>
  <si>
    <t>569</t>
  </si>
  <si>
    <t>Sonstige Nebengebühren</t>
  </si>
  <si>
    <t>580</t>
  </si>
  <si>
    <t>581</t>
  </si>
  <si>
    <t>582</t>
  </si>
  <si>
    <t>583</t>
  </si>
  <si>
    <t>Kommunalsteuer</t>
  </si>
  <si>
    <t>590</t>
  </si>
  <si>
    <t>Freiwillige Sozialleistungen</t>
  </si>
  <si>
    <t>591</t>
  </si>
  <si>
    <t>Dotierung von Rückstellungen für Abfertigungen</t>
  </si>
  <si>
    <t>Dotierung von Rückstellungen für Jubiläumszuwendungen</t>
  </si>
  <si>
    <t>Dotierung von Rückstellungen für nicht konsumierte Urlaube</t>
  </si>
  <si>
    <t>Dotierung von sonstigen Personalrückstellungen</t>
  </si>
  <si>
    <t>Energiebezüge</t>
  </si>
  <si>
    <t>600</t>
  </si>
  <si>
    <t>610</t>
  </si>
  <si>
    <t>Instandhaltung von Grund und Boden</t>
  </si>
  <si>
    <t>611</t>
  </si>
  <si>
    <t>Instandhaltung von Straßenbauten</t>
  </si>
  <si>
    <t>612</t>
  </si>
  <si>
    <t>613</t>
  </si>
  <si>
    <t>Instandhaltung von sonstigen Grundstückseinrichtungen</t>
  </si>
  <si>
    <t>614</t>
  </si>
  <si>
    <t>Instandhaltung von Kulturgütern</t>
  </si>
  <si>
    <t>616</t>
  </si>
  <si>
    <t>Instandhaltung von Maschinen und maschinellen Anlagen</t>
  </si>
  <si>
    <t>617</t>
  </si>
  <si>
    <t>618</t>
  </si>
  <si>
    <t>Instandhaltung von sonstigen Anlagen</t>
  </si>
  <si>
    <t>619</t>
  </si>
  <si>
    <t>Instandhaltung von Sonderanlagen</t>
  </si>
  <si>
    <t>620</t>
  </si>
  <si>
    <t>Transporte durch die Bahn</t>
  </si>
  <si>
    <t>621</t>
  </si>
  <si>
    <t>Sonstige Transporte</t>
  </si>
  <si>
    <t>630</t>
  </si>
  <si>
    <t>Postdienste</t>
  </si>
  <si>
    <t>631</t>
  </si>
  <si>
    <t>Telekommunikationsdienste</t>
  </si>
  <si>
    <t>640</t>
  </si>
  <si>
    <t>641</t>
  </si>
  <si>
    <t>642</t>
  </si>
  <si>
    <t>650</t>
  </si>
  <si>
    <t>Zinsen für Finanzschulden in Euro</t>
  </si>
  <si>
    <t>651</t>
  </si>
  <si>
    <t>652</t>
  </si>
  <si>
    <t>653</t>
  </si>
  <si>
    <t>Zinsen für Finanzschulden in fremder Währung</t>
  </si>
  <si>
    <t>654</t>
  </si>
  <si>
    <t>655</t>
  </si>
  <si>
    <t>656</t>
  </si>
  <si>
    <t>Skontoaufwand</t>
  </si>
  <si>
    <t>657</t>
  </si>
  <si>
    <t>Kursverluste</t>
  </si>
  <si>
    <t>658</t>
  </si>
  <si>
    <t>Zinsen und sonstige Aufwendungen aus derivativen Finanzinstrumenten ohne Grundgeschäft in Euro</t>
  </si>
  <si>
    <t>Zinsen und sonstige Aufwendungen aus derivativen Finanzinstrumenten ohne Grundgeschäft in fremder Währung</t>
  </si>
  <si>
    <t>659</t>
  </si>
  <si>
    <t>Versicherungen</t>
  </si>
  <si>
    <t>670</t>
  </si>
  <si>
    <t>680</t>
  </si>
  <si>
    <t>681</t>
  </si>
  <si>
    <t>682</t>
  </si>
  <si>
    <t>683</t>
  </si>
  <si>
    <t>685</t>
  </si>
  <si>
    <t>Dotierung von Rückstellungen für Prozesskosten</t>
  </si>
  <si>
    <t>686</t>
  </si>
  <si>
    <t>Dotierung von Rückstellungen für Haftungen</t>
  </si>
  <si>
    <t>687</t>
  </si>
  <si>
    <t>Dotierung von Rückstellungen für Sanierungen von Altlasten</t>
  </si>
  <si>
    <t>688</t>
  </si>
  <si>
    <t>Dotierung von sonstigen Rückstellungen</t>
  </si>
  <si>
    <t>Dotierung von Rückstellungen für ausstehende Rechnungen</t>
  </si>
  <si>
    <t>690</t>
  </si>
  <si>
    <t>691</t>
  </si>
  <si>
    <t>Schadensvergütungen</t>
  </si>
  <si>
    <t>694</t>
  </si>
  <si>
    <t>Aufwendungen aus der Bewertung von Beteiligungen</t>
  </si>
  <si>
    <t>695</t>
  </si>
  <si>
    <t>Wertberichtigungen zu Forderungen aus gewährten Darlehen</t>
  </si>
  <si>
    <t>697</t>
  </si>
  <si>
    <t>698</t>
  </si>
  <si>
    <t>699</t>
  </si>
  <si>
    <t>702</t>
  </si>
  <si>
    <t>705</t>
  </si>
  <si>
    <t>707</t>
  </si>
  <si>
    <t>710</t>
  </si>
  <si>
    <t>720</t>
  </si>
  <si>
    <t>721</t>
  </si>
  <si>
    <t>722</t>
  </si>
  <si>
    <t>Rückersätze von Erträgen</t>
  </si>
  <si>
    <t>723</t>
  </si>
  <si>
    <t>724</t>
  </si>
  <si>
    <t>725</t>
  </si>
  <si>
    <t>Bibliothekserfordernisse</t>
  </si>
  <si>
    <t>726</t>
  </si>
  <si>
    <t>728</t>
  </si>
  <si>
    <t>729</t>
  </si>
  <si>
    <t>Reisegebühren</t>
  </si>
  <si>
    <t>Transfers an Sozialversicherungsträger</t>
  </si>
  <si>
    <t>750</t>
  </si>
  <si>
    <t>751</t>
  </si>
  <si>
    <t>752</t>
  </si>
  <si>
    <t>755</t>
  </si>
  <si>
    <t>756</t>
  </si>
  <si>
    <t>757</t>
  </si>
  <si>
    <t>760</t>
  </si>
  <si>
    <t>761</t>
  </si>
  <si>
    <t>762</t>
  </si>
  <si>
    <t>764</t>
  </si>
  <si>
    <t>768</t>
  </si>
  <si>
    <t>769</t>
  </si>
  <si>
    <t>770</t>
  </si>
  <si>
    <t>771</t>
  </si>
  <si>
    <t>776</t>
  </si>
  <si>
    <t>777</t>
  </si>
  <si>
    <t>778</t>
  </si>
  <si>
    <t>779</t>
  </si>
  <si>
    <t>Transfers an das Ausland</t>
  </si>
  <si>
    <t>780</t>
  </si>
  <si>
    <t>785</t>
  </si>
  <si>
    <t>800</t>
  </si>
  <si>
    <t>Veräußerungen von immateriellen Vermögenswerten</t>
  </si>
  <si>
    <t>Veräußerungen von Amts-, Betriebs- und Geschäftsausstattung</t>
  </si>
  <si>
    <t>Veräußerungen von Beteiligungen</t>
  </si>
  <si>
    <t>Veräußerungen von aktiven Finanzinstrumenten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</si>
  <si>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</si>
  <si>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</si>
  <si>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</si>
  <si>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</si>
  <si>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</si>
  <si>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</si>
  <si>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</si>
  <si>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</si>
  <si>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</si>
  <si>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</si>
  <si>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</si>
  <si>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</si>
  <si>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</si>
  <si>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817</t>
  </si>
  <si>
    <t>819</t>
  </si>
  <si>
    <t>Erträge aus der Auflösung von Investitionszuschüssen (Kapitaltransfers)</t>
  </si>
  <si>
    <t>Übrige nicht finanzierungswirksame Erträge</t>
  </si>
  <si>
    <t>820</t>
  </si>
  <si>
    <t>Zinserträge aus Finanzderivaten mit Grundgeschäft</t>
  </si>
  <si>
    <t>Zinserträge aus Finanzderivaten ohne Grundgeschäft</t>
  </si>
  <si>
    <t>821</t>
  </si>
  <si>
    <t>822</t>
  </si>
  <si>
    <t>824</t>
  </si>
  <si>
    <t>825</t>
  </si>
  <si>
    <t>826</t>
  </si>
  <si>
    <t>827</t>
  </si>
  <si>
    <t>828</t>
  </si>
  <si>
    <t>Rückersätze von Aufwendungen</t>
  </si>
  <si>
    <t>829</t>
  </si>
  <si>
    <t>Sonstige Erträge</t>
  </si>
  <si>
    <t>Kursgewinne</t>
  </si>
  <si>
    <t>Agien</t>
  </si>
  <si>
    <t>830</t>
  </si>
  <si>
    <t>834</t>
  </si>
  <si>
    <t>835</t>
  </si>
  <si>
    <t>836</t>
  </si>
  <si>
    <t>838</t>
  </si>
  <si>
    <t>839</t>
  </si>
  <si>
    <t>840</t>
  </si>
  <si>
    <t>844</t>
  </si>
  <si>
    <t>845</t>
  </si>
  <si>
    <t>846</t>
  </si>
  <si>
    <t>848</t>
  </si>
  <si>
    <t>849</t>
  </si>
  <si>
    <t>850</t>
  </si>
  <si>
    <t>851</t>
  </si>
  <si>
    <t>852</t>
  </si>
  <si>
    <t>853</t>
  </si>
  <si>
    <t>854</t>
  </si>
  <si>
    <t>856</t>
  </si>
  <si>
    <t>857</t>
  </si>
  <si>
    <t>858</t>
  </si>
  <si>
    <t>859</t>
  </si>
  <si>
    <t>860</t>
  </si>
  <si>
    <t>861</t>
  </si>
  <si>
    <t>Transfers von Beteiligungen</t>
  </si>
  <si>
    <t>863</t>
  </si>
  <si>
    <t>865</t>
  </si>
  <si>
    <t>867</t>
  </si>
  <si>
    <t>868</t>
  </si>
  <si>
    <t>870</t>
  </si>
  <si>
    <t>871</t>
  </si>
  <si>
    <t>880</t>
  </si>
  <si>
    <t>881</t>
  </si>
  <si>
    <t>885</t>
  </si>
  <si>
    <t>889</t>
  </si>
  <si>
    <t>Transfers von der Europäischen Union</t>
  </si>
  <si>
    <t>890</t>
  </si>
  <si>
    <t>Aktivierte Eigenleistungen</t>
  </si>
  <si>
    <t>891</t>
  </si>
  <si>
    <t>892</t>
  </si>
  <si>
    <t>894</t>
  </si>
  <si>
    <t>901</t>
  </si>
  <si>
    <t>930</t>
  </si>
  <si>
    <t>935</t>
  </si>
  <si>
    <t>Kapitalausgleichskonto</t>
  </si>
  <si>
    <t>Innere Anleihen/Darlehen</t>
  </si>
  <si>
    <t>939</t>
  </si>
  <si>
    <t>940</t>
  </si>
  <si>
    <t>Neubewertungsrücklagen</t>
  </si>
  <si>
    <t>941</t>
  </si>
  <si>
    <t>960</t>
  </si>
  <si>
    <t>Gewinn- und Verlustkonto/Jahresabschlussbuchungen</t>
  </si>
  <si>
    <t>970</t>
  </si>
  <si>
    <t>980</t>
  </si>
  <si>
    <t>990</t>
  </si>
  <si>
    <t>001</t>
  </si>
  <si>
    <t>015</t>
  </si>
  <si>
    <t>Werkzeuge und sonstige Erzeugungsmittel</t>
  </si>
  <si>
    <t>Im Bau befindliche Gebäude und Bauten</t>
  </si>
  <si>
    <t>Im Bau befindliche technische Anlagen/Fahrzeuge/Maschinen</t>
  </si>
  <si>
    <t>Im Bau befindliche Anlagen (Amts-, Betriebs- und Geschäftsausstattung)</t>
  </si>
  <si>
    <t>088</t>
  </si>
  <si>
    <t>091</t>
  </si>
  <si>
    <t>092</t>
  </si>
  <si>
    <t>093</t>
  </si>
  <si>
    <t>Wertberichtigungen zu Wasser- und Abwasserbauten- und anlagen</t>
  </si>
  <si>
    <t>094</t>
  </si>
  <si>
    <t>095</t>
  </si>
  <si>
    <t>096</t>
  </si>
  <si>
    <t>097</t>
  </si>
  <si>
    <t>100</t>
  </si>
  <si>
    <t>120</t>
  </si>
  <si>
    <t>Betriebsstoffe</t>
  </si>
  <si>
    <t>170</t>
  </si>
  <si>
    <t>175</t>
  </si>
  <si>
    <t>200</t>
  </si>
  <si>
    <t>210</t>
  </si>
  <si>
    <t>Zur Veräußerung verfügbare aktive Finanzinstrumente - kurzfristig</t>
  </si>
  <si>
    <t>231</t>
  </si>
  <si>
    <t>240</t>
  </si>
  <si>
    <t>244</t>
  </si>
  <si>
    <t>245</t>
  </si>
  <si>
    <t>246</t>
  </si>
  <si>
    <t>247</t>
  </si>
  <si>
    <t>248</t>
  </si>
  <si>
    <t>249</t>
  </si>
  <si>
    <t>270</t>
  </si>
  <si>
    <t>Umsatzsteuer Verrechnungskonto - Gutschrift (nicht voranschlagswirksame Gebarung)</t>
  </si>
  <si>
    <t>272</t>
  </si>
  <si>
    <t>287</t>
  </si>
  <si>
    <t>Zahlungsmittelreserven für zweckgebundene Haushaltsrücklagen</t>
  </si>
  <si>
    <t>Wertberichtigungen zu sonstigen langfristigen Forderungen</t>
  </si>
  <si>
    <t>Wertberichtigungen zu kurzfristigen Forderungen aus Lieferungen und Leistungen</t>
  </si>
  <si>
    <t>Wertberichtigungen zu kurzfristigen Forderungen aus Abgaben</t>
  </si>
  <si>
    <t>Kapitaltransfers von Bund, Bundesfonds und Bundeskammern</t>
  </si>
  <si>
    <t>Kapitaltransfers von Ländern, Landesfonds und Landeskammern</t>
  </si>
  <si>
    <t xml:space="preserve">Kapitaltransfers von Gemeinden, Gemeindeverbänden (ohne marktbestimmte Tätigkeit) und Gemeindefonds </t>
  </si>
  <si>
    <t>Kapitaltransfers von sonstigen Trägern des öffentlichen Rechts und Sozialversicherungsträgern</t>
  </si>
  <si>
    <t>Kapitaltransfers von privaten Haushalten und privaten Organisationen ohne Erwerbszweck und andere</t>
  </si>
  <si>
    <t xml:space="preserve"> Verbindlichkeiten aus Finanzierungsleasing</t>
  </si>
  <si>
    <t>Kurzfristige Forderungen aus derivativen FI in fremder Währung mit Grundgeschäft (-)</t>
  </si>
  <si>
    <t>322</t>
  </si>
  <si>
    <t>324</t>
  </si>
  <si>
    <t xml:space="preserve">Langfristige Verbindlichkeiten aus derivativen FI in Euro mit Grundgeschäft </t>
  </si>
  <si>
    <t>Langfristige Verbindlichkeiten aus derivativen FI ohne Grundgeschäft</t>
  </si>
  <si>
    <t>344</t>
  </si>
  <si>
    <t>345</t>
  </si>
  <si>
    <t>346</t>
  </si>
  <si>
    <t>347</t>
  </si>
  <si>
    <t>348</t>
  </si>
  <si>
    <t>349</t>
  </si>
  <si>
    <t>350</t>
  </si>
  <si>
    <t>354</t>
  </si>
  <si>
    <t>355</t>
  </si>
  <si>
    <t>360</t>
  </si>
  <si>
    <t>361</t>
  </si>
  <si>
    <t>362</t>
  </si>
  <si>
    <t>Umsatzsteuer Verrechnungskonto - Zahllast (nicht voranschlagswirksame Gebarung)</t>
  </si>
  <si>
    <t>379</t>
  </si>
  <si>
    <t>380</t>
  </si>
  <si>
    <t>383</t>
  </si>
  <si>
    <t>384</t>
  </si>
  <si>
    <t>385</t>
  </si>
  <si>
    <t>386</t>
  </si>
  <si>
    <t>387</t>
  </si>
  <si>
    <t>388</t>
  </si>
  <si>
    <t>402</t>
  </si>
  <si>
    <t>501</t>
  </si>
  <si>
    <t>511</t>
  </si>
  <si>
    <t>521</t>
  </si>
  <si>
    <t>522</t>
  </si>
  <si>
    <t>523</t>
  </si>
  <si>
    <t>531</t>
  </si>
  <si>
    <t>541</t>
  </si>
  <si>
    <t>551</t>
  </si>
  <si>
    <t>552</t>
  </si>
  <si>
    <t>553</t>
  </si>
  <si>
    <t>592</t>
  </si>
  <si>
    <t>593</t>
  </si>
  <si>
    <t>Personen- und Gütertransporte</t>
  </si>
  <si>
    <t xml:space="preserve">Disagien </t>
  </si>
  <si>
    <t>689</t>
  </si>
  <si>
    <t>700</t>
  </si>
  <si>
    <t>711</t>
  </si>
  <si>
    <t>753</t>
  </si>
  <si>
    <t>754</t>
  </si>
  <si>
    <t>759</t>
  </si>
  <si>
    <t>772</t>
  </si>
  <si>
    <t>773</t>
  </si>
  <si>
    <t>774</t>
  </si>
  <si>
    <t>775</t>
  </si>
  <si>
    <t xml:space="preserve"> Investitions- und Tilgungszuschüsse zwischen Unternehmungen und marktbestimmten Betrieben der Gemeinde (innerhalb der Gemeinde)</t>
  </si>
  <si>
    <t>781</t>
  </si>
  <si>
    <t>786</t>
  </si>
  <si>
    <t>Inanspruchnahme von Haftungen</t>
  </si>
  <si>
    <t>Zuweisung an Zahlungsmittelreserve endfällige Darlehen</t>
  </si>
  <si>
    <t>Zuweisung an zweckgebundene Haushaltsrücklagen</t>
  </si>
  <si>
    <t>Zuweisung an allgemeine Haushaltsrücklagen</t>
  </si>
  <si>
    <t>Veräußerungen von Waren</t>
  </si>
  <si>
    <t>Gebühren für sonstige Leistungen</t>
  </si>
  <si>
    <t>816</t>
  </si>
  <si>
    <t>818</t>
  </si>
  <si>
    <t>823</t>
  </si>
  <si>
    <t>831</t>
  </si>
  <si>
    <t>Ausschließliche Landes(Gemeinde)abgaben</t>
  </si>
  <si>
    <t>833</t>
  </si>
  <si>
    <t>837</t>
  </si>
  <si>
    <t>841</t>
  </si>
  <si>
    <t>842</t>
  </si>
  <si>
    <t>862</t>
  </si>
  <si>
    <t>864</t>
  </si>
  <si>
    <t>866</t>
  </si>
  <si>
    <t>869</t>
  </si>
  <si>
    <t>879</t>
  </si>
  <si>
    <t>Transfers vom Ausland</t>
  </si>
  <si>
    <t>888</t>
  </si>
  <si>
    <t>Entnahmen von Zahlungsmittelreserven für endfällige Darlehen</t>
  </si>
  <si>
    <t>Entnahmen von allgemeinen Haushaltsrücklagen</t>
  </si>
  <si>
    <t>906</t>
  </si>
  <si>
    <t>910</t>
  </si>
  <si>
    <t>Zweckgebundene Haushaltsrücklagen</t>
  </si>
  <si>
    <t>Kurzfristige Finanzschulden aus Barvorlagen</t>
  </si>
  <si>
    <t>Barvorlagen (nicht voranschlagswirksame Gebarung)</t>
  </si>
  <si>
    <t>Nacherfassung von Vermögenswerten</t>
  </si>
  <si>
    <t>Bezugsvorschüsse an private Haushalte</t>
  </si>
  <si>
    <t>Kurzfristige  Verbindlichkeiten aus derivativen Finanzinstrumenten in fremder Währung mit Grundgeschäft</t>
  </si>
  <si>
    <t>Kapitaltransferzahlungen vom Ausland</t>
  </si>
  <si>
    <t>Kapitaltransferzahlungen an das Ausland</t>
  </si>
  <si>
    <t>Wasser- und Abwasserbauten und -anlagen</t>
  </si>
  <si>
    <t>Bis zur Endfälligkeit gehaltene Finanzinstrumente - langfristig</t>
  </si>
  <si>
    <t>Zur Veräußerung verfügbare Finanzinstrumente - langfristig</t>
  </si>
  <si>
    <t>Derivative Finanzinstrumente ohne Grundgeschäft - langfristig</t>
  </si>
  <si>
    <t>Wertberichtigungen zu aktivierungsfähigen Rechten (immaterielle Vermögenswerte)</t>
  </si>
  <si>
    <t>Konten bei Kreditinstituten</t>
  </si>
  <si>
    <t>Kassenbestände</t>
  </si>
  <si>
    <t>Forderungen aus Abgaben</t>
  </si>
  <si>
    <t>Sonstige für Dritte geleistete Vorschüsse (nicht voranschlagswirksame Gebarung)</t>
  </si>
  <si>
    <t>Geleistete Anzahlungen für Anlagen</t>
  </si>
  <si>
    <t>Geleistete Anzahlungen für Vorräte</t>
  </si>
  <si>
    <t>Zahlungsmittelreserven für allgemeine Haushaltsrücklagen</t>
  </si>
  <si>
    <t>Investitionsdarlehen von Finanzunternehmen</t>
  </si>
  <si>
    <t>Investitionsdarlehen von sonstigen Trägern des öffentlichen Rechtes</t>
  </si>
  <si>
    <t>Sonstige Verbindlichkeiten (nicht voranschlagswirksame Gebarung)</t>
  </si>
  <si>
    <t>Erhaltene Anzahlungen (nicht voranschlagswirksame Gebarung)</t>
  </si>
  <si>
    <t>Rückstellungen für Pensionen (Säule I)</t>
  </si>
  <si>
    <t>Rückstellungen für Betriebspensionen (Säule II)</t>
  </si>
  <si>
    <t>Geringwertige Wirtschaftsgüter (GWG)</t>
  </si>
  <si>
    <t>Ersatzteile</t>
  </si>
  <si>
    <t>Roh-, Hilfs- und Baustoffe</t>
  </si>
  <si>
    <t>Instandhaltung von Wasser- und Abwasserbauten und -anlagen</t>
  </si>
  <si>
    <t>Instandhaltung von Gebäuden und Bauten</t>
  </si>
  <si>
    <t>Instandhaltung von Fahrzeugen</t>
  </si>
  <si>
    <t>Rechts- und Beratungsaufwand</t>
  </si>
  <si>
    <t>Geldverkehrs- und Bankspesen</t>
  </si>
  <si>
    <t>Wertberichtigungen zu Finanzinstrumenten</t>
  </si>
  <si>
    <t>Verluste aus dem Abgang von Sachanlagen und immateriellen Vermögenswerten</t>
  </si>
  <si>
    <t>Wertberichtigungen zu Forderungen</t>
  </si>
  <si>
    <t>Verluste aus dem Abgang von Beteiligungen und aktiven Finanzinstrumenten</t>
  </si>
  <si>
    <t>Miet- und Pachtaufwand</t>
  </si>
  <si>
    <t>Nutzungsentgelte an Public Private Partnerships (PPP)</t>
  </si>
  <si>
    <t>Mitgliedsbeiträge an Institutionen</t>
  </si>
  <si>
    <t>Dotierung von Pensionsrückstellungen (Säule I)</t>
  </si>
  <si>
    <t>Dotierung von Rückstellungen für Betriebspensionen (Säule II)</t>
  </si>
  <si>
    <t>Entschädigungen</t>
  </si>
  <si>
    <t>Kapitaltransfers an das Ausland</t>
  </si>
  <si>
    <t>Gegenwerte von Sachbezugsleistungen</t>
  </si>
  <si>
    <t>Erträge aus der Berichtigung von Lieferungen und Leistungen</t>
  </si>
  <si>
    <t>Bis zur Endfälligkeit gehaltene aktive Finanzinstrumente - kurzfristig</t>
  </si>
  <si>
    <t>Dividenden und Gewinnabfuhren von Beteiligungen</t>
  </si>
  <si>
    <t>Erträge aus der Auflösung von sonstigen Rückstellungen</t>
  </si>
  <si>
    <t>Kostenersätze für die Überlassung von Bediensteten an Dritte</t>
  </si>
  <si>
    <t>Eröffnungsbilanzkonto/Jahresabschlussbuchungen</t>
  </si>
  <si>
    <t>Abschlussbilanzkonto/Jahresabschlussbuchungen</t>
  </si>
  <si>
    <t>Berichtigungen der erstmaligen Eröffnungsbilanz</t>
  </si>
  <si>
    <t>Saldo der erstmaligen Eröffnungsbilanz</t>
  </si>
  <si>
    <t>Sonstige Wertaufholungen / Bestandsvermehrungen am kurzfristigen und langfristigen Vermögen</t>
  </si>
  <si>
    <t>Bestandsveränderungen von fertigen und unfertigen Erzeugnissen</t>
  </si>
  <si>
    <t>Transfers an Finanzunternehmen</t>
  </si>
  <si>
    <t>Kapitaltransfers an Finanzunternehmen</t>
  </si>
  <si>
    <t>Transfers von Finanzunternehmen</t>
  </si>
  <si>
    <t>Im Bau befindliche Grundstückseinrichtungen</t>
  </si>
  <si>
    <t>Roh-,Hilfs- und Baustoffe</t>
  </si>
  <si>
    <t>Empfangene Schecks und geldgleiche Wertgegenstände</t>
  </si>
  <si>
    <t>Darlehen an Bund, Bundesfonds und Bundeskammern</t>
  </si>
  <si>
    <t>Darlehen an Länder, Landesfonds und Landeskammern</t>
  </si>
  <si>
    <t>Darlehen an Sozialversicherungsträger</t>
  </si>
  <si>
    <t>Darlehen an Beteiligungen</t>
  </si>
  <si>
    <t>Kurzfristige Forderungen aus Lieferungen und Leistungen</t>
  </si>
  <si>
    <t>Langfristige  Forderungen aus Lieferungen und Leistungen</t>
  </si>
  <si>
    <t>Darlehen an Gemeinden, Gemeindeverbände (ohne marktbestimmte Tätigkeit) und Gemeindefonds</t>
  </si>
  <si>
    <t>Darlehen an sonstige Träger öffentlichen Rechts</t>
  </si>
  <si>
    <t>Darlehen an private Organisationen ohne Erwerbszweck und andere</t>
  </si>
  <si>
    <t>Darlehen an Finanzunternehmen</t>
  </si>
  <si>
    <t>Kautionen (nicht voranschlagswirksame Gebarung)</t>
  </si>
  <si>
    <t>Finanzamt Vorsteuerbeträge (nicht voranschlagswirksame Gebarung)</t>
  </si>
  <si>
    <t>Zahlungsmittelreserven für endfällige Darlehen</t>
  </si>
  <si>
    <t>Kurzfristige Forderungen aus derivativen Finanzinstrumenten in Euro mit Grundgeschäft (-)</t>
  </si>
  <si>
    <t>Langfristige Forderungen aus derivativen Finanzinstrumenten in fremder Währung mit Grundgeschäft (-)</t>
  </si>
  <si>
    <t>Investitionsdarlehen von Bund, Bundesfonds und Bundeskammern</t>
  </si>
  <si>
    <t>Investitionsdarlehen von Ländern, Landesfonds und Landeskammern</t>
  </si>
  <si>
    <t>Investitionsdarlehen von  Sozialversicherungsträgern</t>
  </si>
  <si>
    <t>Investitionsdarlehen von sonstigen  Trägern des öffentlichen Rechts</t>
  </si>
  <si>
    <t>Investitionsdarlehen von Beteiligungen</t>
  </si>
  <si>
    <t>Investitionsdarlehen von Unternehmen (ohne Finanzunternehmen) und anderen</t>
  </si>
  <si>
    <t>Auslandsanleihen für Investitionszwecke</t>
  </si>
  <si>
    <t>Umsatzsteuer (nicht voranschlagswirksame Gebarung)</t>
  </si>
  <si>
    <t>Erläge von/für Dienststellen der Gebietskörperschaften (nicht voranschlagswirksame Gebarung)</t>
  </si>
  <si>
    <t>Gehaltsabzugsgebarungen (nicht voranschlagswirksame Gebarung)</t>
  </si>
  <si>
    <t>Einbehaltungen und Überzahlungen von Dritten (nicht voranschlagswirksame Gebarung)</t>
  </si>
  <si>
    <t>Einbehaltungen und Überzahlungen von Stiftungen und Fonds (nicht voranschlagswirksame Gebarung)</t>
  </si>
  <si>
    <t>Sonstige Erläge (nicht voranschlagswirksame Gebarung)</t>
  </si>
  <si>
    <t>Sonstige Aufwandsentschädigungen</t>
  </si>
  <si>
    <t>Belohnungen, Geldaushilfen und Leistungsprämien</t>
  </si>
  <si>
    <t>Dienstgeberbeiträge zum Ausgleichsfonds für Familienbeihilfen</t>
  </si>
  <si>
    <t>Dienstgeberbeiträge zur Alterssicherung</t>
  </si>
  <si>
    <t>Sonstige Dienstgeberbeiträge zur sozialen Sicherheit</t>
  </si>
  <si>
    <t>Sachbezüge der ganzjährig beschäftigten Angestellten</t>
  </si>
  <si>
    <t>Sachbezüge der ganzjährig beschäftigten Arbeiter</t>
  </si>
  <si>
    <t>Sachbezüge der nicht ganzjährig beschäftigten Angestellten</t>
  </si>
  <si>
    <t>Sachbezüge der nicht ganzjährig beschäftigten Arbeiter</t>
  </si>
  <si>
    <t>Geldbezüge der ganzjährig beschäftigten Angestellten</t>
  </si>
  <si>
    <t>Geldbezüge der ganzjährig beschäftigten Arbeiter</t>
  </si>
  <si>
    <t>Geldbezüge der nicht ganzjährig beschäftigten Angestellten</t>
  </si>
  <si>
    <t>Geldbezüge der nicht ganzjährig beschäftigten Arbeiter</t>
  </si>
  <si>
    <t>Sachbezüge der Beamten der Verwaltung</t>
  </si>
  <si>
    <t>Sachbezüge der Beamten in handwerklicher Verwendung</t>
  </si>
  <si>
    <t>Sachbezüge der Vertragsbediensteten der Verwaltung</t>
  </si>
  <si>
    <t>Sachbezüge der Vertragsbediensteten in handwerklicher Verwendung</t>
  </si>
  <si>
    <t>Schreib-, Zeichen- und sonstige Büromittel</t>
  </si>
  <si>
    <t>Geldbezüge der Beamten der Verwaltung</t>
  </si>
  <si>
    <t>Geldbezüge der Beamten in handwerklicher Verwendung</t>
  </si>
  <si>
    <t>Geldbezüge der Vertragsbediensteten der Verwaltung</t>
  </si>
  <si>
    <t xml:space="preserve">Geldbezüge der Vertragsbediensteten in handwerklicher Verwendung </t>
  </si>
  <si>
    <t>Zinsaufwand für Finanzierungsleasing</t>
  </si>
  <si>
    <t>Zinsen und sonstige Aufwendungen aus derivativen Finanzinstrumenten mit Grundgeschäft in Euro</t>
  </si>
  <si>
    <t>Zinsen und sonstige Aufwendungen aus derivativen Finanzinstrumenten mit Grundgeschäft in fremder Währung</t>
  </si>
  <si>
    <t>Außerplanmäßige Abschreibung</t>
  </si>
  <si>
    <t>Planmäßige Abschreibung</t>
  </si>
  <si>
    <t>Abschreibung von Forderungen (Schadensfälle)</t>
  </si>
  <si>
    <t>Kassenbestandsveränderungen</t>
  </si>
  <si>
    <t>Allgemeine Haushaltsrücklagen</t>
  </si>
  <si>
    <t>Verrechnung zwischen operativer Gebarung und Projekten</t>
  </si>
  <si>
    <t>Verrechnungskonto für sonstige Kontengebarung und Umbuchungen</t>
  </si>
  <si>
    <t>Entnahmen von zweckgebundenen Haushaltsrücklagen</t>
  </si>
  <si>
    <t>Kapitaltransfers aus Gemeinde-Bedarfszuweisungsmittel</t>
  </si>
  <si>
    <t>Transfers von Bund, Bundesfonds und Bundeskammern</t>
  </si>
  <si>
    <t>Transfers von Ländern, Landesfonds und Landeskammern</t>
  </si>
  <si>
    <t>Transfers von privaten Organisationen ohne Erwerbszweck</t>
  </si>
  <si>
    <t>Transfers von privaten Haushalten</t>
  </si>
  <si>
    <t>Transfers von Gemeinden, Gemeindeverbände (ohne marktbestimmte Tätigkeit) und Gemeindefonds</t>
  </si>
  <si>
    <t>Transfers von sonstigen Trägern öffentlichen Rechts und Sozialversicherungsträgern</t>
  </si>
  <si>
    <t>Transfers von Unternehmen (ohne Finanzunternehmen) und andere</t>
  </si>
  <si>
    <t>Interessentenbeiträge von Grundstückseigentümern und Anrainern (einmalig)</t>
  </si>
  <si>
    <t>Jagd- und Fischereiabgaben (Gemeindeanteile)</t>
  </si>
  <si>
    <t>Verwaltungsabgaben</t>
  </si>
  <si>
    <t>Kommissionsgebühren</t>
  </si>
  <si>
    <t>Ertragsanteile an der Spielbankabgabe</t>
  </si>
  <si>
    <t>Ertragsanteile ohne Spielbankabgabe</t>
  </si>
  <si>
    <t>Zweitwohnsitzabgaben</t>
  </si>
  <si>
    <t>Nebenansprüche</t>
  </si>
  <si>
    <t>Abgaben von Ankündigungen</t>
  </si>
  <si>
    <t>Abgaben für den Gebrauch von öffentlichen Grund in den Gemeinden und des Luftraumes</t>
  </si>
  <si>
    <t>Parkometerabgaben</t>
  </si>
  <si>
    <t>Lustbarkeitsabgaben (Vergnügungssteuern) ohne Zweckwidmung des Ertrages</t>
  </si>
  <si>
    <t>Fremdenverkehrsabgaben</t>
  </si>
  <si>
    <t>Grundsteuer von den land- und forstwirtschaftlichen Betrieben</t>
  </si>
  <si>
    <t>Grundsteuer von den Grundstücken</t>
  </si>
  <si>
    <t>Abgaben für das Halten von Tieren</t>
  </si>
  <si>
    <t>Abgaben von freiwilligen Feilbietungen</t>
  </si>
  <si>
    <t>sonstige Zinserträge</t>
  </si>
  <si>
    <t>Erträge aus der Auflösung von Rückstellungen für ausstehende Rechnungen/Betriebspensionen</t>
  </si>
  <si>
    <t>Kostenbeiträge (Kostenersätze) für sonstige Leistungen</t>
  </si>
  <si>
    <t>Erträge aus der Bewertung von Beteiligungen und aktiven Finanzinstrumenten</t>
  </si>
  <si>
    <t>Transfers an Beteiligungen der Gemeinde/des Gemeindeverbandes</t>
  </si>
  <si>
    <t>Kapitaltransfers an Beteiligungen der Gemeinde/des Gemeindeverbandes</t>
  </si>
  <si>
    <t>Kapitaltransfers an Bund, Bundesfonds und Bundeskammern</t>
  </si>
  <si>
    <t>Kapitaltransfers an Länder, Landesfonds und Landeskammern</t>
  </si>
  <si>
    <t>Kapitaltransfers an Sozialversicherungsträger</t>
  </si>
  <si>
    <t>Kapitaltransfers an sonstige Träger des öffentlichen Rechts</t>
  </si>
  <si>
    <t>Kapitaltransfers an  Unternehmen (ohne Finanzunternehmen) und andere</t>
  </si>
  <si>
    <t>Kapitaltransfers an private Organisationen ohne Erwerbszweck</t>
  </si>
  <si>
    <t>Kapitaltransfers an private Haushalte</t>
  </si>
  <si>
    <t>Pensionen und sonstige Ruhebezüge (einschließlich Dienstgeberbeiträge)</t>
  </si>
  <si>
    <t xml:space="preserve">Entschädigungen </t>
  </si>
  <si>
    <t>Sonstige Transfers an private Haushalte</t>
  </si>
  <si>
    <t>Transfers an Bund, Bundesfonds und Bundeskammern</t>
  </si>
  <si>
    <t>Transfers an Länder, Landesfonds und Landeskammern</t>
  </si>
  <si>
    <t>Transfers an sonstige Träger des öffentlichen Rechts</t>
  </si>
  <si>
    <t xml:space="preserve">Transfers an private Organisationen ohne Erwerbszweck </t>
  </si>
  <si>
    <t>Gewinnentnahmen von Unternehmungen und marktbestimmten Betrieben der Gemeinde (innerhalb der Gemeinde) Abschnitte 85-89</t>
  </si>
  <si>
    <t>Transfers an Unternehmungen, (Eigenbetriebe) ohne Rechtspersönlichkeit</t>
  </si>
  <si>
    <t>Transfers an Unternehmen (ohne Finanzunternehmen) und andere</t>
  </si>
  <si>
    <t>Sonstige Aufwendungen</t>
  </si>
  <si>
    <t xml:space="preserve">Bezüge der gewählten Organe </t>
  </si>
  <si>
    <t>Amtspauschalien und Repräsentationsaufwendungen</t>
  </si>
  <si>
    <t>Entgelte für sonstige Leistungen</t>
  </si>
  <si>
    <t>Sonstige Wertberichtigungen / Bestandsminderungen am kurzfristigen und langfristigen Vermögen</t>
  </si>
  <si>
    <t>Öffentliche Abgaben, ohne Gebühren gemäß FAG</t>
  </si>
  <si>
    <t>Gebühren für die Benützung von Gemeindeeinrichtungen und Anlagen gemäß FAG</t>
  </si>
  <si>
    <t>Wertberichtigungen zu sonstigen kurzfristigen Forderungen</t>
  </si>
  <si>
    <t>WB-Förderungsbeitrag</t>
  </si>
  <si>
    <t>Darlehen an Unternehmen (ohne Finanzunternehmen)</t>
  </si>
  <si>
    <t>Darlehen an private Haushalte</t>
  </si>
  <si>
    <t>Investitionsdarlehen von Gemeinden,  Gemeindeverbänden (ohne marktbestimmte Tätigkeit) und Gemeindefonds</t>
  </si>
  <si>
    <t>Kostenbeiträge (Kostenersätze) für Leistungen</t>
  </si>
  <si>
    <t>Kurzfristige  Verbindlichkeiten aus derivativen Finanzinstrumenten in Euro mit Grundgeschäft</t>
  </si>
  <si>
    <t>Finanzschulden in Euro gegenüber Gemeinden,  Gemeindeverbänden (ohne marktbestimmte Tätigkeit) und Gemeindefonds</t>
  </si>
  <si>
    <t>Transfers an Gemeinden, Gemeindeverbände (ohne marktbestimmte Tätigkeit) und Gemeindefonds</t>
  </si>
  <si>
    <t>Kapitaltransfers an Gemeinden, Gemeindeverbände (ohne marktbestimmte Tätigkeit) und Gemeindefonds</t>
  </si>
  <si>
    <t>365</t>
  </si>
  <si>
    <t>421</t>
  </si>
  <si>
    <t>422</t>
  </si>
  <si>
    <t>423</t>
  </si>
  <si>
    <t>211</t>
  </si>
  <si>
    <t>311</t>
  </si>
  <si>
    <t>212</t>
  </si>
  <si>
    <t>213</t>
  </si>
  <si>
    <t>313</t>
  </si>
  <si>
    <t>PostGrp</t>
  </si>
  <si>
    <t>UNGÜLTIG!</t>
  </si>
  <si>
    <t>Wasser- und Kanalisationsbauten</t>
  </si>
  <si>
    <t>007</t>
  </si>
  <si>
    <t>Gebäude</t>
  </si>
  <si>
    <t>011</t>
  </si>
  <si>
    <t>016</t>
  </si>
  <si>
    <t>021</t>
  </si>
  <si>
    <t>Amtsausstattung</t>
  </si>
  <si>
    <t>043</t>
  </si>
  <si>
    <t>Betriebsausstattung</t>
  </si>
  <si>
    <t>044</t>
  </si>
  <si>
    <t>Geschäftsausstattung</t>
  </si>
  <si>
    <t>045</t>
  </si>
  <si>
    <t>Anlagen in Bau *)</t>
  </si>
  <si>
    <t>Aktivierungsfähige Rechte</t>
  </si>
  <si>
    <t>071</t>
  </si>
  <si>
    <t>076</t>
  </si>
  <si>
    <t>077</t>
  </si>
  <si>
    <t>Anlagewertpapiere</t>
  </si>
  <si>
    <t>Ersatzteile (nicht geringwertige) *)</t>
  </si>
  <si>
    <t>110</t>
  </si>
  <si>
    <t>Geringwertige Wirtschaftsgüter *)</t>
  </si>
  <si>
    <t>Werkstoffe *)</t>
  </si>
  <si>
    <t>130</t>
  </si>
  <si>
    <t>Handelswaren *)</t>
  </si>
  <si>
    <t>140</t>
  </si>
  <si>
    <t>Lebens- und Futtermittel *)</t>
  </si>
  <si>
    <t>143</t>
  </si>
  <si>
    <t>150</t>
  </si>
  <si>
    <t>Betriebsstoffe und sonstige Verbrauchsgüter *)</t>
  </si>
  <si>
    <t>160</t>
  </si>
  <si>
    <t>Altmaterial *)</t>
  </si>
  <si>
    <t>Erzeugnisse *)</t>
  </si>
  <si>
    <t>Kassenbestände *)</t>
  </si>
  <si>
    <t>Guthaben bei Kreditinstituten *)</t>
  </si>
  <si>
    <t>214</t>
  </si>
  <si>
    <t>215</t>
  </si>
  <si>
    <t>216</t>
  </si>
  <si>
    <t>217</t>
  </si>
  <si>
    <t>218</t>
  </si>
  <si>
    <t>219</t>
  </si>
  <si>
    <t>Wertpapiere des Umlaufvermögens</t>
  </si>
  <si>
    <t>Forderungen aus Lieferungen und Leistungen *)</t>
  </si>
  <si>
    <t>Darlehen zur Investitionsförderung an Bund, Bundesfonds und Bundeskammern</t>
  </si>
  <si>
    <t>Darlehen zur Investitionsförd. an Länder, Landesfonds und Landeskammern</t>
  </si>
  <si>
    <t>Darlehen zur Investitionsförd. an Gemeinden, Gemeindeverbände u. -fonds</t>
  </si>
  <si>
    <t>Darlehen zur Investitionsförd. an Sozialversicherungsträger</t>
  </si>
  <si>
    <t>Darlehen zur Investitionsförd. an sonst.Träger öffentl. Rechts</t>
  </si>
  <si>
    <t>Darlehen zur Investitionsförd. an Unternehmungen (ohne Finanzunternehmungen)</t>
  </si>
  <si>
    <t>Darlehen und Bezugsvorschüsse zur Investitionsförderung an private Haushalte</t>
  </si>
  <si>
    <t>Darlehen zur Investitionsförderung an private Organisationen ohne Erwerbszweck</t>
  </si>
  <si>
    <t>Darlehen zur Investitionsförderung an andere</t>
  </si>
  <si>
    <t>Nichtinvestitionsfördernde Darlehen an Bund, Bundesfonds und Bundeskammern</t>
  </si>
  <si>
    <t>Nichtinvestitionsfördernde Darlehen an Länder, Landesfonds und Landeskammern</t>
  </si>
  <si>
    <t>Nichtinvestitionsfördernde Darlehen an Gemeinden, Gemeindeverbände u. -fonds</t>
  </si>
  <si>
    <t>Nichtinvestitionsfördernde Darlehen an Sozialversicherungsträger</t>
  </si>
  <si>
    <t>254</t>
  </si>
  <si>
    <t>Nichtinvestitionsfördernde Darlehen an sonstige Träger des öffentl. Rechts</t>
  </si>
  <si>
    <t>255</t>
  </si>
  <si>
    <t>Nichtinvestitionsfördernde Darlehen an Unternehmungen (ohne Finanzunternehm.)</t>
  </si>
  <si>
    <t>256</t>
  </si>
  <si>
    <t>Nichtinvestitionsfördernde Darlehen und Bezugsvorschüsse an private Haushalte</t>
  </si>
  <si>
    <t>257</t>
  </si>
  <si>
    <t>Nichtinvestitionsfördernde Darlehen an private Organisationen ohne Erwerbszweck</t>
  </si>
  <si>
    <t>259</t>
  </si>
  <si>
    <t>Nichtinvestitionsfördernde Darlehen an andere</t>
  </si>
  <si>
    <t>Finanzamt - Vorsteuerbeträge *)</t>
  </si>
  <si>
    <t>271</t>
  </si>
  <si>
    <t>273</t>
  </si>
  <si>
    <t>279</t>
  </si>
  <si>
    <t>Sonstige Vorschüsse *)</t>
  </si>
  <si>
    <t>Geleistete Anzahlungen *)</t>
  </si>
  <si>
    <t>283</t>
  </si>
  <si>
    <t>284</t>
  </si>
  <si>
    <t>285</t>
  </si>
  <si>
    <t>286</t>
  </si>
  <si>
    <t>Sonstige Forderungen *)</t>
  </si>
  <si>
    <t>288</t>
  </si>
  <si>
    <t>Aktive Rechnungsabgrenzung *)</t>
  </si>
  <si>
    <t>291</t>
  </si>
  <si>
    <t>292</t>
  </si>
  <si>
    <t>293</t>
  </si>
  <si>
    <t>294</t>
  </si>
  <si>
    <t>295</t>
  </si>
  <si>
    <t>296</t>
  </si>
  <si>
    <t>297</t>
  </si>
  <si>
    <t>Rücklagen (Zuführungen = Ausgaben, Entnahmen = Einnahmen)</t>
  </si>
  <si>
    <t>300</t>
  </si>
  <si>
    <t>301</t>
  </si>
  <si>
    <t>303</t>
  </si>
  <si>
    <t>309</t>
  </si>
  <si>
    <t>320</t>
  </si>
  <si>
    <t>Verbindlichkeiten aus Lieferungen und Leistungen *)</t>
  </si>
  <si>
    <t>339</t>
  </si>
  <si>
    <t>Investitionsdarlehen von Bund, Bundesfonds und Bundeskammern</t>
  </si>
  <si>
    <t>Investitionsdarlehen von Gemeinden, Gemeindeverbänden u. -fonds</t>
  </si>
  <si>
    <t>Investitionsdarlehen von Unternehmungen (ohne Finanzunternehmungen)</t>
  </si>
  <si>
    <t>Investitionsdarlehen von Finanzunternehmungen (Kreditinst.,Vers.,Pensionskassen)</t>
  </si>
  <si>
    <t>Investitionsdarlehen von anderen</t>
  </si>
  <si>
    <t>Inlandsanleihen für Investitionszwecke</t>
  </si>
  <si>
    <t>Sonstige Schuldaufnahmen von Bund, Bundesfonds und Bundeskammern</t>
  </si>
  <si>
    <t>Sonstige Schuldaufnahmen von Ländern, Landesfonds und Landeskammern</t>
  </si>
  <si>
    <t>Sonstige Schuldaufnahmen von Gemeinden, Gemeindeverbänden u. -fonds</t>
  </si>
  <si>
    <t>Sonstige Schuldaufnahmen von Sozialversicherungsträgern</t>
  </si>
  <si>
    <t>Sonstige Schuldaufnahmen von sonstigen Trägern des öffentlichen Rechtes</t>
  </si>
  <si>
    <t>Sonstige Schuldaufnahmen von Unternehmungen (ohne Finanzunternehmungen)</t>
  </si>
  <si>
    <t>Sonstige Schuldaufnahmen von Finanzunternehmungen (Kred.inst.,Vers.,Pensionsk.)</t>
  </si>
  <si>
    <t>Sonstige Schuldaufnahmen von anderen</t>
  </si>
  <si>
    <t>Sonstige Auslandsanleihen</t>
  </si>
  <si>
    <t>Sonstige Inlandsanleihen</t>
  </si>
  <si>
    <t>Verbindlichkeiten aus Steuern *)</t>
  </si>
  <si>
    <t>Erläge von/für Dienststellen der Gebietskörperschaften *)</t>
  </si>
  <si>
    <t>Gehaltsabzugsgebarungen *)</t>
  </si>
  <si>
    <t>Einbehaltungen und Überzahlungen von Dritten *)</t>
  </si>
  <si>
    <t>366</t>
  </si>
  <si>
    <t>Stiftungen und Fonds *)</t>
  </si>
  <si>
    <t>367</t>
  </si>
  <si>
    <t>Sonstige Erläge *)</t>
  </si>
  <si>
    <t>368</t>
  </si>
  <si>
    <t>Erhaltene Anzahlungen *)</t>
  </si>
  <si>
    <t>371</t>
  </si>
  <si>
    <t>Sonstige Verbindlichkeiten *)</t>
  </si>
  <si>
    <t>Rückstellungen *)</t>
  </si>
  <si>
    <t>Passive Rechnungsabgrenzung *)</t>
  </si>
  <si>
    <t>391</t>
  </si>
  <si>
    <t>392</t>
  </si>
  <si>
    <t>394</t>
  </si>
  <si>
    <t>395</t>
  </si>
  <si>
    <t>Geringwertige Wirtschaftsgüter des Anlagevermögens</t>
  </si>
  <si>
    <t>401</t>
  </si>
  <si>
    <t>Materialien (soweit nicht zugeordnet)</t>
  </si>
  <si>
    <t>Materialien für innerbetriebliche Leistungen</t>
  </si>
  <si>
    <t>403</t>
  </si>
  <si>
    <t>Geringwertige Ersatzteile</t>
  </si>
  <si>
    <t>Pflanzliche Rohstoffe</t>
  </si>
  <si>
    <t>Tierische Rohstoffe</t>
  </si>
  <si>
    <t>Mineralische Rohstoffe, soweit nicht unter 423 oder 424 fallend</t>
  </si>
  <si>
    <t>Roh- und Hilfsstoffe für das Bauhauptgewerbe</t>
  </si>
  <si>
    <t>424</t>
  </si>
  <si>
    <t>Roh- und Hilfsstoffe für das Baunebengewerbe</t>
  </si>
  <si>
    <t>425</t>
  </si>
  <si>
    <t>Sonstige Roh- und Hilfsstoffe</t>
  </si>
  <si>
    <t>440</t>
  </si>
  <si>
    <t>Geldbezüge der Vertragsbediensteten in handwerklicher Verwendung</t>
  </si>
  <si>
    <t>560</t>
  </si>
  <si>
    <t>Zuwendungen aus Anlass von  Dienstjubiläen</t>
  </si>
  <si>
    <t>Belohnungen und Geldaushilfen</t>
  </si>
  <si>
    <t>Leistungen aus der Selbstträgerschaft (soweit gesondert ausgewiesen)</t>
  </si>
  <si>
    <t>Freiwillige Sozialleistungen (nur Barleistungen)</t>
  </si>
  <si>
    <t>Strom</t>
  </si>
  <si>
    <t>601</t>
  </si>
  <si>
    <t>Gas</t>
  </si>
  <si>
    <t>602</t>
  </si>
  <si>
    <t>Wasser</t>
  </si>
  <si>
    <t>603</t>
  </si>
  <si>
    <t>Wärme</t>
  </si>
  <si>
    <t>Instandhaltung von Wasser- und Kanalisationsanlagen</t>
  </si>
  <si>
    <t>Instandhaltung von Gebäuden</t>
  </si>
  <si>
    <t>615</t>
  </si>
  <si>
    <t>Rechtskosten</t>
  </si>
  <si>
    <t>Prüfungskosten</t>
  </si>
  <si>
    <t>Beratungskosten</t>
  </si>
  <si>
    <t>Zinsen für Finanzschulden - Inland</t>
  </si>
  <si>
    <t>Sonstige Zinsen - Inland</t>
  </si>
  <si>
    <t>Zinsen für Finanzschulden - Ausland</t>
  </si>
  <si>
    <t>Sonstige Zinsen - Ausland</t>
  </si>
  <si>
    <t>Geldverkehrsspesen</t>
  </si>
  <si>
    <t>Anlageabschreibungen *)</t>
  </si>
  <si>
    <t>Schadensfälle</t>
  </si>
  <si>
    <t>Mietzinse</t>
  </si>
  <si>
    <t>701</t>
  </si>
  <si>
    <t>Pachtzinse</t>
  </si>
  <si>
    <t>Ausgaben für Finanzierungsleasing (bis 99 UNGÜLTIG!)</t>
  </si>
  <si>
    <t>Öffentliche Abgaben (Ausgaben), ohne Gebühren gemäß FAG</t>
  </si>
  <si>
    <t>Gebühren für die Benützung v. Gemeindeeinrichtg. u. -anlagen gem. FAG (Ausgaben)</t>
  </si>
  <si>
    <t>Rückersätze von Einnahmen</t>
  </si>
  <si>
    <t>Amtspauschalien und Repräsentationsausgaben</t>
  </si>
  <si>
    <t>Mitgliedsbeiträge an Institutionen (im Inland)</t>
  </si>
  <si>
    <t>Sonstige Ausgaben</t>
  </si>
  <si>
    <t>Laufende Transferzahlungen an Bund, Bundesfonds und Bundeskammern</t>
  </si>
  <si>
    <t>Laufende Transferzahlungen an Länder, Landesfonds und Landeskammern</t>
  </si>
  <si>
    <t>Laufende Transferzahlungen an Gemeinden, Gemeindeverbände u. -fonds</t>
  </si>
  <si>
    <t>Laufende Transferzahlungen an Sozialversicherungsträger</t>
  </si>
  <si>
    <t>Laufende Transferzahlungen an sonstige Träger des öffentlichen Rechtes</t>
  </si>
  <si>
    <t>Laufende Transferzahlungen an Unternehmungen (ohne Finanzunternehmungen)</t>
  </si>
  <si>
    <t>Laufende Transferzahlungen an Finanzunternehmungen (Kred.inst.,Vers.,Pensionsk.)</t>
  </si>
  <si>
    <t>Laufende Transferzahlungen an private Organisationen ohne Erwerbszweck</t>
  </si>
  <si>
    <t>Laufende Transferzahlungen an netto-veranschlagte Unternehmungen</t>
  </si>
  <si>
    <t>Sonstige laufende Transferzahlungen an private Haushalte</t>
  </si>
  <si>
    <t>Gewinnentnahmen der Gemeinde v. Unternehmungen u. marktbest. Betrieben</t>
  </si>
  <si>
    <t>Kapitaltransferzahlungen an Bund, Bundesfonds und Bundeskammern</t>
  </si>
  <si>
    <t>Kapitaltransferzahlungen an Länder, Landesfonds und Landeskammern</t>
  </si>
  <si>
    <t>Kapitaltransferzahlungen an Gemeinden, Gemeindeverbände und -fonds</t>
  </si>
  <si>
    <t>Kapitaltransferzahlungen an Sozialversicherungsträge</t>
  </si>
  <si>
    <t>Kapitaltransferzahlungen an sonstige Träger des öffentlichen Rechtes</t>
  </si>
  <si>
    <t>Kapitaltransferzahlungen an Unternehmungen (ohne Finanzunternehmungen)</t>
  </si>
  <si>
    <t>Kapitaltransferzahlungen an Finanzunternehmungen (Kred.inst., Vers., Pensionsk.)</t>
  </si>
  <si>
    <t>Kapitaltransferzahlungen an private Organisationen ohne Erwerbszweck</t>
  </si>
  <si>
    <t>Kapitaltransferzahlungen an private Haushalte</t>
  </si>
  <si>
    <t>Investitions- und Tilgungszuschüsse zw. Unternehm./marktbest. Betr. u. Gemeinde</t>
  </si>
  <si>
    <t>Laufende Transferzahlungen an das Ausland</t>
  </si>
  <si>
    <t>Veräußerung von geringwertigen Ersatzteilen</t>
  </si>
  <si>
    <t>802</t>
  </si>
  <si>
    <t>Veräußerung von bezogenen Werkstoffen</t>
  </si>
  <si>
    <t>Veräußerung von Handelswaren</t>
  </si>
  <si>
    <t>Veräußerung von bezogenen Lebens- und Futtermitteln</t>
  </si>
  <si>
    <t>Veräußerung von bezogenen Betriebsstoffen und sonstigen Verbrauchsgütern</t>
  </si>
  <si>
    <t>Veräußerung von Altmaterial</t>
  </si>
  <si>
    <t>Veräußerung von Erzeugnissen</t>
  </si>
  <si>
    <t>Veräußerung von geringwertigen Wirtschaftsgütern des Anlagevermögens (Gebrauchsg</t>
  </si>
  <si>
    <t>Leistungserlöse</t>
  </si>
  <si>
    <t>Nebenerlöse</t>
  </si>
  <si>
    <t>Nachträgliche Einnahmen für erbrachte Leistungen u. Einn. aus rückgezahlten Ausg</t>
  </si>
  <si>
    <t>Abschreibungen von und Wertberichtigungen zu Schulden</t>
  </si>
  <si>
    <t>Einnahmen aus der Verzinsung von Darlehen und Wertpapieren</t>
  </si>
  <si>
    <t>Dividenden und Gewinnanteile von Unternehmungen (soweit nicht bei Post 869/879)</t>
  </si>
  <si>
    <t>Zinsen</t>
  </si>
  <si>
    <t>Einnahmen aus Vermietung und Verpachtung von Sachen sowie aus Dienstbarkeiten</t>
  </si>
  <si>
    <t>Einnahmen aus der Untervermietung und Unterverpachtung von (an)gemieteten Sachen</t>
  </si>
  <si>
    <t>Rückersätze von Ausgaben</t>
  </si>
  <si>
    <t>Sonstige Einnahmen</t>
  </si>
  <si>
    <t>832</t>
  </si>
  <si>
    <t>Gewerbesteuer nach Ertrag und Kapital</t>
  </si>
  <si>
    <t>Abgaben von Anzeigen in Zeitungen und sonstigen Druckwerken</t>
  </si>
  <si>
    <t>Abgaben auf dieVeräußerung von Getränken und Speiseeis</t>
  </si>
  <si>
    <t>Abgaben für Gebrauch von öffentlichen Grund in den Gemeinden u. Luftraum</t>
  </si>
  <si>
    <t>Sonstige Abgaben auf Grund des Steuererfindungsrechtes der Länder</t>
  </si>
  <si>
    <t>843</t>
  </si>
  <si>
    <t>847</t>
  </si>
  <si>
    <t>Interessentenbeiträge von Grundstückseigentümern und Anrainern</t>
  </si>
  <si>
    <t>Sonstige Abgaben auf Grund des Steuererfindungsrechtes der Länder (Fortsetzung)</t>
  </si>
  <si>
    <t>855</t>
  </si>
  <si>
    <t>Laufende Transferzahlungen von Bund, Bundesfonds und Bundeskammern</t>
  </si>
  <si>
    <t>Laufende Transferzahlungen von Ländern, Landesfonds und Landeskammern</t>
  </si>
  <si>
    <t>Laufende Transferzahlungen von Gemeinden, Gemeindeverbänden u. -fonds</t>
  </si>
  <si>
    <t>Laufende Transferzahlungen von Sozialversicherungsträgern</t>
  </si>
  <si>
    <t>Laufende Transferzahlungen von sonstigen Trägern des öffentlichen Rechtes</t>
  </si>
  <si>
    <t>Laufende Transferzahlungen von Unternehmungen (ohne Finanzunternehmungen)</t>
  </si>
  <si>
    <t>Laufende Transferzahlungen von Finanzunternehmungen (Kred.inst.,Vers.,Pensionsk)</t>
  </si>
  <si>
    <t>Laufende Transferzahlungen von privaten Organisationen ohne Erwerbszweck</t>
  </si>
  <si>
    <t>Laufende Transferzahlungen von privaten Haushalten</t>
  </si>
  <si>
    <t>Gewinnentnahmen der Gem. v. Unternehmungen u. marktbest. Betrieben (Ablieferung)</t>
  </si>
  <si>
    <t>Kapitaltransferzahlungen von Bund, Bundesfonds und Bundeskammern</t>
  </si>
  <si>
    <t>Kapitaltransferzahlungen von Ländern, Landesfonds und Landeskammern</t>
  </si>
  <si>
    <t>872</t>
  </si>
  <si>
    <t>Kapitaltransferzahlungen von Gemeinden, Gemeindeverbänden u. -fonds</t>
  </si>
  <si>
    <t>873</t>
  </si>
  <si>
    <t>Kapitaltransferzahlungen von Sozialversicherungsträgern</t>
  </si>
  <si>
    <t>874</t>
  </si>
  <si>
    <t>Kapitaltransferzahlungen von sonstigen Trägern des öffentlichen Rechtes</t>
  </si>
  <si>
    <t>875</t>
  </si>
  <si>
    <t>Kapitaltransferzahlungen von Unternehmungen (ohne Finanzunternehmungen)</t>
  </si>
  <si>
    <t>876</t>
  </si>
  <si>
    <t>Kapitaltransferzahlungen von Finanzunternehmungen (Kred.inst.,Vers.,Pensionsk.)</t>
  </si>
  <si>
    <t>877</t>
  </si>
  <si>
    <t>Kapitaltransferzahlungen von privaten Organisationen ohne Erwerbszweck</t>
  </si>
  <si>
    <t>878</t>
  </si>
  <si>
    <t>Kapitaltransferzahlungen von privaten Haushalten</t>
  </si>
  <si>
    <t>Laufende Transferzahlungen vom Ausland</t>
  </si>
  <si>
    <t>Laufende Transferzahlungen von der Europäischen Union</t>
  </si>
  <si>
    <t>Kapitaltransferzahlungen von der Europäischen Union</t>
  </si>
  <si>
    <t>Aktivierte Eigenleistungen *)</t>
  </si>
  <si>
    <t>Bestandsveränderungen an Erzeugnissen *)</t>
  </si>
  <si>
    <t>Bestandsveränderungen am Anlagevermögen *)</t>
  </si>
  <si>
    <t>893</t>
  </si>
  <si>
    <t>Bestandsveränderungen am Umlaufvermögen *)</t>
  </si>
  <si>
    <t>899</t>
  </si>
  <si>
    <t>Sammelertragskonto *)</t>
  </si>
  <si>
    <t>900</t>
  </si>
  <si>
    <t>Verrechnungskonten *)  (Aufgliederung nach Bedarf)</t>
  </si>
  <si>
    <t>903</t>
  </si>
  <si>
    <t>Verrechnungen zw. ordentlichem u. außerordentlichem Haushalt (Zuf. bzw. Rückf.)</t>
  </si>
  <si>
    <t>Kapitalkonto *)</t>
  </si>
  <si>
    <t>931</t>
  </si>
  <si>
    <t>934</t>
  </si>
  <si>
    <t>Rücklagen *)</t>
  </si>
  <si>
    <t>Gewinn- und Verlustkonto *)</t>
  </si>
  <si>
    <t>961</t>
  </si>
  <si>
    <t>Abwicklung Ist-Überschüsse Vorjahr(e)</t>
  </si>
  <si>
    <t>962</t>
  </si>
  <si>
    <t>Abwicklung Ist-Abgänge Vorjahr(e)</t>
  </si>
  <si>
    <t>963</t>
  </si>
  <si>
    <t>Abwicklung Soll-Überschüsse Vorjahr(e)</t>
  </si>
  <si>
    <t>964</t>
  </si>
  <si>
    <t>Abwicklung Soll-Abgänge Vorjahr(e)</t>
  </si>
  <si>
    <t>965</t>
  </si>
  <si>
    <t>Abwicklung des Ist-Überschusses laufendes Jahr</t>
  </si>
  <si>
    <t>966</t>
  </si>
  <si>
    <t>Abwicklung des Ist-Abganges laufendes Jahr</t>
  </si>
  <si>
    <t>967</t>
  </si>
  <si>
    <t>Abwicklung des Soll-Überschusses laufendes Jahr</t>
  </si>
  <si>
    <t>968</t>
  </si>
  <si>
    <t>Abwicklung des Soll-Abganges laufendes Jahr</t>
  </si>
  <si>
    <t>Eröffnungsbilanzkonto *)</t>
  </si>
  <si>
    <t>Abschlussbilanzkonto *)</t>
  </si>
  <si>
    <t>Wertberichtigungen zum Kapital *)</t>
  </si>
  <si>
    <t>991</t>
  </si>
  <si>
    <t>Veräußerungen von Grundstücken und Grundstückseinrichtungen **</t>
  </si>
  <si>
    <t>Veräußerungen von Gebäuden und Bauten **</t>
  </si>
  <si>
    <t>Veräußerungen von Kulturgütern **</t>
  </si>
  <si>
    <t>Veräußerungen von technischen Anlagen, Fahrzeugen und Maschinen **</t>
  </si>
  <si>
    <t>Zuordnung der Posten-Gruppen gemäß Anlage 3b VRV 1997 idgF zu Konten-Gruppen gemäß Anlage 3b VRV 2015 idgF</t>
  </si>
  <si>
    <t>Anmerkung</t>
  </si>
  <si>
    <t>neu</t>
  </si>
  <si>
    <t>gleich</t>
  </si>
  <si>
    <t xml:space="preserve">gleich  </t>
  </si>
  <si>
    <t>gleich (zus.)</t>
  </si>
  <si>
    <t>Finanzschulden in Euro gegenüber Bund, Bundesfonds und Bundeskammern</t>
  </si>
  <si>
    <t>Finanzschulden in Euro gegenüber Ländern,  Landesfonds und Landeskammern</t>
  </si>
  <si>
    <t xml:space="preserve">Finanzschulden in Euro gegenüber Sozialversicherungsträgern </t>
  </si>
  <si>
    <t>Finanzschulden in Euro gegenüber sonstigen Trägern des öffentlichen Rechts</t>
  </si>
  <si>
    <t>Finanzschulden in Euro gegenüber Beteiligungen</t>
  </si>
  <si>
    <t>Finanzschulden in Euro gegenüber Finanzunternehmen</t>
  </si>
  <si>
    <t>Finanzschulden in Euro gegenüber Unternehmen (ohne Finanzunternehmen) und anderen</t>
  </si>
  <si>
    <t>Sonstige kurzfristige Finanzschulden</t>
  </si>
  <si>
    <t>anders (diff.)</t>
  </si>
  <si>
    <t>1151/1511</t>
  </si>
  <si>
    <t>VRV 2015</t>
  </si>
  <si>
    <t>Konto_Gruppe</t>
  </si>
  <si>
    <t/>
  </si>
  <si>
    <t>EHH</t>
  </si>
  <si>
    <t>Ebene 2</t>
  </si>
  <si>
    <t>VHH</t>
  </si>
  <si>
    <t>MVAG-2</t>
  </si>
  <si>
    <t>FHH-Einz.</t>
  </si>
  <si>
    <t>FHH-Ausz.</t>
  </si>
  <si>
    <t>VRV 1997</t>
  </si>
  <si>
    <t>ident</t>
  </si>
  <si>
    <t>Miet- und Pachtertrag</t>
  </si>
  <si>
    <t>Zinserträge aus Darlehen und aktiven Finanzinstrumenten</t>
  </si>
  <si>
    <t>nicht angeführt - iO</t>
  </si>
  <si>
    <t>Bezeichnung Posten-Gruppe</t>
  </si>
  <si>
    <t>Vergleich mit</t>
  </si>
  <si>
    <t>Kontrollgruppe</t>
  </si>
  <si>
    <t xml:space="preserve">Codes/Bezeichnung identisch (Inhalt/Bezeichnung ggf. geringfügig geändert) </t>
  </si>
  <si>
    <t xml:space="preserve">Codes/Bezeichnung neu zusammengefasst (inhaltlich gleich) </t>
  </si>
  <si>
    <t xml:space="preserve">Codes/Bezeichnung geändert oder differenzierter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</si>
</sst>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1"/>
      <color theme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rgb="FF006699"/>
      <name val="Calibri"/>
      <family val="2"/>
      <scheme val="minor"/>
    </font>
    <font>
      <sz val="11"/>
      <color rgb="FF006699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rgb="FF006699"/>
      <name val="Calibri"/>
      <family val="2"/>
      <scheme val="minor"/>
    </font>
    <font>
      <b/>
      <sz val="11"/>
      <color rgb="FF00669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464">
    <border>
      <left/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2" fillId="0" borderId="0"/>
  </cellStyleXfs>
  <cellXfs count="585">
    <xf numFmtId="0" fontId="0" fillId="0" borderId="0" xfId="0"/>
    <xf numFmtId="0" fontId="0" fillId="3" borderId="6" xfId="0" applyFill="1" applyBorder="1" applyAlignment="1">
      <alignment horizontal="center"/>
    </xf>
    <xf numFmtId="0" fontId="17" fillId="0" borderId="0" xfId="0" applyFont="1"/>
    <xf numFmtId="0" fontId="18" fillId="5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22" fillId="0" borderId="0" xfId="0" applyFont="1"/>
    <xf numFmtId="0" fontId="11" fillId="0" borderId="0" xfId="17" applyFont="1" applyFill="1" applyAlignment="1">
      <alignment vertical="top"/>
    </xf>
    <xf numFmtId="0" fontId="25" fillId="0" borderId="0" xfId="17" applyFont="1" applyFill="1" applyAlignment="1">
      <alignment vertical="top"/>
    </xf>
    <xf numFmtId="0" fontId="0" fillId="0" borderId="0" xfId="0"/>
    <xf numFmtId="0" fontId="18" fillId="0" borderId="0" xfId="0" applyFont="1"/>
    <xf numFmtId="0" fontId="0" fillId="8" borderId="0" xfId="0" applyFill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8" borderId="8" xfId="0" applyFont="1" applyFill="1" applyBorder="1" applyAlignment="1">
      <alignment horizontal="left" vertical="top"/>
    </xf>
    <xf numFmtId="0" fontId="22" fillId="8" borderId="2" xfId="0" applyFont="1" applyFill="1" applyBorder="1"/>
    <xf numFmtId="0" fontId="0" fillId="7" borderId="12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left" vertical="top"/>
    </xf>
    <xf numFmtId="0" fontId="13" fillId="8" borderId="15" xfId="0" applyFont="1" applyFill="1" applyBorder="1" applyAlignment="1">
      <alignment horizontal="left" vertical="top"/>
    </xf>
    <xf numFmtId="0" fontId="13" fillId="8" borderId="16" xfId="0" applyFont="1" applyFill="1" applyBorder="1" applyAlignment="1">
      <alignment horizontal="left" vertical="top"/>
    </xf>
    <xf numFmtId="0" fontId="13" fillId="8" borderId="17" xfId="0" applyFont="1" applyFill="1" applyBorder="1" applyAlignment="1">
      <alignment horizontal="left" vertical="top"/>
    </xf>
    <xf numFmtId="0" fontId="13" fillId="8" borderId="18" xfId="0" applyFont="1" applyFill="1" applyBorder="1" applyAlignment="1">
      <alignment horizontal="left" vertical="top"/>
    </xf>
    <xf numFmtId="0" fontId="13" fillId="8" borderId="19" xfId="0" applyFont="1" applyFill="1" applyBorder="1" applyAlignment="1">
      <alignment horizontal="left" vertical="top"/>
    </xf>
    <xf numFmtId="0" fontId="13" fillId="8" borderId="20" xfId="0" applyFont="1" applyFill="1" applyBorder="1" applyAlignment="1">
      <alignment horizontal="left" vertical="top"/>
    </xf>
    <xf numFmtId="0" fontId="13" fillId="8" borderId="21" xfId="0" applyFont="1" applyFill="1" applyBorder="1" applyAlignment="1">
      <alignment horizontal="left" vertical="top"/>
    </xf>
    <xf numFmtId="0" fontId="13" fillId="8" borderId="22" xfId="0" applyFont="1" applyFill="1" applyBorder="1" applyAlignment="1">
      <alignment horizontal="left" vertical="top"/>
    </xf>
    <xf numFmtId="0" fontId="13" fillId="8" borderId="23" xfId="0" applyFont="1" applyFill="1" applyBorder="1" applyAlignment="1">
      <alignment horizontal="left" vertical="top"/>
    </xf>
    <xf numFmtId="0" fontId="13" fillId="8" borderId="24" xfId="0" applyFont="1" applyFill="1" applyBorder="1" applyAlignment="1">
      <alignment horizontal="left" vertical="top"/>
    </xf>
    <xf numFmtId="0" fontId="13" fillId="8" borderId="25" xfId="0" applyFont="1" applyFill="1" applyBorder="1" applyAlignment="1">
      <alignment horizontal="left" vertical="top"/>
    </xf>
    <xf numFmtId="0" fontId="13" fillId="8" borderId="26" xfId="0" applyFont="1" applyFill="1" applyBorder="1" applyAlignment="1">
      <alignment horizontal="left" vertical="top"/>
    </xf>
    <xf numFmtId="0" fontId="13" fillId="8" borderId="27" xfId="0" applyFont="1" applyFill="1" applyBorder="1" applyAlignment="1">
      <alignment horizontal="left" vertical="top"/>
    </xf>
    <xf numFmtId="0" fontId="13" fillId="8" borderId="28" xfId="0" applyFont="1" applyFill="1" applyBorder="1" applyAlignment="1">
      <alignment horizontal="left" vertical="top"/>
    </xf>
    <xf numFmtId="0" fontId="13" fillId="8" borderId="29" xfId="0" applyFont="1" applyFill="1" applyBorder="1" applyAlignment="1">
      <alignment horizontal="left" vertical="top"/>
    </xf>
    <xf numFmtId="0" fontId="13" fillId="8" borderId="30" xfId="0" applyFont="1" applyFill="1" applyBorder="1" applyAlignment="1">
      <alignment horizontal="left" vertical="top"/>
    </xf>
    <xf numFmtId="0" fontId="13" fillId="8" borderId="31" xfId="0" applyFont="1" applyFill="1" applyBorder="1" applyAlignment="1">
      <alignment horizontal="left" vertical="top"/>
    </xf>
    <xf numFmtId="0" fontId="13" fillId="8" borderId="32" xfId="0" applyFont="1" applyFill="1" applyBorder="1" applyAlignment="1">
      <alignment horizontal="left" vertical="top"/>
    </xf>
    <xf numFmtId="0" fontId="13" fillId="8" borderId="33" xfId="0" applyFont="1" applyFill="1" applyBorder="1" applyAlignment="1">
      <alignment horizontal="left" vertical="top"/>
    </xf>
    <xf numFmtId="0" fontId="13" fillId="8" borderId="34" xfId="0" applyFont="1" applyFill="1" applyBorder="1" applyAlignment="1">
      <alignment horizontal="left" vertical="top"/>
    </xf>
    <xf numFmtId="0" fontId="13" fillId="8" borderId="35" xfId="0" applyFont="1" applyFill="1" applyBorder="1" applyAlignment="1">
      <alignment horizontal="left" vertical="top"/>
    </xf>
    <xf numFmtId="0" fontId="13" fillId="8" borderId="36" xfId="0" applyFont="1" applyFill="1" applyBorder="1" applyAlignment="1">
      <alignment horizontal="left" vertical="top"/>
    </xf>
    <xf numFmtId="0" fontId="13" fillId="8" borderId="37" xfId="0" applyFont="1" applyFill="1" applyBorder="1" applyAlignment="1">
      <alignment horizontal="left" vertical="top"/>
    </xf>
    <xf numFmtId="0" fontId="13" fillId="8" borderId="38" xfId="0" applyFont="1" applyFill="1" applyBorder="1" applyAlignment="1">
      <alignment horizontal="left" vertical="top"/>
    </xf>
    <xf numFmtId="0" fontId="13" fillId="8" borderId="39" xfId="0" applyFont="1" applyFill="1" applyBorder="1" applyAlignment="1">
      <alignment horizontal="left" vertical="top"/>
    </xf>
    <xf numFmtId="0" fontId="13" fillId="8" borderId="40" xfId="0" applyFont="1" applyFill="1" applyBorder="1" applyAlignment="1">
      <alignment horizontal="left" vertical="top"/>
    </xf>
    <xf numFmtId="0" fontId="13" fillId="8" borderId="41" xfId="0" applyFont="1" applyFill="1" applyBorder="1" applyAlignment="1">
      <alignment horizontal="left" vertical="top"/>
    </xf>
    <xf numFmtId="0" fontId="13" fillId="8" borderId="42" xfId="0" applyFont="1" applyFill="1" applyBorder="1" applyAlignment="1">
      <alignment horizontal="left" vertical="top"/>
    </xf>
    <xf numFmtId="0" fontId="13" fillId="8" borderId="43" xfId="0" applyFont="1" applyFill="1" applyBorder="1" applyAlignment="1">
      <alignment horizontal="left" vertical="top"/>
    </xf>
    <xf numFmtId="0" fontId="13" fillId="8" borderId="44" xfId="0" applyFont="1" applyFill="1" applyBorder="1" applyAlignment="1">
      <alignment horizontal="left" vertical="top"/>
    </xf>
    <xf numFmtId="0" fontId="13" fillId="8" borderId="45" xfId="0" applyFont="1" applyFill="1" applyBorder="1" applyAlignment="1">
      <alignment horizontal="left" vertical="top"/>
    </xf>
    <xf numFmtId="0" fontId="13" fillId="8" borderId="46" xfId="0" applyFont="1" applyFill="1" applyBorder="1" applyAlignment="1">
      <alignment horizontal="left" vertical="top"/>
    </xf>
    <xf numFmtId="0" fontId="13" fillId="8" borderId="47" xfId="0" applyFont="1" applyFill="1" applyBorder="1" applyAlignment="1">
      <alignment horizontal="left" vertical="top"/>
    </xf>
    <xf numFmtId="0" fontId="13" fillId="8" borderId="48" xfId="0" applyFont="1" applyFill="1" applyBorder="1" applyAlignment="1">
      <alignment horizontal="left" vertical="top"/>
    </xf>
    <xf numFmtId="0" fontId="13" fillId="8" borderId="49" xfId="0" applyFont="1" applyFill="1" applyBorder="1" applyAlignment="1">
      <alignment horizontal="left" vertical="top"/>
    </xf>
    <xf numFmtId="0" fontId="13" fillId="8" borderId="50" xfId="0" applyFont="1" applyFill="1" applyBorder="1" applyAlignment="1">
      <alignment horizontal="left" vertical="top"/>
    </xf>
    <xf numFmtId="0" fontId="13" fillId="8" borderId="51" xfId="0" applyFont="1" applyFill="1" applyBorder="1" applyAlignment="1">
      <alignment horizontal="left" vertical="top"/>
    </xf>
    <xf numFmtId="0" fontId="13" fillId="8" borderId="52" xfId="0" applyFont="1" applyFill="1" applyBorder="1" applyAlignment="1">
      <alignment horizontal="left" vertical="top"/>
    </xf>
    <xf numFmtId="0" fontId="13" fillId="8" borderId="53" xfId="0" applyFont="1" applyFill="1" applyBorder="1" applyAlignment="1">
      <alignment horizontal="left" vertical="top"/>
    </xf>
    <xf numFmtId="0" fontId="13" fillId="8" borderId="54" xfId="0" applyFont="1" applyFill="1" applyBorder="1" applyAlignment="1">
      <alignment horizontal="left" vertical="top"/>
    </xf>
    <xf numFmtId="0" fontId="13" fillId="8" borderId="55" xfId="0" applyFont="1" applyFill="1" applyBorder="1" applyAlignment="1">
      <alignment horizontal="left" vertical="top"/>
    </xf>
    <xf numFmtId="0" fontId="13" fillId="8" borderId="56" xfId="0" applyFont="1" applyFill="1" applyBorder="1" applyAlignment="1">
      <alignment horizontal="left" vertical="top"/>
    </xf>
    <xf numFmtId="0" fontId="13" fillId="8" borderId="57" xfId="0" applyFont="1" applyFill="1" applyBorder="1" applyAlignment="1">
      <alignment horizontal="left" vertical="top"/>
    </xf>
    <xf numFmtId="0" fontId="13" fillId="8" borderId="58" xfId="0" applyFont="1" applyFill="1" applyBorder="1" applyAlignment="1">
      <alignment horizontal="left" vertical="top"/>
    </xf>
    <xf numFmtId="0" fontId="13" fillId="8" borderId="59" xfId="0" applyFont="1" applyFill="1" applyBorder="1" applyAlignment="1">
      <alignment horizontal="left" vertical="top"/>
    </xf>
    <xf numFmtId="0" fontId="13" fillId="8" borderId="60" xfId="0" applyFont="1" applyFill="1" applyBorder="1" applyAlignment="1">
      <alignment horizontal="left" vertical="top"/>
    </xf>
    <xf numFmtId="0" fontId="13" fillId="8" borderId="61" xfId="0" applyFont="1" applyFill="1" applyBorder="1" applyAlignment="1">
      <alignment horizontal="left" vertical="top"/>
    </xf>
    <xf numFmtId="0" fontId="13" fillId="8" borderId="62" xfId="0" applyFont="1" applyFill="1" applyBorder="1" applyAlignment="1">
      <alignment horizontal="left" vertical="top"/>
    </xf>
    <xf numFmtId="0" fontId="13" fillId="8" borderId="63" xfId="0" applyFont="1" applyFill="1" applyBorder="1" applyAlignment="1">
      <alignment horizontal="left" vertical="top"/>
    </xf>
    <xf numFmtId="0" fontId="13" fillId="8" borderId="64" xfId="0" applyFont="1" applyFill="1" applyBorder="1" applyAlignment="1">
      <alignment horizontal="left" vertical="top"/>
    </xf>
    <xf numFmtId="0" fontId="13" fillId="8" borderId="65" xfId="0" applyFont="1" applyFill="1" applyBorder="1" applyAlignment="1">
      <alignment horizontal="left" vertical="top"/>
    </xf>
    <xf numFmtId="0" fontId="13" fillId="8" borderId="66" xfId="0" applyFont="1" applyFill="1" applyBorder="1" applyAlignment="1">
      <alignment horizontal="left" vertical="top"/>
    </xf>
    <xf numFmtId="0" fontId="13" fillId="8" borderId="67" xfId="0" applyFont="1" applyFill="1" applyBorder="1" applyAlignment="1">
      <alignment horizontal="left" vertical="top"/>
    </xf>
    <xf numFmtId="0" fontId="13" fillId="8" borderId="68" xfId="0" applyFont="1" applyFill="1" applyBorder="1" applyAlignment="1">
      <alignment horizontal="left" vertical="top"/>
    </xf>
    <xf numFmtId="0" fontId="13" fillId="8" borderId="69" xfId="0" applyFont="1" applyFill="1" applyBorder="1" applyAlignment="1">
      <alignment horizontal="left" vertical="top"/>
    </xf>
    <xf numFmtId="0" fontId="13" fillId="8" borderId="70" xfId="0" applyFont="1" applyFill="1" applyBorder="1" applyAlignment="1">
      <alignment horizontal="left" vertical="top"/>
    </xf>
    <xf numFmtId="0" fontId="13" fillId="8" borderId="71" xfId="0" applyFont="1" applyFill="1" applyBorder="1" applyAlignment="1">
      <alignment horizontal="left" vertical="top"/>
    </xf>
    <xf numFmtId="0" fontId="13" fillId="8" borderId="72" xfId="0" applyFont="1" applyFill="1" applyBorder="1" applyAlignment="1">
      <alignment horizontal="left" vertical="top"/>
    </xf>
    <xf numFmtId="0" fontId="13" fillId="8" borderId="73" xfId="0" applyFont="1" applyFill="1" applyBorder="1" applyAlignment="1">
      <alignment horizontal="left" vertical="top"/>
    </xf>
    <xf numFmtId="0" fontId="13" fillId="8" borderId="74" xfId="0" applyFont="1" applyFill="1" applyBorder="1" applyAlignment="1">
      <alignment horizontal="left" vertical="top"/>
    </xf>
    <xf numFmtId="0" fontId="13" fillId="8" borderId="75" xfId="0" applyFont="1" applyFill="1" applyBorder="1" applyAlignment="1">
      <alignment horizontal="left" vertical="top"/>
    </xf>
    <xf numFmtId="0" fontId="13" fillId="8" borderId="76" xfId="0" applyFont="1" applyFill="1" applyBorder="1" applyAlignment="1">
      <alignment horizontal="left" vertical="top"/>
    </xf>
    <xf numFmtId="0" fontId="13" fillId="8" borderId="77" xfId="0" applyFont="1" applyFill="1" applyBorder="1" applyAlignment="1">
      <alignment horizontal="left" vertical="top"/>
    </xf>
    <xf numFmtId="0" fontId="13" fillId="8" borderId="78" xfId="0" applyFont="1" applyFill="1" applyBorder="1" applyAlignment="1">
      <alignment horizontal="left" vertical="top"/>
    </xf>
    <xf numFmtId="0" fontId="13" fillId="8" borderId="79" xfId="0" applyFont="1" applyFill="1" applyBorder="1" applyAlignment="1">
      <alignment horizontal="left" vertical="top"/>
    </xf>
    <xf numFmtId="0" fontId="13" fillId="8" borderId="80" xfId="0" applyFont="1" applyFill="1" applyBorder="1" applyAlignment="1">
      <alignment horizontal="left" vertical="top"/>
    </xf>
    <xf numFmtId="0" fontId="13" fillId="8" borderId="81" xfId="0" applyFont="1" applyFill="1" applyBorder="1" applyAlignment="1">
      <alignment horizontal="left" vertical="top"/>
    </xf>
    <xf numFmtId="0" fontId="13" fillId="8" borderId="82" xfId="0" applyFont="1" applyFill="1" applyBorder="1" applyAlignment="1">
      <alignment horizontal="left" vertical="top"/>
    </xf>
    <xf numFmtId="0" fontId="13" fillId="8" borderId="83" xfId="0" applyFont="1" applyFill="1" applyBorder="1" applyAlignment="1">
      <alignment horizontal="left" vertical="top"/>
    </xf>
    <xf numFmtId="0" fontId="13" fillId="8" borderId="84" xfId="0" applyFont="1" applyFill="1" applyBorder="1" applyAlignment="1">
      <alignment horizontal="left" vertical="top"/>
    </xf>
    <xf numFmtId="0" fontId="13" fillId="8" borderId="85" xfId="0" applyFont="1" applyFill="1" applyBorder="1" applyAlignment="1">
      <alignment horizontal="left" vertical="top"/>
    </xf>
    <xf numFmtId="0" fontId="13" fillId="8" borderId="86" xfId="0" applyFont="1" applyFill="1" applyBorder="1" applyAlignment="1">
      <alignment horizontal="left" vertical="top"/>
    </xf>
    <xf numFmtId="0" fontId="13" fillId="8" borderId="87" xfId="0" applyFont="1" applyFill="1" applyBorder="1" applyAlignment="1">
      <alignment horizontal="left" vertical="top"/>
    </xf>
    <xf numFmtId="0" fontId="13" fillId="8" borderId="88" xfId="0" applyFont="1" applyFill="1" applyBorder="1" applyAlignment="1">
      <alignment horizontal="left" vertical="top"/>
    </xf>
    <xf numFmtId="0" fontId="13" fillId="8" borderId="89" xfId="0" applyFont="1" applyFill="1" applyBorder="1" applyAlignment="1">
      <alignment horizontal="left" vertical="top"/>
    </xf>
    <xf numFmtId="0" fontId="13" fillId="8" borderId="90" xfId="0" applyFont="1" applyFill="1" applyBorder="1" applyAlignment="1">
      <alignment horizontal="left" vertical="top"/>
    </xf>
    <xf numFmtId="0" fontId="13" fillId="8" borderId="91" xfId="0" applyFont="1" applyFill="1" applyBorder="1" applyAlignment="1">
      <alignment horizontal="left" vertical="top"/>
    </xf>
    <xf numFmtId="0" fontId="13" fillId="8" borderId="92" xfId="0" applyFont="1" applyFill="1" applyBorder="1" applyAlignment="1">
      <alignment horizontal="left" vertical="top"/>
    </xf>
    <xf numFmtId="0" fontId="13" fillId="8" borderId="93" xfId="0" applyFont="1" applyFill="1" applyBorder="1" applyAlignment="1">
      <alignment horizontal="left" vertical="top"/>
    </xf>
    <xf numFmtId="0" fontId="13" fillId="8" borderId="94" xfId="0" applyFont="1" applyFill="1" applyBorder="1" applyAlignment="1">
      <alignment horizontal="left" vertical="top"/>
    </xf>
    <xf numFmtId="0" fontId="13" fillId="8" borderId="95" xfId="0" applyFont="1" applyFill="1" applyBorder="1" applyAlignment="1">
      <alignment horizontal="left" vertical="top"/>
    </xf>
    <xf numFmtId="0" fontId="13" fillId="8" borderId="96" xfId="0" applyFont="1" applyFill="1" applyBorder="1" applyAlignment="1">
      <alignment horizontal="left" vertical="top"/>
    </xf>
    <xf numFmtId="0" fontId="13" fillId="8" borderId="97" xfId="0" applyFont="1" applyFill="1" applyBorder="1" applyAlignment="1">
      <alignment horizontal="left" vertical="top"/>
    </xf>
    <xf numFmtId="0" fontId="13" fillId="8" borderId="98" xfId="0" applyFont="1" applyFill="1" applyBorder="1" applyAlignment="1">
      <alignment horizontal="left" vertical="top"/>
    </xf>
    <xf numFmtId="0" fontId="13" fillId="8" borderId="99" xfId="0" applyFont="1" applyFill="1" applyBorder="1" applyAlignment="1">
      <alignment horizontal="left" vertical="top"/>
    </xf>
    <xf numFmtId="0" fontId="13" fillId="8" borderId="100" xfId="0" applyFont="1" applyFill="1" applyBorder="1" applyAlignment="1">
      <alignment horizontal="left" vertical="top"/>
    </xf>
    <xf numFmtId="0" fontId="13" fillId="8" borderId="101" xfId="0" applyFont="1" applyFill="1" applyBorder="1" applyAlignment="1">
      <alignment horizontal="left" vertical="top"/>
    </xf>
    <xf numFmtId="0" fontId="13" fillId="8" borderId="102" xfId="0" applyFont="1" applyFill="1" applyBorder="1" applyAlignment="1">
      <alignment horizontal="left" vertical="top"/>
    </xf>
    <xf numFmtId="0" fontId="13" fillId="8" borderId="103" xfId="0" applyFont="1" applyFill="1" applyBorder="1" applyAlignment="1">
      <alignment horizontal="left" vertical="top"/>
    </xf>
    <xf numFmtId="0" fontId="13" fillId="8" borderId="104" xfId="0" applyFont="1" applyFill="1" applyBorder="1" applyAlignment="1">
      <alignment horizontal="left" vertical="top"/>
    </xf>
    <xf numFmtId="0" fontId="13" fillId="8" borderId="105" xfId="0" applyFont="1" applyFill="1" applyBorder="1" applyAlignment="1">
      <alignment horizontal="left" vertical="top"/>
    </xf>
    <xf numFmtId="0" fontId="13" fillId="8" borderId="106" xfId="0" applyFont="1" applyFill="1" applyBorder="1" applyAlignment="1">
      <alignment horizontal="left" vertical="top"/>
    </xf>
    <xf numFmtId="0" fontId="13" fillId="8" borderId="107" xfId="0" applyFont="1" applyFill="1" applyBorder="1" applyAlignment="1">
      <alignment horizontal="left" vertical="top"/>
    </xf>
    <xf numFmtId="0" fontId="13" fillId="8" borderId="108" xfId="0" applyFont="1" applyFill="1" applyBorder="1" applyAlignment="1">
      <alignment horizontal="left" vertical="top"/>
    </xf>
    <xf numFmtId="0" fontId="13" fillId="8" borderId="109" xfId="0" applyFont="1" applyFill="1" applyBorder="1" applyAlignment="1">
      <alignment horizontal="left" vertical="top"/>
    </xf>
    <xf numFmtId="0" fontId="13" fillId="8" borderId="110" xfId="0" applyFont="1" applyFill="1" applyBorder="1" applyAlignment="1">
      <alignment horizontal="left" vertical="top"/>
    </xf>
    <xf numFmtId="0" fontId="13" fillId="8" borderId="111" xfId="0" applyFont="1" applyFill="1" applyBorder="1" applyAlignment="1">
      <alignment horizontal="left" vertical="top"/>
    </xf>
    <xf numFmtId="0" fontId="13" fillId="8" borderId="112" xfId="0" applyFont="1" applyFill="1" applyBorder="1" applyAlignment="1">
      <alignment horizontal="left" vertical="top"/>
    </xf>
    <xf numFmtId="0" fontId="13" fillId="8" borderId="113" xfId="0" applyFont="1" applyFill="1" applyBorder="1" applyAlignment="1">
      <alignment horizontal="left" vertical="top"/>
    </xf>
    <xf numFmtId="0" fontId="13" fillId="8" borderId="114" xfId="0" applyFont="1" applyFill="1" applyBorder="1" applyAlignment="1">
      <alignment horizontal="left" vertical="top"/>
    </xf>
    <xf numFmtId="0" fontId="13" fillId="8" borderId="115" xfId="0" applyFont="1" applyFill="1" applyBorder="1" applyAlignment="1">
      <alignment horizontal="left" vertical="top"/>
    </xf>
    <xf numFmtId="0" fontId="13" fillId="8" borderId="116" xfId="0" applyFont="1" applyFill="1" applyBorder="1" applyAlignment="1">
      <alignment horizontal="left" vertical="top"/>
    </xf>
    <xf numFmtId="0" fontId="13" fillId="8" borderId="117" xfId="0" applyFont="1" applyFill="1" applyBorder="1" applyAlignment="1">
      <alignment horizontal="left" vertical="top"/>
    </xf>
    <xf numFmtId="0" fontId="13" fillId="8" borderId="118" xfId="0" applyFont="1" applyFill="1" applyBorder="1" applyAlignment="1">
      <alignment horizontal="left" vertical="top"/>
    </xf>
    <xf numFmtId="0" fontId="13" fillId="8" borderId="119" xfId="0" applyFont="1" applyFill="1" applyBorder="1" applyAlignment="1">
      <alignment horizontal="left" vertical="top"/>
    </xf>
    <xf numFmtId="0" fontId="13" fillId="8" borderId="120" xfId="0" applyFont="1" applyFill="1" applyBorder="1" applyAlignment="1">
      <alignment horizontal="left" vertical="top"/>
    </xf>
    <xf numFmtId="0" fontId="13" fillId="8" borderId="121" xfId="0" applyFont="1" applyFill="1" applyBorder="1" applyAlignment="1">
      <alignment horizontal="left" vertical="top"/>
    </xf>
    <xf numFmtId="0" fontId="13" fillId="8" borderId="122" xfId="0" applyFont="1" applyFill="1" applyBorder="1" applyAlignment="1">
      <alignment horizontal="left" vertical="top"/>
    </xf>
    <xf numFmtId="0" fontId="13" fillId="8" borderId="123" xfId="0" applyFont="1" applyFill="1" applyBorder="1" applyAlignment="1">
      <alignment horizontal="left" vertical="top"/>
    </xf>
    <xf numFmtId="0" fontId="13" fillId="8" borderId="124" xfId="0" applyFont="1" applyFill="1" applyBorder="1" applyAlignment="1">
      <alignment horizontal="left" vertical="top"/>
    </xf>
    <xf numFmtId="0" fontId="13" fillId="8" borderId="125" xfId="0" applyFont="1" applyFill="1" applyBorder="1" applyAlignment="1">
      <alignment horizontal="left" vertical="top"/>
    </xf>
    <xf numFmtId="0" fontId="13" fillId="8" borderId="126" xfId="0" applyFont="1" applyFill="1" applyBorder="1" applyAlignment="1">
      <alignment horizontal="left" vertical="top"/>
    </xf>
    <xf numFmtId="0" fontId="13" fillId="8" borderId="127" xfId="0" applyFont="1" applyFill="1" applyBorder="1" applyAlignment="1">
      <alignment horizontal="left" vertical="top"/>
    </xf>
    <xf numFmtId="0" fontId="13" fillId="8" borderId="128" xfId="0" applyFont="1" applyFill="1" applyBorder="1" applyAlignment="1">
      <alignment horizontal="left" vertical="top"/>
    </xf>
    <xf numFmtId="0" fontId="13" fillId="8" borderId="129" xfId="0" applyFont="1" applyFill="1" applyBorder="1" applyAlignment="1">
      <alignment horizontal="left" vertical="top"/>
    </xf>
    <xf numFmtId="0" fontId="13" fillId="8" borderId="130" xfId="0" applyFont="1" applyFill="1" applyBorder="1" applyAlignment="1">
      <alignment horizontal="left" vertical="top"/>
    </xf>
    <xf numFmtId="0" fontId="13" fillId="8" borderId="131" xfId="0" applyFont="1" applyFill="1" applyBorder="1" applyAlignment="1">
      <alignment horizontal="left" vertical="top"/>
    </xf>
    <xf numFmtId="0" fontId="13" fillId="8" borderId="132" xfId="0" applyFont="1" applyFill="1" applyBorder="1" applyAlignment="1">
      <alignment horizontal="left" vertical="top"/>
    </xf>
    <xf numFmtId="0" fontId="13" fillId="8" borderId="133" xfId="0" applyFont="1" applyFill="1" applyBorder="1" applyAlignment="1">
      <alignment horizontal="left" vertical="top"/>
    </xf>
    <xf numFmtId="0" fontId="13" fillId="8" borderId="134" xfId="0" applyFont="1" applyFill="1" applyBorder="1" applyAlignment="1">
      <alignment horizontal="left" vertical="top"/>
    </xf>
    <xf numFmtId="0" fontId="13" fillId="8" borderId="135" xfId="0" applyFont="1" applyFill="1" applyBorder="1" applyAlignment="1">
      <alignment horizontal="left" vertical="top"/>
    </xf>
    <xf numFmtId="0" fontId="13" fillId="8" borderId="136" xfId="0" applyFont="1" applyFill="1" applyBorder="1" applyAlignment="1">
      <alignment horizontal="left" vertical="top"/>
    </xf>
    <xf numFmtId="0" fontId="13" fillId="8" borderId="137" xfId="0" applyFont="1" applyFill="1" applyBorder="1" applyAlignment="1">
      <alignment horizontal="left" vertical="top"/>
    </xf>
    <xf numFmtId="0" fontId="13" fillId="8" borderId="138" xfId="0" applyFont="1" applyFill="1" applyBorder="1" applyAlignment="1">
      <alignment horizontal="left" vertical="top"/>
    </xf>
    <xf numFmtId="0" fontId="13" fillId="8" borderId="139" xfId="0" applyFont="1" applyFill="1" applyBorder="1" applyAlignment="1">
      <alignment horizontal="left" vertical="top"/>
    </xf>
    <xf numFmtId="0" fontId="13" fillId="8" borderId="140" xfId="0" applyFont="1" applyFill="1" applyBorder="1" applyAlignment="1">
      <alignment horizontal="left" vertical="top"/>
    </xf>
    <xf numFmtId="0" fontId="13" fillId="8" borderId="141" xfId="0" applyFont="1" applyFill="1" applyBorder="1" applyAlignment="1">
      <alignment horizontal="left" vertical="top"/>
    </xf>
    <xf numFmtId="0" fontId="13" fillId="8" borderId="142" xfId="0" applyFont="1" applyFill="1" applyBorder="1" applyAlignment="1">
      <alignment horizontal="left" vertical="top"/>
    </xf>
    <xf numFmtId="0" fontId="13" fillId="8" borderId="143" xfId="0" applyFont="1" applyFill="1" applyBorder="1" applyAlignment="1">
      <alignment horizontal="left" vertical="top"/>
    </xf>
    <xf numFmtId="0" fontId="13" fillId="8" borderId="144" xfId="0" applyFont="1" applyFill="1" applyBorder="1" applyAlignment="1">
      <alignment horizontal="left" vertical="top"/>
    </xf>
    <xf numFmtId="0" fontId="13" fillId="8" borderId="145" xfId="0" applyFont="1" applyFill="1" applyBorder="1" applyAlignment="1">
      <alignment horizontal="left" vertical="top"/>
    </xf>
    <xf numFmtId="0" fontId="13" fillId="8" borderId="146" xfId="0" applyFont="1" applyFill="1" applyBorder="1" applyAlignment="1">
      <alignment horizontal="left" vertical="top"/>
    </xf>
    <xf numFmtId="0" fontId="13" fillId="8" borderId="147" xfId="0" applyFont="1" applyFill="1" applyBorder="1" applyAlignment="1">
      <alignment horizontal="left" vertical="top"/>
    </xf>
    <xf numFmtId="0" fontId="13" fillId="8" borderId="148" xfId="0" applyFont="1" applyFill="1" applyBorder="1" applyAlignment="1">
      <alignment horizontal="left" vertical="top"/>
    </xf>
    <xf numFmtId="0" fontId="13" fillId="8" borderId="149" xfId="0" applyFont="1" applyFill="1" applyBorder="1" applyAlignment="1">
      <alignment horizontal="left" vertical="top"/>
    </xf>
    <xf numFmtId="0" fontId="13" fillId="8" borderId="150" xfId="0" applyFont="1" applyFill="1" applyBorder="1" applyAlignment="1">
      <alignment horizontal="left" vertical="top"/>
    </xf>
    <xf numFmtId="0" fontId="13" fillId="8" borderId="151" xfId="0" applyFont="1" applyFill="1" applyBorder="1" applyAlignment="1">
      <alignment horizontal="left" vertical="top"/>
    </xf>
    <xf numFmtId="0" fontId="13" fillId="8" borderId="152" xfId="0" applyFont="1" applyFill="1" applyBorder="1" applyAlignment="1">
      <alignment horizontal="left" vertical="top"/>
    </xf>
    <xf numFmtId="0" fontId="13" fillId="8" borderId="153" xfId="0" applyFont="1" applyFill="1" applyBorder="1" applyAlignment="1">
      <alignment horizontal="left" vertical="top"/>
    </xf>
    <xf numFmtId="0" fontId="13" fillId="8" borderId="154" xfId="0" applyFont="1" applyFill="1" applyBorder="1" applyAlignment="1">
      <alignment horizontal="left" vertical="top"/>
    </xf>
    <xf numFmtId="0" fontId="13" fillId="8" borderId="155" xfId="0" applyFont="1" applyFill="1" applyBorder="1" applyAlignment="1">
      <alignment horizontal="left" vertical="top"/>
    </xf>
    <xf numFmtId="0" fontId="13" fillId="8" borderId="156" xfId="0" applyFont="1" applyFill="1" applyBorder="1" applyAlignment="1">
      <alignment horizontal="left" vertical="top"/>
    </xf>
    <xf numFmtId="0" fontId="13" fillId="8" borderId="157" xfId="0" applyFont="1" applyFill="1" applyBorder="1" applyAlignment="1">
      <alignment horizontal="left" vertical="top"/>
    </xf>
    <xf numFmtId="0" fontId="13" fillId="8" borderId="158" xfId="0" applyFont="1" applyFill="1" applyBorder="1" applyAlignment="1">
      <alignment horizontal="left" vertical="top"/>
    </xf>
    <xf numFmtId="0" fontId="13" fillId="8" borderId="159" xfId="0" applyFont="1" applyFill="1" applyBorder="1" applyAlignment="1">
      <alignment horizontal="left" vertical="top"/>
    </xf>
    <xf numFmtId="0" fontId="13" fillId="8" borderId="160" xfId="0" applyFont="1" applyFill="1" applyBorder="1" applyAlignment="1">
      <alignment horizontal="left" vertical="top"/>
    </xf>
    <xf numFmtId="0" fontId="13" fillId="8" borderId="161" xfId="0" applyFont="1" applyFill="1" applyBorder="1" applyAlignment="1">
      <alignment horizontal="left" vertical="top"/>
    </xf>
    <xf numFmtId="0" fontId="13" fillId="8" borderId="162" xfId="0" applyFont="1" applyFill="1" applyBorder="1" applyAlignment="1">
      <alignment horizontal="left" vertical="top"/>
    </xf>
    <xf numFmtId="0" fontId="13" fillId="8" borderId="163" xfId="0" applyFont="1" applyFill="1" applyBorder="1" applyAlignment="1">
      <alignment horizontal="left" vertical="top"/>
    </xf>
    <xf numFmtId="0" fontId="13" fillId="8" borderId="164" xfId="0" applyFont="1" applyFill="1" applyBorder="1" applyAlignment="1">
      <alignment horizontal="left" vertical="top"/>
    </xf>
    <xf numFmtId="0" fontId="13" fillId="8" borderId="165" xfId="0" applyFont="1" applyFill="1" applyBorder="1" applyAlignment="1">
      <alignment horizontal="left" vertical="top"/>
    </xf>
    <xf numFmtId="0" fontId="13" fillId="8" borderId="166" xfId="0" applyFont="1" applyFill="1" applyBorder="1" applyAlignment="1">
      <alignment horizontal="left" vertical="top"/>
    </xf>
    <xf numFmtId="0" fontId="13" fillId="8" borderId="167" xfId="0" applyFont="1" applyFill="1" applyBorder="1" applyAlignment="1">
      <alignment horizontal="left" vertical="top"/>
    </xf>
    <xf numFmtId="0" fontId="13" fillId="8" borderId="168" xfId="0" applyFont="1" applyFill="1" applyBorder="1" applyAlignment="1">
      <alignment horizontal="left" vertical="top"/>
    </xf>
    <xf numFmtId="0" fontId="13" fillId="8" borderId="169" xfId="0" applyFont="1" applyFill="1" applyBorder="1" applyAlignment="1">
      <alignment horizontal="left" vertical="top"/>
    </xf>
    <xf numFmtId="0" fontId="13" fillId="8" borderId="170" xfId="0" applyFont="1" applyFill="1" applyBorder="1" applyAlignment="1">
      <alignment horizontal="left" vertical="top"/>
    </xf>
    <xf numFmtId="0" fontId="13" fillId="8" borderId="171" xfId="0" applyFont="1" applyFill="1" applyBorder="1" applyAlignment="1">
      <alignment horizontal="left" vertical="top"/>
    </xf>
    <xf numFmtId="0" fontId="13" fillId="8" borderId="172" xfId="0" applyFont="1" applyFill="1" applyBorder="1" applyAlignment="1">
      <alignment horizontal="left" vertical="top"/>
    </xf>
    <xf numFmtId="0" fontId="13" fillId="8" borderId="173" xfId="0" applyFont="1" applyFill="1" applyBorder="1" applyAlignment="1">
      <alignment horizontal="left" vertical="top"/>
    </xf>
    <xf numFmtId="0" fontId="13" fillId="8" borderId="174" xfId="0" applyFont="1" applyFill="1" applyBorder="1" applyAlignment="1">
      <alignment horizontal="left" vertical="top"/>
    </xf>
    <xf numFmtId="0" fontId="13" fillId="8" borderId="175" xfId="0" applyFont="1" applyFill="1" applyBorder="1" applyAlignment="1">
      <alignment horizontal="left" vertical="top"/>
    </xf>
    <xf numFmtId="0" fontId="13" fillId="8" borderId="176" xfId="0" applyFont="1" applyFill="1" applyBorder="1" applyAlignment="1">
      <alignment horizontal="left" vertical="top"/>
    </xf>
    <xf numFmtId="0" fontId="13" fillId="8" borderId="177" xfId="0" applyFont="1" applyFill="1" applyBorder="1" applyAlignment="1">
      <alignment horizontal="left" vertical="top"/>
    </xf>
    <xf numFmtId="0" fontId="13" fillId="8" borderId="178" xfId="0" applyFont="1" applyFill="1" applyBorder="1" applyAlignment="1">
      <alignment horizontal="left" vertical="top"/>
    </xf>
    <xf numFmtId="0" fontId="13" fillId="8" borderId="179" xfId="0" applyFont="1" applyFill="1" applyBorder="1" applyAlignment="1">
      <alignment horizontal="left" vertical="top"/>
    </xf>
    <xf numFmtId="0" fontId="13" fillId="8" borderId="180" xfId="0" applyFont="1" applyFill="1" applyBorder="1" applyAlignment="1">
      <alignment horizontal="left" vertical="top"/>
    </xf>
    <xf numFmtId="0" fontId="13" fillId="8" borderId="181" xfId="0" applyFont="1" applyFill="1" applyBorder="1" applyAlignment="1">
      <alignment horizontal="left" vertical="top"/>
    </xf>
    <xf numFmtId="0" fontId="13" fillId="8" borderId="182" xfId="0" applyFont="1" applyFill="1" applyBorder="1" applyAlignment="1">
      <alignment horizontal="left" vertical="top"/>
    </xf>
    <xf numFmtId="0" fontId="13" fillId="8" borderId="183" xfId="0" applyFont="1" applyFill="1" applyBorder="1" applyAlignment="1">
      <alignment horizontal="left" vertical="top"/>
    </xf>
    <xf numFmtId="0" fontId="13" fillId="8" borderId="184" xfId="0" applyFont="1" applyFill="1" applyBorder="1" applyAlignment="1">
      <alignment horizontal="left" vertical="top"/>
    </xf>
    <xf numFmtId="0" fontId="13" fillId="8" borderId="185" xfId="0" applyFont="1" applyFill="1" applyBorder="1" applyAlignment="1">
      <alignment horizontal="left" vertical="top"/>
    </xf>
    <xf numFmtId="0" fontId="13" fillId="8" borderId="186" xfId="0" applyFont="1" applyFill="1" applyBorder="1" applyAlignment="1">
      <alignment horizontal="left" vertical="top"/>
    </xf>
    <xf numFmtId="0" fontId="13" fillId="8" borderId="187" xfId="0" applyFont="1" applyFill="1" applyBorder="1" applyAlignment="1">
      <alignment horizontal="left" vertical="top"/>
    </xf>
    <xf numFmtId="0" fontId="13" fillId="8" borderId="188" xfId="0" applyFont="1" applyFill="1" applyBorder="1" applyAlignment="1">
      <alignment horizontal="left" vertical="top"/>
    </xf>
    <xf numFmtId="0" fontId="13" fillId="8" borderId="189" xfId="0" applyFont="1" applyFill="1" applyBorder="1" applyAlignment="1">
      <alignment horizontal="left" vertical="top"/>
    </xf>
    <xf numFmtId="0" fontId="13" fillId="8" borderId="190" xfId="0" applyFont="1" applyFill="1" applyBorder="1" applyAlignment="1">
      <alignment horizontal="left" vertical="top"/>
    </xf>
    <xf numFmtId="0" fontId="13" fillId="8" borderId="191" xfId="0" applyFont="1" applyFill="1" applyBorder="1" applyAlignment="1">
      <alignment horizontal="left" vertical="top"/>
    </xf>
    <xf numFmtId="0" fontId="13" fillId="8" borderId="192" xfId="0" applyFont="1" applyFill="1" applyBorder="1" applyAlignment="1">
      <alignment horizontal="left" vertical="top"/>
    </xf>
    <xf numFmtId="0" fontId="13" fillId="8" borderId="193" xfId="0" applyFont="1" applyFill="1" applyBorder="1" applyAlignment="1">
      <alignment horizontal="left" vertical="top"/>
    </xf>
    <xf numFmtId="0" fontId="13" fillId="8" borderId="194" xfId="0" applyFont="1" applyFill="1" applyBorder="1" applyAlignment="1">
      <alignment horizontal="left" vertical="top"/>
    </xf>
    <xf numFmtId="0" fontId="13" fillId="8" borderId="195" xfId="0" applyFont="1" applyFill="1" applyBorder="1" applyAlignment="1">
      <alignment horizontal="left" vertical="top"/>
    </xf>
    <xf numFmtId="0" fontId="13" fillId="8" borderId="196" xfId="0" applyFont="1" applyFill="1" applyBorder="1" applyAlignment="1">
      <alignment horizontal="left" vertical="top"/>
    </xf>
    <xf numFmtId="0" fontId="13" fillId="8" borderId="197" xfId="0" applyFont="1" applyFill="1" applyBorder="1" applyAlignment="1">
      <alignment horizontal="left" vertical="top"/>
    </xf>
    <xf numFmtId="0" fontId="13" fillId="8" borderId="198" xfId="0" applyFont="1" applyFill="1" applyBorder="1" applyAlignment="1">
      <alignment horizontal="left" vertical="top"/>
    </xf>
    <xf numFmtId="0" fontId="13" fillId="8" borderId="199" xfId="0" applyFont="1" applyFill="1" applyBorder="1" applyAlignment="1">
      <alignment horizontal="left" vertical="top"/>
    </xf>
    <xf numFmtId="0" fontId="13" fillId="8" borderId="200" xfId="0" applyFont="1" applyFill="1" applyBorder="1" applyAlignment="1">
      <alignment horizontal="left" vertical="top"/>
    </xf>
    <xf numFmtId="0" fontId="13" fillId="8" borderId="201" xfId="0" applyFont="1" applyFill="1" applyBorder="1" applyAlignment="1">
      <alignment horizontal="left" vertical="top"/>
    </xf>
    <xf numFmtId="0" fontId="13" fillId="8" borderId="202" xfId="0" applyFont="1" applyFill="1" applyBorder="1" applyAlignment="1">
      <alignment horizontal="left" vertical="top"/>
    </xf>
    <xf numFmtId="0" fontId="13" fillId="8" borderId="203" xfId="0" applyFont="1" applyFill="1" applyBorder="1" applyAlignment="1">
      <alignment horizontal="left" vertical="top"/>
    </xf>
    <xf numFmtId="0" fontId="13" fillId="8" borderId="204" xfId="0" applyFont="1" applyFill="1" applyBorder="1" applyAlignment="1">
      <alignment horizontal="left" vertical="top"/>
    </xf>
    <xf numFmtId="0" fontId="13" fillId="8" borderId="205" xfId="0" applyFont="1" applyFill="1" applyBorder="1" applyAlignment="1">
      <alignment horizontal="left" vertical="top"/>
    </xf>
    <xf numFmtId="0" fontId="13" fillId="8" borderId="206" xfId="0" applyFont="1" applyFill="1" applyBorder="1" applyAlignment="1">
      <alignment horizontal="left" vertical="top"/>
    </xf>
    <xf numFmtId="0" fontId="13" fillId="8" borderId="207" xfId="0" applyFont="1" applyFill="1" applyBorder="1" applyAlignment="1">
      <alignment horizontal="left" vertical="top"/>
    </xf>
    <xf numFmtId="0" fontId="13" fillId="8" borderId="208" xfId="0" applyFont="1" applyFill="1" applyBorder="1" applyAlignment="1">
      <alignment horizontal="left" vertical="top"/>
    </xf>
    <xf numFmtId="0" fontId="13" fillId="8" borderId="209" xfId="0" applyFont="1" applyFill="1" applyBorder="1" applyAlignment="1">
      <alignment horizontal="left" vertical="top"/>
    </xf>
    <xf numFmtId="0" fontId="13" fillId="8" borderId="210" xfId="0" applyFont="1" applyFill="1" applyBorder="1" applyAlignment="1">
      <alignment horizontal="left" vertical="top"/>
    </xf>
    <xf numFmtId="0" fontId="13" fillId="8" borderId="211" xfId="0" applyFont="1" applyFill="1" applyBorder="1" applyAlignment="1">
      <alignment horizontal="left" vertical="top"/>
    </xf>
    <xf numFmtId="0" fontId="13" fillId="8" borderId="212" xfId="0" applyFont="1" applyFill="1" applyBorder="1" applyAlignment="1">
      <alignment horizontal="left" vertical="top"/>
    </xf>
    <xf numFmtId="0" fontId="13" fillId="8" borderId="213" xfId="0" applyFont="1" applyFill="1" applyBorder="1" applyAlignment="1">
      <alignment horizontal="left" vertical="top"/>
    </xf>
    <xf numFmtId="0" fontId="13" fillId="8" borderId="214" xfId="0" applyFont="1" applyFill="1" applyBorder="1" applyAlignment="1">
      <alignment horizontal="left" vertical="top"/>
    </xf>
    <xf numFmtId="0" fontId="13" fillId="8" borderId="215" xfId="0" applyFont="1" applyFill="1" applyBorder="1" applyAlignment="1">
      <alignment horizontal="left" vertical="top"/>
    </xf>
    <xf numFmtId="0" fontId="13" fillId="8" borderId="216" xfId="0" applyFont="1" applyFill="1" applyBorder="1" applyAlignment="1">
      <alignment horizontal="left" vertical="top"/>
    </xf>
    <xf numFmtId="0" fontId="13" fillId="8" borderId="217" xfId="0" applyFont="1" applyFill="1" applyBorder="1" applyAlignment="1">
      <alignment horizontal="left" vertical="top"/>
    </xf>
    <xf numFmtId="0" fontId="13" fillId="8" borderId="218" xfId="0" applyFont="1" applyFill="1" applyBorder="1" applyAlignment="1">
      <alignment horizontal="left" vertical="top"/>
    </xf>
    <xf numFmtId="0" fontId="13" fillId="8" borderId="219" xfId="0" applyFont="1" applyFill="1" applyBorder="1" applyAlignment="1">
      <alignment horizontal="left" vertical="top"/>
    </xf>
    <xf numFmtId="0" fontId="13" fillId="8" borderId="220" xfId="0" applyFont="1" applyFill="1" applyBorder="1" applyAlignment="1">
      <alignment horizontal="left" vertical="top"/>
    </xf>
    <xf numFmtId="0" fontId="13" fillId="8" borderId="221" xfId="0" applyFont="1" applyFill="1" applyBorder="1" applyAlignment="1">
      <alignment horizontal="left" vertical="top"/>
    </xf>
    <xf numFmtId="0" fontId="13" fillId="8" borderId="222" xfId="0" applyFont="1" applyFill="1" applyBorder="1" applyAlignment="1">
      <alignment horizontal="left" vertical="top"/>
    </xf>
    <xf numFmtId="0" fontId="13" fillId="8" borderId="223" xfId="0" applyFont="1" applyFill="1" applyBorder="1" applyAlignment="1">
      <alignment horizontal="left" vertical="top"/>
    </xf>
    <xf numFmtId="0" fontId="13" fillId="8" borderId="224" xfId="0" applyFont="1" applyFill="1" applyBorder="1" applyAlignment="1">
      <alignment horizontal="left" vertical="top"/>
    </xf>
    <xf numFmtId="0" fontId="13" fillId="8" borderId="225" xfId="0" applyFont="1" applyFill="1" applyBorder="1" applyAlignment="1">
      <alignment horizontal="left" vertical="top"/>
    </xf>
    <xf numFmtId="0" fontId="13" fillId="8" borderId="226" xfId="0" applyFont="1" applyFill="1" applyBorder="1" applyAlignment="1">
      <alignment horizontal="left" vertical="top"/>
    </xf>
    <xf numFmtId="0" fontId="13" fillId="8" borderId="227" xfId="0" applyFont="1" applyFill="1" applyBorder="1" applyAlignment="1">
      <alignment horizontal="left" vertical="top"/>
    </xf>
    <xf numFmtId="0" fontId="13" fillId="8" borderId="228" xfId="0" applyFont="1" applyFill="1" applyBorder="1" applyAlignment="1">
      <alignment horizontal="left" vertical="top"/>
    </xf>
    <xf numFmtId="0" fontId="13" fillId="8" borderId="229" xfId="0" applyFont="1" applyFill="1" applyBorder="1" applyAlignment="1">
      <alignment horizontal="left" vertical="top"/>
    </xf>
    <xf numFmtId="0" fontId="13" fillId="8" borderId="230" xfId="0" applyFont="1" applyFill="1" applyBorder="1" applyAlignment="1">
      <alignment horizontal="left" vertical="top"/>
    </xf>
    <xf numFmtId="0" fontId="13" fillId="8" borderId="231" xfId="0" applyFont="1" applyFill="1" applyBorder="1" applyAlignment="1">
      <alignment horizontal="left" vertical="top"/>
    </xf>
    <xf numFmtId="0" fontId="13" fillId="8" borderId="232" xfId="0" applyFont="1" applyFill="1" applyBorder="1" applyAlignment="1">
      <alignment horizontal="left" vertical="top"/>
    </xf>
    <xf numFmtId="0" fontId="13" fillId="8" borderId="233" xfId="0" applyFont="1" applyFill="1" applyBorder="1" applyAlignment="1">
      <alignment horizontal="left" vertical="top"/>
    </xf>
    <xf numFmtId="0" fontId="13" fillId="8" borderId="234" xfId="0" applyFont="1" applyFill="1" applyBorder="1" applyAlignment="1">
      <alignment horizontal="left" vertical="top"/>
    </xf>
    <xf numFmtId="0" fontId="13" fillId="8" borderId="235" xfId="0" applyFont="1" applyFill="1" applyBorder="1" applyAlignment="1">
      <alignment horizontal="left" vertical="top"/>
    </xf>
    <xf numFmtId="0" fontId="13" fillId="8" borderId="236" xfId="0" applyFont="1" applyFill="1" applyBorder="1" applyAlignment="1">
      <alignment horizontal="left" vertical="top"/>
    </xf>
    <xf numFmtId="0" fontId="13" fillId="8" borderId="237" xfId="0" applyFont="1" applyFill="1" applyBorder="1" applyAlignment="1">
      <alignment horizontal="left" vertical="top"/>
    </xf>
    <xf numFmtId="0" fontId="13" fillId="8" borderId="238" xfId="0" applyFont="1" applyFill="1" applyBorder="1" applyAlignment="1">
      <alignment horizontal="left" vertical="top"/>
    </xf>
    <xf numFmtId="0" fontId="13" fillId="8" borderId="239" xfId="0" applyFont="1" applyFill="1" applyBorder="1" applyAlignment="1">
      <alignment horizontal="left" vertical="top"/>
    </xf>
    <xf numFmtId="0" fontId="13" fillId="8" borderId="240" xfId="0" applyFont="1" applyFill="1" applyBorder="1" applyAlignment="1">
      <alignment horizontal="left" vertical="top"/>
    </xf>
    <xf numFmtId="0" fontId="13" fillId="8" borderId="241" xfId="0" applyFont="1" applyFill="1" applyBorder="1" applyAlignment="1">
      <alignment horizontal="left" vertical="top"/>
    </xf>
    <xf numFmtId="0" fontId="13" fillId="8" borderId="242" xfId="0" applyFont="1" applyFill="1" applyBorder="1" applyAlignment="1">
      <alignment horizontal="left" vertical="top"/>
    </xf>
    <xf numFmtId="0" fontId="13" fillId="8" borderId="243" xfId="0" applyFont="1" applyFill="1" applyBorder="1" applyAlignment="1">
      <alignment horizontal="left" vertical="top"/>
    </xf>
    <xf numFmtId="0" fontId="13" fillId="8" borderId="244" xfId="0" applyFont="1" applyFill="1" applyBorder="1" applyAlignment="1">
      <alignment horizontal="left" vertical="top"/>
    </xf>
    <xf numFmtId="0" fontId="13" fillId="8" borderId="245" xfId="0" applyFont="1" applyFill="1" applyBorder="1" applyAlignment="1">
      <alignment horizontal="left" vertical="top"/>
    </xf>
    <xf numFmtId="0" fontId="13" fillId="8" borderId="246" xfId="0" applyFont="1" applyFill="1" applyBorder="1" applyAlignment="1">
      <alignment horizontal="left" vertical="top"/>
    </xf>
    <xf numFmtId="0" fontId="13" fillId="8" borderId="247" xfId="0" applyFont="1" applyFill="1" applyBorder="1" applyAlignment="1">
      <alignment horizontal="left" vertical="top"/>
    </xf>
    <xf numFmtId="0" fontId="13" fillId="8" borderId="248" xfId="0" applyFont="1" applyFill="1" applyBorder="1" applyAlignment="1">
      <alignment horizontal="left" vertical="top"/>
    </xf>
    <xf numFmtId="0" fontId="13" fillId="8" borderId="249" xfId="0" applyFont="1" applyFill="1" applyBorder="1" applyAlignment="1">
      <alignment horizontal="left" vertical="top"/>
    </xf>
    <xf numFmtId="0" fontId="13" fillId="8" borderId="250" xfId="0" applyFont="1" applyFill="1" applyBorder="1" applyAlignment="1">
      <alignment horizontal="left" vertical="top"/>
    </xf>
    <xf numFmtId="0" fontId="13" fillId="8" borderId="251" xfId="0" applyFont="1" applyFill="1" applyBorder="1" applyAlignment="1">
      <alignment horizontal="left" vertical="top"/>
    </xf>
    <xf numFmtId="0" fontId="13" fillId="8" borderId="252" xfId="0" applyFont="1" applyFill="1" applyBorder="1" applyAlignment="1">
      <alignment horizontal="left" vertical="top"/>
    </xf>
    <xf numFmtId="0" fontId="13" fillId="8" borderId="253" xfId="0" applyFont="1" applyFill="1" applyBorder="1" applyAlignment="1">
      <alignment horizontal="left" vertical="top"/>
    </xf>
    <xf numFmtId="0" fontId="13" fillId="8" borderId="254" xfId="0" applyFont="1" applyFill="1" applyBorder="1" applyAlignment="1">
      <alignment horizontal="left" vertical="top"/>
    </xf>
    <xf numFmtId="0" fontId="13" fillId="8" borderId="255" xfId="0" applyFont="1" applyFill="1" applyBorder="1" applyAlignment="1">
      <alignment horizontal="left" vertical="top"/>
    </xf>
    <xf numFmtId="0" fontId="13" fillId="8" borderId="256" xfId="0" applyFont="1" applyFill="1" applyBorder="1" applyAlignment="1">
      <alignment horizontal="left" vertical="top"/>
    </xf>
    <xf numFmtId="0" fontId="13" fillId="8" borderId="257" xfId="0" applyFont="1" applyFill="1" applyBorder="1" applyAlignment="1">
      <alignment horizontal="left" vertical="top"/>
    </xf>
    <xf numFmtId="0" fontId="13" fillId="8" borderId="258" xfId="0" applyFont="1" applyFill="1" applyBorder="1" applyAlignment="1">
      <alignment horizontal="left" vertical="top"/>
    </xf>
    <xf numFmtId="0" fontId="13" fillId="8" borderId="259" xfId="0" applyFont="1" applyFill="1" applyBorder="1" applyAlignment="1">
      <alignment horizontal="left" vertical="top"/>
    </xf>
    <xf numFmtId="0" fontId="13" fillId="8" borderId="260" xfId="0" applyFont="1" applyFill="1" applyBorder="1" applyAlignment="1">
      <alignment horizontal="left" vertical="top"/>
    </xf>
    <xf numFmtId="0" fontId="13" fillId="8" borderId="261" xfId="0" applyFont="1" applyFill="1" applyBorder="1" applyAlignment="1">
      <alignment horizontal="left" vertical="top"/>
    </xf>
    <xf numFmtId="0" fontId="13" fillId="8" borderId="262" xfId="0" applyFont="1" applyFill="1" applyBorder="1" applyAlignment="1">
      <alignment horizontal="left" vertical="top"/>
    </xf>
    <xf numFmtId="0" fontId="13" fillId="8" borderId="263" xfId="0" applyFont="1" applyFill="1" applyBorder="1" applyAlignment="1">
      <alignment horizontal="left" vertical="top"/>
    </xf>
    <xf numFmtId="0" fontId="13" fillId="8" borderId="264" xfId="0" applyFont="1" applyFill="1" applyBorder="1" applyAlignment="1">
      <alignment horizontal="left" vertical="top"/>
    </xf>
    <xf numFmtId="0" fontId="13" fillId="8" borderId="265" xfId="0" applyFont="1" applyFill="1" applyBorder="1" applyAlignment="1">
      <alignment horizontal="left" vertical="top"/>
    </xf>
    <xf numFmtId="0" fontId="13" fillId="8" borderId="266" xfId="0" applyFont="1" applyFill="1" applyBorder="1" applyAlignment="1">
      <alignment horizontal="left" vertical="top"/>
    </xf>
    <xf numFmtId="0" fontId="13" fillId="8" borderId="267" xfId="0" applyFont="1" applyFill="1" applyBorder="1" applyAlignment="1">
      <alignment horizontal="left" vertical="top"/>
    </xf>
    <xf numFmtId="0" fontId="13" fillId="8" borderId="268" xfId="0" applyFont="1" applyFill="1" applyBorder="1" applyAlignment="1">
      <alignment horizontal="left" vertical="top"/>
    </xf>
    <xf numFmtId="0" fontId="13" fillId="8" borderId="269" xfId="0" applyFont="1" applyFill="1" applyBorder="1" applyAlignment="1">
      <alignment horizontal="left" vertical="top"/>
    </xf>
    <xf numFmtId="0" fontId="13" fillId="8" borderId="270" xfId="0" applyFont="1" applyFill="1" applyBorder="1" applyAlignment="1">
      <alignment horizontal="left" vertical="top"/>
    </xf>
    <xf numFmtId="0" fontId="13" fillId="8" borderId="271" xfId="0" applyFont="1" applyFill="1" applyBorder="1" applyAlignment="1">
      <alignment horizontal="left" vertical="top"/>
    </xf>
    <xf numFmtId="0" fontId="13" fillId="8" borderId="272" xfId="0" applyFont="1" applyFill="1" applyBorder="1" applyAlignment="1">
      <alignment horizontal="left" vertical="top"/>
    </xf>
    <xf numFmtId="0" fontId="13" fillId="8" borderId="273" xfId="0" applyFont="1" applyFill="1" applyBorder="1" applyAlignment="1">
      <alignment horizontal="left" vertical="top"/>
    </xf>
    <xf numFmtId="0" fontId="13" fillId="8" borderId="274" xfId="0" applyFont="1" applyFill="1" applyBorder="1" applyAlignment="1">
      <alignment horizontal="left" vertical="top"/>
    </xf>
    <xf numFmtId="0" fontId="13" fillId="8" borderId="275" xfId="0" applyFont="1" applyFill="1" applyBorder="1" applyAlignment="1">
      <alignment horizontal="left" vertical="top"/>
    </xf>
    <xf numFmtId="0" fontId="13" fillId="8" borderId="276" xfId="0" applyFont="1" applyFill="1" applyBorder="1" applyAlignment="1">
      <alignment horizontal="left" vertical="top"/>
    </xf>
    <xf numFmtId="0" fontId="13" fillId="8" borderId="277" xfId="0" applyFont="1" applyFill="1" applyBorder="1" applyAlignment="1">
      <alignment horizontal="left" vertical="top"/>
    </xf>
    <xf numFmtId="0" fontId="13" fillId="8" borderId="278" xfId="0" applyFont="1" applyFill="1" applyBorder="1" applyAlignment="1">
      <alignment horizontal="left" vertical="top"/>
    </xf>
    <xf numFmtId="0" fontId="13" fillId="8" borderId="279" xfId="0" applyFont="1" applyFill="1" applyBorder="1" applyAlignment="1">
      <alignment horizontal="left" vertical="top"/>
    </xf>
    <xf numFmtId="0" fontId="13" fillId="8" borderId="280" xfId="0" applyFont="1" applyFill="1" applyBorder="1" applyAlignment="1">
      <alignment horizontal="left" vertical="top"/>
    </xf>
    <xf numFmtId="0" fontId="13" fillId="8" borderId="281" xfId="0" applyFont="1" applyFill="1" applyBorder="1" applyAlignment="1">
      <alignment horizontal="left" vertical="top"/>
    </xf>
    <xf numFmtId="0" fontId="13" fillId="8" borderId="282" xfId="0" applyFont="1" applyFill="1" applyBorder="1" applyAlignment="1">
      <alignment horizontal="left" vertical="top"/>
    </xf>
    <xf numFmtId="0" fontId="13" fillId="8" borderId="283" xfId="0" applyFont="1" applyFill="1" applyBorder="1" applyAlignment="1">
      <alignment horizontal="left" vertical="top"/>
    </xf>
    <xf numFmtId="0" fontId="13" fillId="8" borderId="284" xfId="0" applyFont="1" applyFill="1" applyBorder="1" applyAlignment="1">
      <alignment horizontal="left" vertical="top"/>
    </xf>
    <xf numFmtId="0" fontId="13" fillId="8" borderId="285" xfId="0" applyFont="1" applyFill="1" applyBorder="1" applyAlignment="1">
      <alignment horizontal="left" vertical="top"/>
    </xf>
    <xf numFmtId="0" fontId="13" fillId="8" borderId="286" xfId="0" applyFont="1" applyFill="1" applyBorder="1" applyAlignment="1">
      <alignment horizontal="left" vertical="top"/>
    </xf>
    <xf numFmtId="0" fontId="13" fillId="8" borderId="287" xfId="0" applyFont="1" applyFill="1" applyBorder="1" applyAlignment="1">
      <alignment horizontal="left" vertical="top"/>
    </xf>
    <xf numFmtId="0" fontId="13" fillId="8" borderId="288" xfId="0" applyFont="1" applyFill="1" applyBorder="1" applyAlignment="1">
      <alignment horizontal="left" vertical="top"/>
    </xf>
    <xf numFmtId="0" fontId="13" fillId="8" borderId="289" xfId="0" applyFont="1" applyFill="1" applyBorder="1" applyAlignment="1">
      <alignment horizontal="left" vertical="top"/>
    </xf>
    <xf numFmtId="0" fontId="13" fillId="8" borderId="290" xfId="0" applyFont="1" applyFill="1" applyBorder="1" applyAlignment="1">
      <alignment horizontal="left" vertical="top"/>
    </xf>
    <xf numFmtId="0" fontId="13" fillId="8" borderId="291" xfId="0" applyFont="1" applyFill="1" applyBorder="1" applyAlignment="1">
      <alignment horizontal="left" vertical="top"/>
    </xf>
    <xf numFmtId="0" fontId="13" fillId="8" borderId="292" xfId="0" applyFont="1" applyFill="1" applyBorder="1" applyAlignment="1">
      <alignment horizontal="left" vertical="top"/>
    </xf>
    <xf numFmtId="0" fontId="13" fillId="8" borderId="293" xfId="0" applyFont="1" applyFill="1" applyBorder="1" applyAlignment="1">
      <alignment horizontal="left" vertical="top"/>
    </xf>
    <xf numFmtId="0" fontId="13" fillId="8" borderId="294" xfId="0" applyFont="1" applyFill="1" applyBorder="1" applyAlignment="1">
      <alignment horizontal="left" vertical="top"/>
    </xf>
    <xf numFmtId="0" fontId="13" fillId="8" borderId="295" xfId="0" applyFont="1" applyFill="1" applyBorder="1" applyAlignment="1">
      <alignment horizontal="left" vertical="top"/>
    </xf>
    <xf numFmtId="0" fontId="13" fillId="8" borderId="296" xfId="0" applyFont="1" applyFill="1" applyBorder="1" applyAlignment="1">
      <alignment horizontal="left" vertical="top"/>
    </xf>
    <xf numFmtId="0" fontId="13" fillId="8" borderId="297" xfId="0" applyFont="1" applyFill="1" applyBorder="1" applyAlignment="1">
      <alignment horizontal="left" vertical="top"/>
    </xf>
    <xf numFmtId="0" fontId="13" fillId="8" borderId="298" xfId="0" applyFont="1" applyFill="1" applyBorder="1" applyAlignment="1">
      <alignment horizontal="left" vertical="top"/>
    </xf>
    <xf numFmtId="0" fontId="13" fillId="8" borderId="299" xfId="0" applyFont="1" applyFill="1" applyBorder="1" applyAlignment="1">
      <alignment horizontal="left" vertical="top"/>
    </xf>
    <xf numFmtId="0" fontId="13" fillId="8" borderId="300" xfId="0" applyFont="1" applyFill="1" applyBorder="1" applyAlignment="1">
      <alignment horizontal="left" vertical="top"/>
    </xf>
    <xf numFmtId="0" fontId="13" fillId="8" borderId="301" xfId="0" applyFont="1" applyFill="1" applyBorder="1" applyAlignment="1">
      <alignment horizontal="left" vertical="top"/>
    </xf>
    <xf numFmtId="0" fontId="13" fillId="8" borderId="302" xfId="0" applyFont="1" applyFill="1" applyBorder="1" applyAlignment="1">
      <alignment horizontal="left" vertical="top"/>
    </xf>
    <xf numFmtId="0" fontId="13" fillId="8" borderId="303" xfId="0" applyFont="1" applyFill="1" applyBorder="1" applyAlignment="1">
      <alignment horizontal="left" vertical="top"/>
    </xf>
    <xf numFmtId="0" fontId="13" fillId="8" borderId="304" xfId="0" applyFont="1" applyFill="1" applyBorder="1" applyAlignment="1">
      <alignment horizontal="left" vertical="top"/>
    </xf>
    <xf numFmtId="0" fontId="13" fillId="8" borderId="305" xfId="0" applyFont="1" applyFill="1" applyBorder="1" applyAlignment="1">
      <alignment horizontal="left" vertical="top"/>
    </xf>
    <xf numFmtId="0" fontId="13" fillId="8" borderId="306" xfId="0" applyFont="1" applyFill="1" applyBorder="1" applyAlignment="1">
      <alignment horizontal="left" vertical="top"/>
    </xf>
    <xf numFmtId="0" fontId="13" fillId="8" borderId="307" xfId="0" applyFont="1" applyFill="1" applyBorder="1" applyAlignment="1">
      <alignment horizontal="left" vertical="top"/>
    </xf>
    <xf numFmtId="0" fontId="13" fillId="8" borderId="308" xfId="0" applyFont="1" applyFill="1" applyBorder="1" applyAlignment="1">
      <alignment horizontal="left" vertical="top"/>
    </xf>
    <xf numFmtId="0" fontId="13" fillId="8" borderId="309" xfId="0" applyFont="1" applyFill="1" applyBorder="1" applyAlignment="1">
      <alignment horizontal="left" vertical="top"/>
    </xf>
    <xf numFmtId="0" fontId="13" fillId="8" borderId="310" xfId="0" applyFont="1" applyFill="1" applyBorder="1" applyAlignment="1">
      <alignment horizontal="left" vertical="top"/>
    </xf>
    <xf numFmtId="0" fontId="13" fillId="8" borderId="311" xfId="0" applyFont="1" applyFill="1" applyBorder="1" applyAlignment="1">
      <alignment horizontal="left" vertical="top"/>
    </xf>
    <xf numFmtId="0" fontId="13" fillId="8" borderId="312" xfId="0" applyFont="1" applyFill="1" applyBorder="1" applyAlignment="1">
      <alignment horizontal="left" vertical="top"/>
    </xf>
    <xf numFmtId="0" fontId="13" fillId="8" borderId="313" xfId="0" applyFont="1" applyFill="1" applyBorder="1" applyAlignment="1">
      <alignment horizontal="left" vertical="top"/>
    </xf>
    <xf numFmtId="0" fontId="13" fillId="8" borderId="314" xfId="0" applyFont="1" applyFill="1" applyBorder="1" applyAlignment="1">
      <alignment horizontal="left" vertical="top"/>
    </xf>
    <xf numFmtId="0" fontId="13" fillId="8" borderId="315" xfId="0" applyFont="1" applyFill="1" applyBorder="1" applyAlignment="1">
      <alignment horizontal="left" vertical="top"/>
    </xf>
    <xf numFmtId="0" fontId="13" fillId="8" borderId="316" xfId="0" applyFont="1" applyFill="1" applyBorder="1" applyAlignment="1">
      <alignment horizontal="left" vertical="top"/>
    </xf>
    <xf numFmtId="0" fontId="13" fillId="8" borderId="317" xfId="0" applyFont="1" applyFill="1" applyBorder="1" applyAlignment="1">
      <alignment horizontal="left" vertical="top"/>
    </xf>
    <xf numFmtId="0" fontId="13" fillId="8" borderId="318" xfId="0" applyFont="1" applyFill="1" applyBorder="1" applyAlignment="1">
      <alignment horizontal="left" vertical="top"/>
    </xf>
    <xf numFmtId="0" fontId="13" fillId="8" borderId="319" xfId="0" applyFont="1" applyFill="1" applyBorder="1" applyAlignment="1">
      <alignment horizontal="left" vertical="top"/>
    </xf>
    <xf numFmtId="0" fontId="13" fillId="8" borderId="320" xfId="0" applyFont="1" applyFill="1" applyBorder="1" applyAlignment="1">
      <alignment horizontal="left" vertical="top"/>
    </xf>
    <xf numFmtId="0" fontId="13" fillId="8" borderId="321" xfId="0" applyFont="1" applyFill="1" applyBorder="1" applyAlignment="1">
      <alignment horizontal="left" vertical="top"/>
    </xf>
    <xf numFmtId="0" fontId="13" fillId="8" borderId="322" xfId="0" applyFont="1" applyFill="1" applyBorder="1" applyAlignment="1">
      <alignment horizontal="left" vertical="top"/>
    </xf>
    <xf numFmtId="0" fontId="13" fillId="8" borderId="323" xfId="0" applyFont="1" applyFill="1" applyBorder="1" applyAlignment="1">
      <alignment horizontal="left" vertical="top"/>
    </xf>
    <xf numFmtId="0" fontId="13" fillId="8" borderId="324" xfId="0" applyFont="1" applyFill="1" applyBorder="1" applyAlignment="1">
      <alignment horizontal="left" vertical="top"/>
    </xf>
    <xf numFmtId="0" fontId="13" fillId="8" borderId="325" xfId="0" applyFont="1" applyFill="1" applyBorder="1" applyAlignment="1">
      <alignment horizontal="left" vertical="top"/>
    </xf>
    <xf numFmtId="0" fontId="13" fillId="8" borderId="326" xfId="0" applyFont="1" applyFill="1" applyBorder="1" applyAlignment="1">
      <alignment horizontal="left" vertical="top"/>
    </xf>
    <xf numFmtId="0" fontId="13" fillId="8" borderId="327" xfId="0" applyFont="1" applyFill="1" applyBorder="1" applyAlignment="1">
      <alignment horizontal="left" vertical="top"/>
    </xf>
    <xf numFmtId="0" fontId="13" fillId="8" borderId="328" xfId="0" applyFont="1" applyFill="1" applyBorder="1" applyAlignment="1">
      <alignment horizontal="left" vertical="top"/>
    </xf>
    <xf numFmtId="0" fontId="13" fillId="8" borderId="329" xfId="0" applyFont="1" applyFill="1" applyBorder="1" applyAlignment="1">
      <alignment horizontal="left" vertical="top"/>
    </xf>
    <xf numFmtId="0" fontId="13" fillId="8" borderId="330" xfId="0" applyFont="1" applyFill="1" applyBorder="1" applyAlignment="1">
      <alignment horizontal="left" vertical="top"/>
    </xf>
    <xf numFmtId="0" fontId="13" fillId="8" borderId="331" xfId="0" applyFont="1" applyFill="1" applyBorder="1" applyAlignment="1">
      <alignment horizontal="left" vertical="top"/>
    </xf>
    <xf numFmtId="0" fontId="13" fillId="8" borderId="332" xfId="0" applyFont="1" applyFill="1" applyBorder="1" applyAlignment="1">
      <alignment horizontal="left" vertical="top"/>
    </xf>
    <xf numFmtId="0" fontId="13" fillId="8" borderId="333" xfId="0" applyFont="1" applyFill="1" applyBorder="1" applyAlignment="1">
      <alignment horizontal="left" vertical="top"/>
    </xf>
    <xf numFmtId="0" fontId="13" fillId="8" borderId="334" xfId="0" applyFont="1" applyFill="1" applyBorder="1" applyAlignment="1">
      <alignment horizontal="left" vertical="top"/>
    </xf>
    <xf numFmtId="0" fontId="13" fillId="8" borderId="335" xfId="0" applyFont="1" applyFill="1" applyBorder="1" applyAlignment="1">
      <alignment horizontal="left" vertical="top"/>
    </xf>
    <xf numFmtId="0" fontId="13" fillId="8" borderId="336" xfId="0" applyFont="1" applyFill="1" applyBorder="1" applyAlignment="1">
      <alignment horizontal="left" vertical="top"/>
    </xf>
    <xf numFmtId="0" fontId="13" fillId="8" borderId="337" xfId="0" applyFont="1" applyFill="1" applyBorder="1" applyAlignment="1">
      <alignment horizontal="left" vertical="top"/>
    </xf>
    <xf numFmtId="0" fontId="13" fillId="8" borderId="338" xfId="0" applyFont="1" applyFill="1" applyBorder="1" applyAlignment="1">
      <alignment horizontal="left" vertical="top"/>
    </xf>
    <xf numFmtId="0" fontId="13" fillId="8" borderId="339" xfId="0" applyFont="1" applyFill="1" applyBorder="1" applyAlignment="1">
      <alignment horizontal="left" vertical="top"/>
    </xf>
    <xf numFmtId="0" fontId="13" fillId="8" borderId="340" xfId="0" applyFont="1" applyFill="1" applyBorder="1" applyAlignment="1">
      <alignment horizontal="left" vertical="top"/>
    </xf>
    <xf numFmtId="0" fontId="13" fillId="8" borderId="341" xfId="0" applyFont="1" applyFill="1" applyBorder="1" applyAlignment="1">
      <alignment horizontal="left" vertical="top"/>
    </xf>
    <xf numFmtId="0" fontId="13" fillId="8" borderId="342" xfId="0" applyFont="1" applyFill="1" applyBorder="1" applyAlignment="1">
      <alignment horizontal="left" vertical="top"/>
    </xf>
    <xf numFmtId="0" fontId="13" fillId="8" borderId="343" xfId="0" applyFont="1" applyFill="1" applyBorder="1" applyAlignment="1">
      <alignment horizontal="left" vertical="top"/>
    </xf>
    <xf numFmtId="0" fontId="13" fillId="8" borderId="344" xfId="0" applyFont="1" applyFill="1" applyBorder="1" applyAlignment="1">
      <alignment horizontal="left" vertical="top"/>
    </xf>
    <xf numFmtId="0" fontId="13" fillId="8" borderId="345" xfId="0" applyFont="1" applyFill="1" applyBorder="1" applyAlignment="1">
      <alignment horizontal="left" vertical="top"/>
    </xf>
    <xf numFmtId="0" fontId="13" fillId="8" borderId="346" xfId="0" applyFont="1" applyFill="1" applyBorder="1" applyAlignment="1">
      <alignment horizontal="left" vertical="top"/>
    </xf>
    <xf numFmtId="0" fontId="13" fillId="8" borderId="347" xfId="0" applyFont="1" applyFill="1" applyBorder="1" applyAlignment="1">
      <alignment horizontal="left" vertical="top"/>
    </xf>
    <xf numFmtId="0" fontId="13" fillId="8" borderId="348" xfId="0" applyFont="1" applyFill="1" applyBorder="1" applyAlignment="1">
      <alignment horizontal="left" vertical="top"/>
    </xf>
    <xf numFmtId="0" fontId="13" fillId="8" borderId="349" xfId="0" applyFont="1" applyFill="1" applyBorder="1" applyAlignment="1">
      <alignment horizontal="left" vertical="top"/>
    </xf>
    <xf numFmtId="0" fontId="13" fillId="8" borderId="350" xfId="0" applyFont="1" applyFill="1" applyBorder="1" applyAlignment="1">
      <alignment horizontal="left" vertical="top"/>
    </xf>
    <xf numFmtId="0" fontId="13" fillId="8" borderId="351" xfId="0" applyFont="1" applyFill="1" applyBorder="1" applyAlignment="1">
      <alignment horizontal="left" vertical="top"/>
    </xf>
    <xf numFmtId="0" fontId="13" fillId="8" borderId="352" xfId="0" applyFont="1" applyFill="1" applyBorder="1" applyAlignment="1">
      <alignment horizontal="left" vertical="top"/>
    </xf>
    <xf numFmtId="0" fontId="13" fillId="8" borderId="353" xfId="0" applyFont="1" applyFill="1" applyBorder="1" applyAlignment="1">
      <alignment horizontal="left" vertical="top"/>
    </xf>
    <xf numFmtId="0" fontId="13" fillId="8" borderId="354" xfId="0" applyFont="1" applyFill="1" applyBorder="1" applyAlignment="1">
      <alignment horizontal="left" vertical="top"/>
    </xf>
    <xf numFmtId="0" fontId="13" fillId="8" borderId="355" xfId="0" applyFont="1" applyFill="1" applyBorder="1" applyAlignment="1">
      <alignment horizontal="left" vertical="top"/>
    </xf>
    <xf numFmtId="0" fontId="13" fillId="8" borderId="356" xfId="0" applyFont="1" applyFill="1" applyBorder="1" applyAlignment="1">
      <alignment horizontal="left" vertical="top"/>
    </xf>
    <xf numFmtId="0" fontId="13" fillId="8" borderId="357" xfId="0" applyFont="1" applyFill="1" applyBorder="1" applyAlignment="1">
      <alignment horizontal="left" vertical="top"/>
    </xf>
    <xf numFmtId="0" fontId="13" fillId="8" borderId="358" xfId="0" applyFont="1" applyFill="1" applyBorder="1" applyAlignment="1">
      <alignment horizontal="left" vertical="top"/>
    </xf>
    <xf numFmtId="0" fontId="13" fillId="8" borderId="359" xfId="0" applyFont="1" applyFill="1" applyBorder="1" applyAlignment="1">
      <alignment horizontal="left" vertical="top"/>
    </xf>
    <xf numFmtId="0" fontId="13" fillId="8" borderId="360" xfId="0" applyFont="1" applyFill="1" applyBorder="1" applyAlignment="1">
      <alignment horizontal="left" vertical="top"/>
    </xf>
    <xf numFmtId="0" fontId="13" fillId="8" borderId="361" xfId="0" applyFont="1" applyFill="1" applyBorder="1" applyAlignment="1">
      <alignment horizontal="left" vertical="top"/>
    </xf>
    <xf numFmtId="0" fontId="13" fillId="8" borderId="362" xfId="0" applyFont="1" applyFill="1" applyBorder="1" applyAlignment="1">
      <alignment horizontal="left" vertical="top"/>
    </xf>
    <xf numFmtId="0" fontId="13" fillId="8" borderId="363" xfId="0" applyFont="1" applyFill="1" applyBorder="1" applyAlignment="1">
      <alignment horizontal="left" vertical="top"/>
    </xf>
    <xf numFmtId="0" fontId="13" fillId="8" borderId="364" xfId="0" applyFont="1" applyFill="1" applyBorder="1" applyAlignment="1">
      <alignment horizontal="left" vertical="top"/>
    </xf>
    <xf numFmtId="0" fontId="13" fillId="8" borderId="365" xfId="0" applyFont="1" applyFill="1" applyBorder="1" applyAlignment="1">
      <alignment horizontal="left" vertical="top"/>
    </xf>
    <xf numFmtId="0" fontId="13" fillId="8" borderId="366" xfId="0" applyFont="1" applyFill="1" applyBorder="1" applyAlignment="1">
      <alignment horizontal="left" vertical="top"/>
    </xf>
    <xf numFmtId="0" fontId="13" fillId="8" borderId="367" xfId="0" applyFont="1" applyFill="1" applyBorder="1" applyAlignment="1">
      <alignment horizontal="left" vertical="top"/>
    </xf>
    <xf numFmtId="0" fontId="13" fillId="8" borderId="368" xfId="0" applyFont="1" applyFill="1" applyBorder="1" applyAlignment="1">
      <alignment horizontal="left" vertical="top"/>
    </xf>
    <xf numFmtId="0" fontId="13" fillId="8" borderId="369" xfId="0" applyFont="1" applyFill="1" applyBorder="1" applyAlignment="1">
      <alignment horizontal="left" vertical="top"/>
    </xf>
    <xf numFmtId="0" fontId="13" fillId="8" borderId="370" xfId="0" applyFont="1" applyFill="1" applyBorder="1" applyAlignment="1">
      <alignment horizontal="left" vertical="top"/>
    </xf>
    <xf numFmtId="0" fontId="13" fillId="8" borderId="371" xfId="0" applyFont="1" applyFill="1" applyBorder="1" applyAlignment="1">
      <alignment horizontal="left" vertical="top"/>
    </xf>
    <xf numFmtId="0" fontId="13" fillId="8" borderId="372" xfId="0" applyFont="1" applyFill="1" applyBorder="1" applyAlignment="1">
      <alignment horizontal="left" vertical="top"/>
    </xf>
    <xf numFmtId="0" fontId="13" fillId="8" borderId="373" xfId="0" applyFont="1" applyFill="1" applyBorder="1" applyAlignment="1">
      <alignment horizontal="left" vertical="top"/>
    </xf>
    <xf numFmtId="0" fontId="13" fillId="8" borderId="374" xfId="0" applyFont="1" applyFill="1" applyBorder="1" applyAlignment="1">
      <alignment horizontal="left" vertical="top"/>
    </xf>
    <xf numFmtId="0" fontId="13" fillId="8" borderId="375" xfId="0" applyFont="1" applyFill="1" applyBorder="1" applyAlignment="1">
      <alignment horizontal="left" vertical="top"/>
    </xf>
    <xf numFmtId="0" fontId="13" fillId="8" borderId="376" xfId="0" applyFont="1" applyFill="1" applyBorder="1" applyAlignment="1">
      <alignment horizontal="left" vertical="top"/>
    </xf>
    <xf numFmtId="0" fontId="13" fillId="8" borderId="377" xfId="0" applyFont="1" applyFill="1" applyBorder="1" applyAlignment="1">
      <alignment horizontal="left" vertical="top"/>
    </xf>
    <xf numFmtId="0" fontId="13" fillId="8" borderId="378" xfId="0" applyFont="1" applyFill="1" applyBorder="1" applyAlignment="1">
      <alignment horizontal="left" vertical="top"/>
    </xf>
    <xf numFmtId="0" fontId="13" fillId="8" borderId="379" xfId="0" applyFont="1" applyFill="1" applyBorder="1" applyAlignment="1">
      <alignment horizontal="left" vertical="top"/>
    </xf>
    <xf numFmtId="0" fontId="13" fillId="8" borderId="380" xfId="0" applyFont="1" applyFill="1" applyBorder="1" applyAlignment="1">
      <alignment horizontal="left" vertical="top"/>
    </xf>
    <xf numFmtId="0" fontId="13" fillId="8" borderId="381" xfId="0" applyFont="1" applyFill="1" applyBorder="1" applyAlignment="1">
      <alignment horizontal="left" vertical="top"/>
    </xf>
    <xf numFmtId="0" fontId="13" fillId="8" borderId="382" xfId="0" applyFont="1" applyFill="1" applyBorder="1" applyAlignment="1">
      <alignment horizontal="left" vertical="top"/>
    </xf>
    <xf numFmtId="0" fontId="13" fillId="8" borderId="383" xfId="0" applyFont="1" applyFill="1" applyBorder="1" applyAlignment="1">
      <alignment horizontal="left" vertical="top"/>
    </xf>
    <xf numFmtId="0" fontId="13" fillId="8" borderId="384" xfId="0" applyFont="1" applyFill="1" applyBorder="1" applyAlignment="1">
      <alignment horizontal="left" vertical="top"/>
    </xf>
    <xf numFmtId="0" fontId="13" fillId="8" borderId="385" xfId="0" applyFont="1" applyFill="1" applyBorder="1" applyAlignment="1">
      <alignment horizontal="left" vertical="top"/>
    </xf>
    <xf numFmtId="0" fontId="13" fillId="8" borderId="386" xfId="0" applyFont="1" applyFill="1" applyBorder="1" applyAlignment="1">
      <alignment horizontal="left" vertical="top"/>
    </xf>
    <xf numFmtId="0" fontId="13" fillId="8" borderId="387" xfId="0" applyFont="1" applyFill="1" applyBorder="1" applyAlignment="1">
      <alignment horizontal="left" vertical="top"/>
    </xf>
    <xf numFmtId="0" fontId="13" fillId="8" borderId="388" xfId="0" applyFont="1" applyFill="1" applyBorder="1" applyAlignment="1">
      <alignment horizontal="left" vertical="top"/>
    </xf>
    <xf numFmtId="0" fontId="13" fillId="8" borderId="389" xfId="0" applyFont="1" applyFill="1" applyBorder="1" applyAlignment="1">
      <alignment horizontal="left" vertical="top"/>
    </xf>
    <xf numFmtId="0" fontId="13" fillId="8" borderId="390" xfId="0" applyFont="1" applyFill="1" applyBorder="1" applyAlignment="1">
      <alignment horizontal="left" vertical="top"/>
    </xf>
    <xf numFmtId="0" fontId="13" fillId="8" borderId="391" xfId="0" applyFont="1" applyFill="1" applyBorder="1" applyAlignment="1">
      <alignment horizontal="left" vertical="top"/>
    </xf>
    <xf numFmtId="0" fontId="13" fillId="8" borderId="392" xfId="0" applyFont="1" applyFill="1" applyBorder="1" applyAlignment="1">
      <alignment horizontal="left" vertical="top"/>
    </xf>
    <xf numFmtId="0" fontId="13" fillId="8" borderId="393" xfId="0" applyFont="1" applyFill="1" applyBorder="1" applyAlignment="1">
      <alignment horizontal="left" vertical="top"/>
    </xf>
    <xf numFmtId="0" fontId="13" fillId="8" borderId="394" xfId="0" applyFont="1" applyFill="1" applyBorder="1" applyAlignment="1">
      <alignment horizontal="left" vertical="top"/>
    </xf>
    <xf numFmtId="0" fontId="13" fillId="8" borderId="395" xfId="0" applyFont="1" applyFill="1" applyBorder="1" applyAlignment="1">
      <alignment horizontal="left" vertical="top"/>
    </xf>
    <xf numFmtId="0" fontId="13" fillId="8" borderId="396" xfId="0" applyFont="1" applyFill="1" applyBorder="1" applyAlignment="1">
      <alignment horizontal="left" vertical="top"/>
    </xf>
    <xf numFmtId="0" fontId="13" fillId="8" borderId="397" xfId="0" applyFont="1" applyFill="1" applyBorder="1" applyAlignment="1">
      <alignment horizontal="left" vertical="top"/>
    </xf>
    <xf numFmtId="0" fontId="13" fillId="8" borderId="398" xfId="0" applyFont="1" applyFill="1" applyBorder="1" applyAlignment="1">
      <alignment horizontal="left" vertical="top"/>
    </xf>
    <xf numFmtId="0" fontId="13" fillId="8" borderId="399" xfId="0" applyFont="1" applyFill="1" applyBorder="1" applyAlignment="1">
      <alignment horizontal="left" vertical="top"/>
    </xf>
    <xf numFmtId="0" fontId="13" fillId="8" borderId="400" xfId="0" applyFont="1" applyFill="1" applyBorder="1" applyAlignment="1">
      <alignment horizontal="left" vertical="top"/>
    </xf>
    <xf numFmtId="0" fontId="13" fillId="8" borderId="401" xfId="0" applyFont="1" applyFill="1" applyBorder="1" applyAlignment="1">
      <alignment horizontal="left" vertical="top"/>
    </xf>
    <xf numFmtId="0" fontId="13" fillId="8" borderId="402" xfId="0" applyFont="1" applyFill="1" applyBorder="1" applyAlignment="1">
      <alignment horizontal="left" vertical="top"/>
    </xf>
    <xf numFmtId="0" fontId="13" fillId="8" borderId="403" xfId="0" applyFont="1" applyFill="1" applyBorder="1" applyAlignment="1">
      <alignment horizontal="left" vertical="top"/>
    </xf>
    <xf numFmtId="0" fontId="13" fillId="8" borderId="404" xfId="0" applyFont="1" applyFill="1" applyBorder="1" applyAlignment="1">
      <alignment horizontal="left" vertical="top"/>
    </xf>
    <xf numFmtId="0" fontId="13" fillId="8" borderId="405" xfId="0" applyFont="1" applyFill="1" applyBorder="1" applyAlignment="1">
      <alignment horizontal="left" vertical="top"/>
    </xf>
    <xf numFmtId="0" fontId="13" fillId="8" borderId="406" xfId="0" applyFont="1" applyFill="1" applyBorder="1" applyAlignment="1">
      <alignment horizontal="left" vertical="top"/>
    </xf>
    <xf numFmtId="0" fontId="13" fillId="8" borderId="407" xfId="0" applyFont="1" applyFill="1" applyBorder="1" applyAlignment="1">
      <alignment horizontal="left" vertical="top"/>
    </xf>
    <xf numFmtId="0" fontId="13" fillId="8" borderId="408" xfId="0" applyFont="1" applyFill="1" applyBorder="1" applyAlignment="1">
      <alignment horizontal="left" vertical="top"/>
    </xf>
    <xf numFmtId="0" fontId="13" fillId="8" borderId="409" xfId="0" applyFont="1" applyFill="1" applyBorder="1" applyAlignment="1">
      <alignment horizontal="left" vertical="top"/>
    </xf>
    <xf numFmtId="0" fontId="13" fillId="8" borderId="410" xfId="0" applyFont="1" applyFill="1" applyBorder="1" applyAlignment="1">
      <alignment horizontal="left" vertical="top"/>
    </xf>
    <xf numFmtId="0" fontId="13" fillId="8" borderId="411" xfId="0" applyFont="1" applyFill="1" applyBorder="1" applyAlignment="1">
      <alignment horizontal="left" vertical="top"/>
    </xf>
    <xf numFmtId="0" fontId="13" fillId="8" borderId="412" xfId="0" applyFont="1" applyFill="1" applyBorder="1" applyAlignment="1">
      <alignment horizontal="left" vertical="top"/>
    </xf>
    <xf numFmtId="0" fontId="13" fillId="8" borderId="413" xfId="0" applyFont="1" applyFill="1" applyBorder="1" applyAlignment="1">
      <alignment horizontal="left" vertical="top"/>
    </xf>
    <xf numFmtId="0" fontId="13" fillId="8" borderId="414" xfId="0" applyFont="1" applyFill="1" applyBorder="1" applyAlignment="1">
      <alignment horizontal="left" vertical="top"/>
    </xf>
    <xf numFmtId="0" fontId="13" fillId="8" borderId="415" xfId="0" applyFont="1" applyFill="1" applyBorder="1" applyAlignment="1">
      <alignment horizontal="left" vertical="top"/>
    </xf>
    <xf numFmtId="0" fontId="13" fillId="8" borderId="416" xfId="0" applyFont="1" applyFill="1" applyBorder="1" applyAlignment="1">
      <alignment horizontal="left" vertical="top"/>
    </xf>
    <xf numFmtId="0" fontId="13" fillId="8" borderId="417" xfId="0" applyFont="1" applyFill="1" applyBorder="1" applyAlignment="1">
      <alignment horizontal="left" vertical="top"/>
    </xf>
    <xf numFmtId="0" fontId="13" fillId="8" borderId="418" xfId="0" applyFont="1" applyFill="1" applyBorder="1" applyAlignment="1">
      <alignment horizontal="left" vertical="top"/>
    </xf>
    <xf numFmtId="0" fontId="13" fillId="8" borderId="419" xfId="0" applyFont="1" applyFill="1" applyBorder="1" applyAlignment="1">
      <alignment horizontal="left" vertical="top"/>
    </xf>
    <xf numFmtId="0" fontId="13" fillId="8" borderId="420" xfId="0" applyFont="1" applyFill="1" applyBorder="1" applyAlignment="1">
      <alignment horizontal="left" vertical="top"/>
    </xf>
    <xf numFmtId="0" fontId="13" fillId="8" borderId="421" xfId="0" applyFont="1" applyFill="1" applyBorder="1" applyAlignment="1">
      <alignment horizontal="left" vertical="top"/>
    </xf>
    <xf numFmtId="0" fontId="13" fillId="8" borderId="422" xfId="0" applyFont="1" applyFill="1" applyBorder="1" applyAlignment="1">
      <alignment horizontal="left" vertical="top"/>
    </xf>
    <xf numFmtId="0" fontId="13" fillId="8" borderId="423" xfId="0" applyFont="1" applyFill="1" applyBorder="1" applyAlignment="1">
      <alignment horizontal="left" vertical="top"/>
    </xf>
    <xf numFmtId="0" fontId="13" fillId="8" borderId="424" xfId="0" applyFont="1" applyFill="1" applyBorder="1" applyAlignment="1">
      <alignment horizontal="left" vertical="top"/>
    </xf>
    <xf numFmtId="0" fontId="13" fillId="8" borderId="425" xfId="0" applyFont="1" applyFill="1" applyBorder="1" applyAlignment="1">
      <alignment horizontal="left" vertical="top"/>
    </xf>
    <xf numFmtId="0" fontId="13" fillId="8" borderId="426" xfId="0" applyFont="1" applyFill="1" applyBorder="1" applyAlignment="1">
      <alignment horizontal="left" vertical="top"/>
    </xf>
    <xf numFmtId="0" fontId="13" fillId="8" borderId="427" xfId="0" applyFont="1" applyFill="1" applyBorder="1" applyAlignment="1">
      <alignment horizontal="left" vertical="top"/>
    </xf>
    <xf numFmtId="0" fontId="13" fillId="8" borderId="428" xfId="0" applyFont="1" applyFill="1" applyBorder="1" applyAlignment="1">
      <alignment horizontal="left" vertical="top"/>
    </xf>
    <xf numFmtId="0" fontId="13" fillId="8" borderId="429" xfId="0" applyFont="1" applyFill="1" applyBorder="1" applyAlignment="1">
      <alignment horizontal="left" vertical="top"/>
    </xf>
    <xf numFmtId="0" fontId="13" fillId="8" borderId="430" xfId="0" applyFont="1" applyFill="1" applyBorder="1" applyAlignment="1">
      <alignment horizontal="left" vertical="top"/>
    </xf>
    <xf numFmtId="0" fontId="13" fillId="8" borderId="431" xfId="0" applyFont="1" applyFill="1" applyBorder="1" applyAlignment="1">
      <alignment horizontal="left" vertical="top"/>
    </xf>
    <xf numFmtId="0" fontId="13" fillId="8" borderId="432" xfId="0" applyFont="1" applyFill="1" applyBorder="1" applyAlignment="1">
      <alignment horizontal="left" vertical="top"/>
    </xf>
    <xf numFmtId="0" fontId="13" fillId="8" borderId="433" xfId="0" applyFont="1" applyFill="1" applyBorder="1" applyAlignment="1">
      <alignment horizontal="left" vertical="top"/>
    </xf>
    <xf numFmtId="0" fontId="13" fillId="8" borderId="434" xfId="0" applyFont="1" applyFill="1" applyBorder="1" applyAlignment="1">
      <alignment horizontal="left" vertical="top"/>
    </xf>
    <xf numFmtId="0" fontId="13" fillId="8" borderId="435" xfId="0" applyFont="1" applyFill="1" applyBorder="1" applyAlignment="1">
      <alignment horizontal="left" vertical="top"/>
    </xf>
    <xf numFmtId="0" fontId="13" fillId="8" borderId="436" xfId="0" applyFont="1" applyFill="1" applyBorder="1" applyAlignment="1">
      <alignment horizontal="left" vertical="top"/>
    </xf>
    <xf numFmtId="0" fontId="13" fillId="8" borderId="437" xfId="0" applyFont="1" applyFill="1" applyBorder="1" applyAlignment="1">
      <alignment horizontal="left" vertical="top"/>
    </xf>
    <xf numFmtId="0" fontId="13" fillId="8" borderId="438" xfId="0" applyFont="1" applyFill="1" applyBorder="1" applyAlignment="1">
      <alignment horizontal="left" vertical="top"/>
    </xf>
    <xf numFmtId="0" fontId="13" fillId="8" borderId="439" xfId="0" applyFont="1" applyFill="1" applyBorder="1" applyAlignment="1">
      <alignment horizontal="left" vertical="top"/>
    </xf>
    <xf numFmtId="0" fontId="13" fillId="8" borderId="440" xfId="0" applyFont="1" applyFill="1" applyBorder="1" applyAlignment="1">
      <alignment horizontal="left" vertical="top"/>
    </xf>
    <xf numFmtId="0" fontId="0" fillId="0" borderId="442" xfId="0" applyBorder="1" applyAlignment="1">
      <alignment horizontal="center"/>
    </xf>
    <xf numFmtId="0" fontId="13" fillId="8" borderId="444" xfId="0" applyFont="1" applyFill="1" applyBorder="1" applyAlignment="1">
      <alignment horizontal="left" vertical="top"/>
    </xf>
    <xf numFmtId="0" fontId="13" fillId="8" borderId="445" xfId="0" applyFont="1" applyFill="1" applyBorder="1" applyAlignment="1">
      <alignment horizontal="left" vertical="top"/>
    </xf>
    <xf numFmtId="0" fontId="13" fillId="8" borderId="448" xfId="0" applyFont="1" applyFill="1" applyBorder="1" applyAlignment="1">
      <alignment horizontal="left" vertical="top"/>
    </xf>
    <xf numFmtId="0" fontId="0" fillId="0" borderId="449" xfId="0" applyBorder="1" applyAlignment="1">
      <alignment horizontal="center"/>
    </xf>
    <xf numFmtId="0" fontId="13" fillId="8" borderId="9" xfId="0" applyFont="1" applyFill="1" applyBorder="1" applyAlignment="1">
      <alignment horizontal="left" vertical="top"/>
    </xf>
    <xf numFmtId="0" fontId="0" fillId="0" borderId="451" xfId="0" applyBorder="1" applyAlignment="1">
      <alignment horizontal="center"/>
    </xf>
    <xf numFmtId="0" fontId="21" fillId="8" borderId="2" xfId="17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43" xfId="0" applyBorder="1" applyAlignment="1">
      <alignment horizontal="center"/>
    </xf>
    <xf numFmtId="0" fontId="0" fillId="0" borderId="452" xfId="0" applyBorder="1" applyAlignment="1">
      <alignment horizontal="center"/>
    </xf>
    <xf numFmtId="0" fontId="0" fillId="0" borderId="450" xfId="0" applyBorder="1" applyAlignment="1">
      <alignment horizontal="center"/>
    </xf>
    <xf numFmtId="0" fontId="9" fillId="6" borderId="441" xfId="0" applyFont="1" applyFill="1" applyBorder="1" applyAlignment="1">
      <alignment horizontal="left" vertical="top"/>
    </xf>
    <xf numFmtId="0" fontId="28" fillId="0" borderId="0" xfId="0" applyFont="1"/>
    <xf numFmtId="0" fontId="0" fillId="0" borderId="0" xfId="0"/>
    <xf numFmtId="0" fontId="24" fillId="7" borderId="12" xfId="17" applyFont="1" applyFill="1" applyBorder="1" applyAlignment="1">
      <alignment horizontal="center" vertical="center" wrapText="1"/>
    </xf>
    <xf numFmtId="0" fontId="24" fillId="7" borderId="13" xfId="17" applyFont="1" applyFill="1" applyBorder="1" applyAlignment="1">
      <alignment horizontal="center" vertical="center" wrapText="1"/>
    </xf>
    <xf numFmtId="0" fontId="24" fillId="7" borderId="3" xfId="17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29" fillId="0" borderId="0" xfId="0" applyFont="1"/>
    <xf numFmtId="0" fontId="0" fillId="0" borderId="0" xfId="0" applyFont="1"/>
    <xf numFmtId="0" fontId="21" fillId="4" borderId="453" xfId="0" applyFont="1" applyFill="1" applyBorder="1" applyAlignment="1">
      <alignment horizontal="left"/>
    </xf>
    <xf numFmtId="0" fontId="21" fillId="4" borderId="454" xfId="0" applyFont="1" applyFill="1" applyBorder="1" applyAlignment="1">
      <alignment horizontal="center"/>
    </xf>
    <xf numFmtId="0" fontId="23" fillId="4" borderId="8" xfId="0" applyFont="1" applyFill="1" applyBorder="1"/>
    <xf numFmtId="0" fontId="22" fillId="4" borderId="455" xfId="0" applyFont="1" applyFill="1" applyBorder="1"/>
    <xf numFmtId="0" fontId="22" fillId="4" borderId="5" xfId="0" applyFont="1" applyFill="1" applyBorder="1"/>
    <xf numFmtId="0" fontId="16" fillId="6" borderId="4" xfId="17" applyFont="1" applyFill="1" applyBorder="1" applyAlignment="1">
      <alignment horizontal="center"/>
    </xf>
    <xf numFmtId="0" fontId="16" fillId="6" borderId="449" xfId="17" applyFont="1" applyFill="1" applyBorder="1" applyAlignment="1">
      <alignment horizontal="center"/>
    </xf>
    <xf numFmtId="0" fontId="11" fillId="2" borderId="449" xfId="17" applyFont="1" applyFill="1" applyBorder="1" applyAlignment="1">
      <alignment horizontal="center"/>
    </xf>
    <xf numFmtId="0" fontId="11" fillId="6" borderId="449" xfId="17" applyFont="1" applyFill="1" applyBorder="1" applyAlignment="1">
      <alignment horizontal="center"/>
    </xf>
    <xf numFmtId="0" fontId="8" fillId="2" borderId="449" xfId="17" applyFont="1" applyFill="1" applyBorder="1" applyAlignment="1">
      <alignment horizontal="center"/>
    </xf>
    <xf numFmtId="0" fontId="9" fillId="2" borderId="449" xfId="17" applyFont="1" applyFill="1" applyBorder="1" applyAlignment="1">
      <alignment horizontal="center"/>
    </xf>
    <xf numFmtId="0" fontId="19" fillId="5" borderId="449" xfId="17" applyFont="1" applyFill="1" applyBorder="1" applyAlignment="1">
      <alignment horizontal="center"/>
    </xf>
    <xf numFmtId="0" fontId="8" fillId="5" borderId="449" xfId="17" applyFont="1" applyFill="1" applyBorder="1" applyAlignment="1">
      <alignment horizontal="center"/>
    </xf>
    <xf numFmtId="0" fontId="9" fillId="3" borderId="449" xfId="17" applyFont="1" applyFill="1" applyBorder="1" applyAlignment="1">
      <alignment horizontal="center"/>
    </xf>
    <xf numFmtId="0" fontId="9" fillId="2" borderId="449" xfId="17" quotePrefix="1" applyFont="1" applyFill="1" applyBorder="1" applyAlignment="1">
      <alignment horizontal="center" shrinkToFit="1"/>
    </xf>
    <xf numFmtId="0" fontId="9" fillId="2" borderId="449" xfId="17" quotePrefix="1" applyFont="1" applyFill="1" applyBorder="1" applyAlignment="1">
      <alignment horizontal="center"/>
    </xf>
    <xf numFmtId="0" fontId="19" fillId="6" borderId="449" xfId="17" applyFont="1" applyFill="1" applyBorder="1" applyAlignment="1">
      <alignment horizontal="center"/>
    </xf>
    <xf numFmtId="0" fontId="8" fillId="3" borderId="449" xfId="17" applyFont="1" applyFill="1" applyBorder="1" applyAlignment="1">
      <alignment horizontal="center"/>
    </xf>
    <xf numFmtId="0" fontId="11" fillId="3" borderId="449" xfId="17" applyFont="1" applyFill="1" applyBorder="1" applyAlignment="1">
      <alignment horizontal="center"/>
    </xf>
    <xf numFmtId="0" fontId="16" fillId="5" borderId="449" xfId="17" applyFont="1" applyFill="1" applyBorder="1" applyAlignment="1">
      <alignment horizontal="center"/>
    </xf>
    <xf numFmtId="0" fontId="9" fillId="2" borderId="449" xfId="17" applyFont="1" applyFill="1" applyBorder="1" applyAlignment="1">
      <alignment horizontal="center" shrinkToFit="1"/>
    </xf>
    <xf numFmtId="0" fontId="9" fillId="2" borderId="449" xfId="18" applyFont="1" applyFill="1" applyBorder="1" applyAlignment="1">
      <alignment horizontal="center"/>
    </xf>
    <xf numFmtId="0" fontId="9" fillId="3" borderId="449" xfId="18" applyFont="1" applyFill="1" applyBorder="1" applyAlignment="1">
      <alignment horizontal="center"/>
    </xf>
    <xf numFmtId="0" fontId="9" fillId="6" borderId="449" xfId="17" applyFont="1" applyFill="1" applyBorder="1" applyAlignment="1">
      <alignment horizontal="center"/>
    </xf>
    <xf numFmtId="0" fontId="8" fillId="9" borderId="449" xfId="17" applyFont="1" applyFill="1" applyBorder="1" applyAlignment="1">
      <alignment horizontal="center"/>
    </xf>
    <xf numFmtId="0" fontId="9" fillId="5" borderId="449" xfId="17" applyFont="1" applyFill="1" applyBorder="1" applyAlignment="1">
      <alignment horizontal="center"/>
    </xf>
    <xf numFmtId="0" fontId="16" fillId="3" borderId="449" xfId="17" applyFont="1" applyFill="1" applyBorder="1" applyAlignment="1">
      <alignment horizontal="center"/>
    </xf>
    <xf numFmtId="0" fontId="8" fillId="3" borderId="449" xfId="17" applyFont="1" applyFill="1" applyBorder="1" applyAlignment="1">
      <alignment horizontal="center" shrinkToFit="1"/>
    </xf>
    <xf numFmtId="0" fontId="21" fillId="4" borderId="457" xfId="17" applyFont="1" applyFill="1" applyBorder="1" applyAlignment="1">
      <alignment horizontal="left"/>
    </xf>
    <xf numFmtId="0" fontId="21" fillId="4" borderId="454" xfId="17" applyFont="1" applyFill="1" applyBorder="1" applyAlignment="1">
      <alignment horizontal="left" shrinkToFit="1"/>
    </xf>
    <xf numFmtId="0" fontId="21" fillId="4" borderId="458" xfId="17" applyFont="1" applyFill="1" applyBorder="1" applyAlignment="1">
      <alignment horizontal="left"/>
    </xf>
    <xf numFmtId="0" fontId="15" fillId="6" borderId="446" xfId="17" applyFont="1" applyFill="1" applyBorder="1" applyAlignment="1">
      <alignment horizontal="left"/>
    </xf>
    <xf numFmtId="0" fontId="20" fillId="6" borderId="446" xfId="17" applyFont="1" applyFill="1" applyBorder="1" applyAlignment="1">
      <alignment horizontal="left"/>
    </xf>
    <xf numFmtId="0" fontId="13" fillId="2" borderId="446" xfId="17" applyFont="1" applyFill="1" applyBorder="1" applyAlignment="1">
      <alignment horizontal="left"/>
    </xf>
    <xf numFmtId="0" fontId="18" fillId="5" borderId="446" xfId="17" applyFont="1" applyFill="1" applyBorder="1" applyAlignment="1">
      <alignment horizontal="left"/>
    </xf>
    <xf numFmtId="0" fontId="13" fillId="3" borderId="446" xfId="17" applyFont="1" applyFill="1" applyBorder="1" applyAlignment="1">
      <alignment horizontal="left"/>
    </xf>
    <xf numFmtId="0" fontId="14" fillId="3" borderId="446" xfId="17" applyFont="1" applyFill="1" applyBorder="1" applyAlignment="1">
      <alignment horizontal="left"/>
    </xf>
    <xf numFmtId="0" fontId="13" fillId="2" borderId="446" xfId="17" applyFont="1" applyFill="1" applyBorder="1" applyAlignment="1"/>
    <xf numFmtId="0" fontId="5" fillId="0" borderId="446" xfId="0" applyFont="1" applyBorder="1"/>
    <xf numFmtId="0" fontId="15" fillId="6" borderId="447" xfId="0" applyFont="1" applyFill="1" applyBorder="1" applyAlignment="1">
      <alignment horizontal="center"/>
    </xf>
    <xf numFmtId="0" fontId="17" fillId="2" borderId="447" xfId="0" applyFont="1" applyFill="1" applyBorder="1" applyAlignment="1">
      <alignment horizontal="center"/>
    </xf>
    <xf numFmtId="0" fontId="0" fillId="3" borderId="447" xfId="0" applyFill="1" applyBorder="1" applyAlignment="1">
      <alignment horizontal="center"/>
    </xf>
    <xf numFmtId="0" fontId="18" fillId="6" borderId="447" xfId="0" applyFont="1" applyFill="1" applyBorder="1" applyAlignment="1">
      <alignment horizontal="center"/>
    </xf>
    <xf numFmtId="0" fontId="0" fillId="0" borderId="447" xfId="0" applyBorder="1" applyAlignment="1">
      <alignment horizontal="center"/>
    </xf>
    <xf numFmtId="0" fontId="0" fillId="5" borderId="447" xfId="0" applyFill="1" applyBorder="1" applyAlignment="1">
      <alignment horizontal="center"/>
    </xf>
    <xf numFmtId="0" fontId="9" fillId="2" borderId="11" xfId="17" applyFont="1" applyFill="1" applyBorder="1" applyAlignment="1">
      <alignment horizontal="center"/>
    </xf>
    <xf numFmtId="0" fontId="13" fillId="2" borderId="459" xfId="17" applyFont="1" applyFill="1" applyBorder="1" applyAlignment="1"/>
    <xf numFmtId="0" fontId="17" fillId="2" borderId="456" xfId="0" applyFont="1" applyFill="1" applyBorder="1" applyAlignment="1">
      <alignment horizontal="center"/>
    </xf>
    <xf numFmtId="0" fontId="15" fillId="6" borderId="460" xfId="17" applyFont="1" applyFill="1" applyBorder="1" applyAlignment="1">
      <alignment horizontal="left"/>
    </xf>
    <xf numFmtId="0" fontId="15" fillId="6" borderId="461" xfId="17" applyFont="1" applyFill="1" applyBorder="1" applyAlignment="1">
      <alignment horizontal="left"/>
    </xf>
    <xf numFmtId="0" fontId="14" fillId="2" borderId="461" xfId="17" applyFont="1" applyFill="1" applyBorder="1" applyAlignment="1">
      <alignment horizontal="left"/>
    </xf>
    <xf numFmtId="0" fontId="20" fillId="6" borderId="461" xfId="17" applyFont="1" applyFill="1" applyBorder="1" applyAlignment="1">
      <alignment horizontal="left"/>
    </xf>
    <xf numFmtId="0" fontId="13" fillId="2" borderId="461" xfId="17" applyFont="1" applyFill="1" applyBorder="1" applyAlignment="1">
      <alignment horizontal="left"/>
    </xf>
    <xf numFmtId="0" fontId="14" fillId="6" borderId="461" xfId="17" applyFont="1" applyFill="1" applyBorder="1" applyAlignment="1">
      <alignment horizontal="left"/>
    </xf>
    <xf numFmtId="0" fontId="18" fillId="5" borderId="461" xfId="17" applyFont="1" applyFill="1" applyBorder="1" applyAlignment="1">
      <alignment horizontal="left"/>
    </xf>
    <xf numFmtId="0" fontId="13" fillId="3" borderId="461" xfId="17" applyFont="1" applyFill="1" applyBorder="1" applyAlignment="1">
      <alignment horizontal="left"/>
    </xf>
    <xf numFmtId="0" fontId="14" fillId="3" borderId="461" xfId="17" applyFont="1" applyFill="1" applyBorder="1" applyAlignment="1">
      <alignment horizontal="left"/>
    </xf>
    <xf numFmtId="0" fontId="18" fillId="3" borderId="461" xfId="17" applyFont="1" applyFill="1" applyBorder="1" applyAlignment="1">
      <alignment horizontal="left"/>
    </xf>
    <xf numFmtId="0" fontId="15" fillId="5" borderId="461" xfId="17" applyFont="1" applyFill="1" applyBorder="1" applyAlignment="1">
      <alignment horizontal="left"/>
    </xf>
    <xf numFmtId="0" fontId="13" fillId="3" borderId="461" xfId="17" applyFont="1" applyFill="1" applyBorder="1" applyAlignment="1"/>
    <xf numFmtId="0" fontId="13" fillId="2" borderId="461" xfId="0" applyFont="1" applyFill="1" applyBorder="1"/>
    <xf numFmtId="0" fontId="13" fillId="2" borderId="461" xfId="18" applyFont="1" applyFill="1" applyBorder="1" applyAlignment="1">
      <alignment horizontal="left"/>
    </xf>
    <xf numFmtId="0" fontId="13" fillId="3" borderId="461" xfId="18" applyFont="1" applyFill="1" applyBorder="1" applyAlignment="1">
      <alignment horizontal="left"/>
    </xf>
    <xf numFmtId="0" fontId="0" fillId="2" borderId="461" xfId="0" applyFont="1" applyFill="1" applyBorder="1"/>
    <xf numFmtId="0" fontId="17" fillId="9" borderId="461" xfId="17" applyFont="1" applyFill="1" applyBorder="1" applyAlignment="1">
      <alignment horizontal="left"/>
    </xf>
    <xf numFmtId="0" fontId="18" fillId="6" borderId="461" xfId="17" applyFont="1" applyFill="1" applyBorder="1" applyAlignment="1">
      <alignment horizontal="left"/>
    </xf>
    <xf numFmtId="0" fontId="13" fillId="2" borderId="461" xfId="17" applyFont="1" applyFill="1" applyBorder="1" applyAlignment="1"/>
    <xf numFmtId="0" fontId="5" fillId="2" borderId="461" xfId="0" applyFont="1" applyFill="1" applyBorder="1"/>
    <xf numFmtId="0" fontId="17" fillId="3" borderId="461" xfId="17" applyFont="1" applyFill="1" applyBorder="1" applyAlignment="1">
      <alignment horizontal="left"/>
    </xf>
    <xf numFmtId="0" fontId="15" fillId="3" borderId="461" xfId="17" applyFont="1" applyFill="1" applyBorder="1" applyAlignment="1">
      <alignment horizontal="left"/>
    </xf>
    <xf numFmtId="0" fontId="17" fillId="5" borderId="461" xfId="17" applyFont="1" applyFill="1" applyBorder="1" applyAlignment="1">
      <alignment horizontal="left"/>
    </xf>
    <xf numFmtId="0" fontId="17" fillId="6" borderId="461" xfId="17" applyFont="1" applyFill="1" applyBorder="1" applyAlignment="1">
      <alignment horizontal="left"/>
    </xf>
    <xf numFmtId="0" fontId="5" fillId="3" borderId="461" xfId="17" applyFont="1" applyFill="1" applyBorder="1" applyAlignment="1">
      <alignment horizontal="left"/>
    </xf>
    <xf numFmtId="0" fontId="0" fillId="0" borderId="462" xfId="0" applyBorder="1" applyAlignment="1">
      <alignment horizontal="center"/>
    </xf>
    <xf numFmtId="0" fontId="15" fillId="6" borderId="463" xfId="0" applyFont="1" applyFill="1" applyBorder="1" applyAlignment="1">
      <alignment horizontal="center"/>
    </xf>
    <xf numFmtId="0" fontId="17" fillId="2" borderId="463" xfId="0" applyFont="1" applyFill="1" applyBorder="1" applyAlignment="1">
      <alignment horizontal="center"/>
    </xf>
    <xf numFmtId="0" fontId="0" fillId="6" borderId="463" xfId="0" applyFill="1" applyBorder="1" applyAlignment="1">
      <alignment horizontal="center"/>
    </xf>
    <xf numFmtId="0" fontId="18" fillId="5" borderId="463" xfId="0" applyFont="1" applyFill="1" applyBorder="1" applyAlignment="1">
      <alignment horizontal="center"/>
    </xf>
    <xf numFmtId="0" fontId="0" fillId="3" borderId="463" xfId="0" applyFill="1" applyBorder="1" applyAlignment="1">
      <alignment horizontal="center"/>
    </xf>
    <xf numFmtId="0" fontId="13" fillId="3" borderId="463" xfId="0" applyFont="1" applyFill="1" applyBorder="1" applyAlignment="1">
      <alignment horizontal="center"/>
    </xf>
    <xf numFmtId="0" fontId="15" fillId="5" borderId="463" xfId="0" applyFont="1" applyFill="1" applyBorder="1" applyAlignment="1">
      <alignment horizontal="center"/>
    </xf>
    <xf numFmtId="0" fontId="15" fillId="3" borderId="463" xfId="0" applyFont="1" applyFill="1" applyBorder="1" applyAlignment="1">
      <alignment horizontal="center"/>
    </xf>
    <xf numFmtId="0" fontId="15" fillId="9" borderId="463" xfId="0" applyFont="1" applyFill="1" applyBorder="1" applyAlignment="1">
      <alignment horizontal="center"/>
    </xf>
    <xf numFmtId="0" fontId="17" fillId="9" borderId="463" xfId="0" applyFont="1" applyFill="1" applyBorder="1" applyAlignment="1">
      <alignment horizontal="center"/>
    </xf>
    <xf numFmtId="0" fontId="18" fillId="6" borderId="463" xfId="0" applyFont="1" applyFill="1" applyBorder="1" applyAlignment="1">
      <alignment horizontal="center"/>
    </xf>
    <xf numFmtId="0" fontId="18" fillId="3" borderId="46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 applyAlignment="1"/>
    <xf numFmtId="0" fontId="15" fillId="6" borderId="449" xfId="0" applyFont="1" applyFill="1" applyBorder="1" applyAlignment="1">
      <alignment horizontal="center"/>
    </xf>
    <xf numFmtId="0" fontId="15" fillId="6" borderId="447" xfId="0" applyFont="1" applyFill="1" applyBorder="1" applyAlignment="1"/>
    <xf numFmtId="0" fontId="0" fillId="2" borderId="449" xfId="0" applyFill="1" applyBorder="1" applyAlignment="1">
      <alignment horizontal="center"/>
    </xf>
    <xf numFmtId="0" fontId="0" fillId="2" borderId="447" xfId="0" applyFill="1" applyBorder="1" applyAlignment="1"/>
    <xf numFmtId="0" fontId="0" fillId="6" borderId="449" xfId="0" applyFill="1" applyBorder="1" applyAlignment="1">
      <alignment horizontal="center"/>
    </xf>
    <xf numFmtId="0" fontId="20" fillId="6" borderId="447" xfId="0" applyFont="1" applyFill="1" applyBorder="1" applyAlignment="1"/>
    <xf numFmtId="0" fontId="13" fillId="2" borderId="449" xfId="0" applyFont="1" applyFill="1" applyBorder="1" applyAlignment="1">
      <alignment horizontal="center"/>
    </xf>
    <xf numFmtId="0" fontId="13" fillId="2" borderId="447" xfId="0" applyFont="1" applyFill="1" applyBorder="1" applyAlignment="1"/>
    <xf numFmtId="0" fontId="0" fillId="6" borderId="447" xfId="0" applyFill="1" applyBorder="1" applyAlignment="1"/>
    <xf numFmtId="0" fontId="18" fillId="5" borderId="449" xfId="0" applyFont="1" applyFill="1" applyBorder="1" applyAlignment="1">
      <alignment horizontal="center"/>
    </xf>
    <xf numFmtId="0" fontId="18" fillId="5" borderId="447" xfId="0" applyFont="1" applyFill="1" applyBorder="1" applyAlignment="1"/>
    <xf numFmtId="0" fontId="0" fillId="3" borderId="449" xfId="0" applyFill="1" applyBorder="1" applyAlignment="1">
      <alignment horizontal="center"/>
    </xf>
    <xf numFmtId="0" fontId="0" fillId="3" borderId="447" xfId="0" applyFill="1" applyBorder="1" applyAlignment="1"/>
    <xf numFmtId="0" fontId="13" fillId="3" borderId="449" xfId="0" applyFont="1" applyFill="1" applyBorder="1" applyAlignment="1">
      <alignment horizontal="center"/>
    </xf>
    <xf numFmtId="0" fontId="13" fillId="3" borderId="447" xfId="0" applyFont="1" applyFill="1" applyBorder="1" applyAlignment="1"/>
    <xf numFmtId="0" fontId="18" fillId="6" borderId="449" xfId="0" applyFont="1" applyFill="1" applyBorder="1" applyAlignment="1">
      <alignment horizontal="center"/>
    </xf>
    <xf numFmtId="0" fontId="18" fillId="3" borderId="449" xfId="0" applyFont="1" applyFill="1" applyBorder="1" applyAlignment="1">
      <alignment horizontal="center"/>
    </xf>
    <xf numFmtId="0" fontId="18" fillId="3" borderId="447" xfId="0" applyFont="1" applyFill="1" applyBorder="1" applyAlignment="1"/>
    <xf numFmtId="0" fontId="15" fillId="3" borderId="449" xfId="0" applyFont="1" applyFill="1" applyBorder="1" applyAlignment="1">
      <alignment horizontal="center"/>
    </xf>
    <xf numFmtId="0" fontId="15" fillId="3" borderId="447" xfId="0" applyFont="1" applyFill="1" applyBorder="1" applyAlignment="1"/>
    <xf numFmtId="0" fontId="15" fillId="5" borderId="449" xfId="0" applyFont="1" applyFill="1" applyBorder="1" applyAlignment="1">
      <alignment horizontal="center"/>
    </xf>
    <xf numFmtId="0" fontId="15" fillId="5" borderId="447" xfId="0" applyFont="1" applyFill="1" applyBorder="1" applyAlignment="1"/>
    <xf numFmtId="0" fontId="18" fillId="6" borderId="447" xfId="0" applyFont="1" applyFill="1" applyBorder="1" applyAlignment="1"/>
    <xf numFmtId="0" fontId="0" fillId="0" borderId="449" xfId="0" applyFill="1" applyBorder="1" applyAlignment="1">
      <alignment horizontal="center"/>
    </xf>
    <xf numFmtId="0" fontId="0" fillId="0" borderId="447" xfId="0" applyFill="1" applyBorder="1" applyAlignment="1"/>
    <xf numFmtId="0" fontId="13" fillId="2" borderId="11" xfId="0" applyFont="1" applyFill="1" applyBorder="1" applyAlignment="1">
      <alignment horizontal="center"/>
    </xf>
    <xf numFmtId="0" fontId="13" fillId="2" borderId="456" xfId="0" applyFont="1" applyFill="1" applyBorder="1" applyAlignment="1"/>
  </cellXfs>
  <cellStyles count="20"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Komma 2" xfId="4"/>
    <cellStyle name="Komma 3" xfId="5"/>
    <cellStyle name="Prozent 2" xfId="2"/>
    <cellStyle name="Standard" xfId="0" builtinId="0"/>
    <cellStyle name="Standard 2" xfId="3"/>
    <cellStyle name="Standard 2 2" xfId="7"/>
    <cellStyle name="Standard 2 3" xfId="18"/>
    <cellStyle name="Standard 3" xfId="1"/>
    <cellStyle name="Standard 4" xfId="6"/>
    <cellStyle name="Standard 4 2" xfId="16"/>
    <cellStyle name="Standard 5" xfId="17"/>
    <cellStyle name="Standard 6" xfId="19"/>
  </cellStyles>
  <dxfs count="0"/>
  <tableStyles count="0" defaultTableStyle="TableStyleMedium2" defaultPivotStyle="PivotStyleLight16"/>
  <colors>
    <mruColors>
      <color rgb="FF006699"/>
      <color rgb="FFFFFFCC"/>
      <color rgb="FF008000"/>
      <color rgb="FFFBAFA9"/>
      <color rgb="FF0099FF"/>
      <color rgb="FF66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DZ">
  <a:themeElements>
    <a:clrScheme name="KDZ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0090A6"/>
      </a:accent1>
      <a:accent2>
        <a:srgbClr val="98C5D1"/>
      </a:accent2>
      <a:accent3>
        <a:srgbClr val="F29400"/>
      </a:accent3>
      <a:accent4>
        <a:srgbClr val="FBCB8C"/>
      </a:accent4>
      <a:accent5>
        <a:srgbClr val="FEEAD2"/>
      </a:accent5>
      <a:accent6>
        <a:srgbClr val="7BAA20"/>
      </a:accent6>
      <a:hlink>
        <a:srgbClr val="5F5F5F"/>
      </a:hlink>
      <a:folHlink>
        <a:srgbClr val="919191"/>
      </a:folHlink>
    </a:clrScheme>
    <a:fontScheme name="Zusammengesetzt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Zusammengesetz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114"/>
  <sheetViews>
    <sheetView tabSelected="1" zoomScaleNormal="100" workbookViewId="0">
      <selection activeCell="N4" sqref="N1:Q1048576"/>
    </sheetView>
  </sheetViews>
  <sheetFormatPr baseColWidth="10" defaultRowHeight="15" x14ac:dyDescent="0.25"/>
  <cols>
    <col min="1" max="1" width="10.42578125" customWidth="1"/>
    <col min="2" max="2" width="65.42578125" customWidth="1"/>
    <col min="3" max="3" width="4.85546875" style="11" customWidth="1"/>
    <col min="4" max="4" width="17.28515625" customWidth="1"/>
    <col min="5" max="5" width="60.85546875" customWidth="1"/>
    <col min="6" max="6" width="14.28515625" customWidth="1"/>
    <col min="7" max="7" width="15.7109375" style="9" customWidth="1"/>
    <col min="8" max="8" width="14.42578125" style="11" bestFit="1" customWidth="1"/>
    <col min="9" max="9" width="8.42578125" customWidth="1"/>
    <col min="10" max="10" width="10.28515625" customWidth="1"/>
    <col min="11" max="11" width="10.7109375" customWidth="1"/>
    <col min="12" max="12" width="8.140625" customWidth="1"/>
    <col min="13" max="13" width="2.85546875" customWidth="1"/>
  </cols>
  <sheetData>
    <row r="1" spans="1:13" ht="23.25" x14ac:dyDescent="0.35">
      <c r="A1" s="460" t="s">
        <v>1019</v>
      </c>
      <c r="C1"/>
      <c r="H1" s="9"/>
    </row>
    <row r="2" spans="1:13" s="461" customFormat="1" ht="15.75" thickBot="1" x14ac:dyDescent="0.3">
      <c r="A2" s="468"/>
      <c r="B2" s="469"/>
      <c r="C2"/>
      <c r="D2" s="469"/>
      <c r="E2" s="469"/>
    </row>
    <row r="3" spans="1:13" x14ac:dyDescent="0.25">
      <c r="A3" s="6"/>
      <c r="B3" s="6"/>
      <c r="C3"/>
      <c r="E3" s="465" t="s">
        <v>1052</v>
      </c>
      <c r="F3" s="5" t="s">
        <v>1023</v>
      </c>
      <c r="G3" s="10"/>
      <c r="H3"/>
    </row>
    <row r="4" spans="1:13" x14ac:dyDescent="0.25">
      <c r="A4" s="6"/>
      <c r="B4" s="6"/>
      <c r="C4"/>
      <c r="E4" s="465" t="s">
        <v>1053</v>
      </c>
      <c r="F4" s="3" t="s">
        <v>1024</v>
      </c>
      <c r="G4" s="10"/>
      <c r="H4"/>
    </row>
    <row r="5" spans="1:13" x14ac:dyDescent="0.25">
      <c r="A5" s="6"/>
      <c r="B5" s="6"/>
      <c r="C5"/>
      <c r="E5" s="466" t="s">
        <v>1054</v>
      </c>
      <c r="F5" s="1" t="s">
        <v>1033</v>
      </c>
      <c r="G5"/>
      <c r="H5"/>
    </row>
    <row r="6" spans="1:13" s="9" customFormat="1" ht="15.75" thickBot="1" x14ac:dyDescent="0.3">
      <c r="A6" s="6"/>
      <c r="B6" s="6"/>
      <c r="C6"/>
      <c r="E6" s="467" t="s">
        <v>1053</v>
      </c>
      <c r="F6" s="4" t="s">
        <v>1021</v>
      </c>
      <c r="G6" s="2"/>
      <c r="M6"/>
    </row>
    <row r="7" spans="1:13" ht="15.75" thickBot="1" x14ac:dyDescent="0.3">
      <c r="C7"/>
      <c r="H7"/>
    </row>
    <row r="8" spans="1:13" ht="19.5" thickBot="1" x14ac:dyDescent="0.35">
      <c r="A8" s="472" t="s">
        <v>1044</v>
      </c>
      <c r="B8" s="473"/>
      <c r="C8"/>
      <c r="D8" s="472" t="s">
        <v>1035</v>
      </c>
      <c r="E8" s="473"/>
      <c r="F8" s="474"/>
      <c r="G8"/>
      <c r="H8" s="15" t="s">
        <v>1050</v>
      </c>
      <c r="I8" s="16" t="s">
        <v>1041</v>
      </c>
      <c r="J8" s="17" t="s">
        <v>1041</v>
      </c>
      <c r="K8" s="17" t="s">
        <v>1041</v>
      </c>
      <c r="L8" s="18" t="s">
        <v>1039</v>
      </c>
    </row>
    <row r="9" spans="1:13" ht="32.25" thickBot="1" x14ac:dyDescent="0.3">
      <c r="A9" s="470" t="s">
        <v>717</v>
      </c>
      <c r="B9" s="471" t="s">
        <v>1049</v>
      </c>
      <c r="C9"/>
      <c r="D9" s="498" t="s">
        <v>1036</v>
      </c>
      <c r="E9" s="499" t="s">
        <v>30</v>
      </c>
      <c r="F9" s="500" t="s">
        <v>1020</v>
      </c>
      <c r="G9"/>
      <c r="H9" s="453" t="s">
        <v>1051</v>
      </c>
      <c r="I9" s="462" t="s">
        <v>1038</v>
      </c>
      <c r="J9" s="463" t="s">
        <v>1042</v>
      </c>
      <c r="K9" s="463" t="s">
        <v>1043</v>
      </c>
      <c r="L9" s="464" t="s">
        <v>1040</v>
      </c>
    </row>
    <row r="10" spans="1:13" x14ac:dyDescent="0.25">
      <c r="A10" s="556" t="s">
        <v>31</v>
      </c>
      <c r="B10" s="557" t="s">
        <v>28</v>
      </c>
      <c r="C10"/>
      <c r="D10" s="475" t="s">
        <v>31</v>
      </c>
      <c r="E10" s="518" t="s">
        <v>28</v>
      </c>
      <c r="F10" s="454" t="s">
        <v>1022</v>
      </c>
      <c r="G10"/>
      <c r="H10" s="14" t="s">
        <v>1045</v>
      </c>
      <c r="I10" s="12" t="s">
        <v>1037</v>
      </c>
      <c r="J10" s="13">
        <v>3312</v>
      </c>
      <c r="K10" s="13">
        <v>3412</v>
      </c>
      <c r="L10" s="455">
        <v>1021</v>
      </c>
    </row>
    <row r="11" spans="1:13" x14ac:dyDescent="0.25">
      <c r="A11" s="558" t="s">
        <v>394</v>
      </c>
      <c r="B11" s="559" t="s">
        <v>27</v>
      </c>
      <c r="C11"/>
      <c r="D11" s="476" t="s">
        <v>394</v>
      </c>
      <c r="E11" s="519" t="s">
        <v>27</v>
      </c>
      <c r="F11" s="544" t="s">
        <v>1022</v>
      </c>
      <c r="G11"/>
      <c r="H11" s="19" t="s">
        <v>1045</v>
      </c>
      <c r="I11" s="450" t="s">
        <v>1037</v>
      </c>
      <c r="J11" s="446">
        <v>3312</v>
      </c>
      <c r="K11" s="446">
        <v>3412</v>
      </c>
      <c r="L11" s="456">
        <v>1021</v>
      </c>
    </row>
    <row r="12" spans="1:13" x14ac:dyDescent="0.25">
      <c r="A12" s="558" t="s">
        <v>32</v>
      </c>
      <c r="B12" s="559" t="s">
        <v>33</v>
      </c>
      <c r="C12"/>
      <c r="D12" s="476" t="s">
        <v>32</v>
      </c>
      <c r="E12" s="519" t="s">
        <v>33</v>
      </c>
      <c r="F12" s="544" t="s">
        <v>1022</v>
      </c>
      <c r="G12"/>
      <c r="H12" s="19" t="s">
        <v>1045</v>
      </c>
      <c r="I12" s="450" t="s">
        <v>1037</v>
      </c>
      <c r="J12" s="446">
        <v>3312</v>
      </c>
      <c r="K12" s="446">
        <v>3412</v>
      </c>
      <c r="L12" s="456">
        <v>1021</v>
      </c>
    </row>
    <row r="13" spans="1:13" x14ac:dyDescent="0.25">
      <c r="A13" s="560" t="s">
        <v>34</v>
      </c>
      <c r="B13" s="561" t="s">
        <v>718</v>
      </c>
      <c r="C13"/>
      <c r="D13" s="477" t="s">
        <v>34</v>
      </c>
      <c r="E13" s="520" t="s">
        <v>35</v>
      </c>
      <c r="F13" s="545" t="s">
        <v>1021</v>
      </c>
      <c r="G13"/>
      <c r="H13" s="20" t="s">
        <v>1045</v>
      </c>
      <c r="I13" s="450" t="s">
        <v>1037</v>
      </c>
      <c r="J13" s="446">
        <v>3312</v>
      </c>
      <c r="K13" s="446">
        <v>3412</v>
      </c>
      <c r="L13" s="456">
        <v>1021</v>
      </c>
    </row>
    <row r="14" spans="1:13" x14ac:dyDescent="0.25">
      <c r="A14" s="562" t="s">
        <v>36</v>
      </c>
      <c r="B14" s="563" t="s">
        <v>719</v>
      </c>
      <c r="C14"/>
      <c r="D14" s="478" t="s">
        <v>36</v>
      </c>
      <c r="E14" s="521" t="s">
        <v>527</v>
      </c>
      <c r="F14" s="546" t="s">
        <v>1022</v>
      </c>
      <c r="G14"/>
      <c r="H14" s="21" t="s">
        <v>1045</v>
      </c>
      <c r="I14" s="450" t="s">
        <v>1037</v>
      </c>
      <c r="J14" s="446">
        <v>3312</v>
      </c>
      <c r="K14" s="446">
        <v>3412</v>
      </c>
      <c r="L14" s="456">
        <v>1023</v>
      </c>
    </row>
    <row r="15" spans="1:13" x14ac:dyDescent="0.25">
      <c r="A15" s="560" t="s">
        <v>37</v>
      </c>
      <c r="B15" s="561" t="s">
        <v>718</v>
      </c>
      <c r="C15"/>
      <c r="D15" s="477" t="s">
        <v>37</v>
      </c>
      <c r="E15" s="520" t="s">
        <v>38</v>
      </c>
      <c r="F15" s="545" t="s">
        <v>1021</v>
      </c>
      <c r="G15"/>
      <c r="H15" s="21" t="s">
        <v>1045</v>
      </c>
      <c r="I15" s="450" t="s">
        <v>1037</v>
      </c>
      <c r="J15" s="446">
        <v>3312</v>
      </c>
      <c r="K15" s="446">
        <v>3412</v>
      </c>
      <c r="L15" s="456">
        <v>1021</v>
      </c>
    </row>
    <row r="16" spans="1:13" x14ac:dyDescent="0.25">
      <c r="A16" s="558" t="s">
        <v>39</v>
      </c>
      <c r="B16" s="559" t="s">
        <v>40</v>
      </c>
      <c r="C16"/>
      <c r="D16" s="476" t="s">
        <v>39</v>
      </c>
      <c r="E16" s="519" t="s">
        <v>40</v>
      </c>
      <c r="F16" s="544" t="s">
        <v>1022</v>
      </c>
      <c r="G16"/>
      <c r="H16" s="22" t="s">
        <v>1045</v>
      </c>
      <c r="I16" s="450" t="s">
        <v>1037</v>
      </c>
      <c r="J16" s="446">
        <v>3312</v>
      </c>
      <c r="K16" s="446">
        <v>3412</v>
      </c>
      <c r="L16" s="456">
        <v>1021</v>
      </c>
    </row>
    <row r="17" spans="1:12" x14ac:dyDescent="0.25">
      <c r="A17" s="564" t="s">
        <v>720</v>
      </c>
      <c r="B17" s="565" t="s">
        <v>718</v>
      </c>
      <c r="C17"/>
      <c r="D17" s="479">
        <v>801</v>
      </c>
      <c r="E17" s="522" t="s">
        <v>1015</v>
      </c>
      <c r="F17" s="545" t="s">
        <v>1021</v>
      </c>
      <c r="G17"/>
      <c r="H17" s="23" t="s">
        <v>1045</v>
      </c>
      <c r="I17" s="450">
        <v>2116</v>
      </c>
      <c r="J17" s="446">
        <v>3312</v>
      </c>
      <c r="K17" s="446" t="s">
        <v>1037</v>
      </c>
      <c r="L17" s="456" t="s">
        <v>1037</v>
      </c>
    </row>
    <row r="18" spans="1:12" x14ac:dyDescent="0.25">
      <c r="A18" s="562" t="s">
        <v>41</v>
      </c>
      <c r="B18" s="563" t="s">
        <v>721</v>
      </c>
      <c r="C18"/>
      <c r="D18" s="478" t="s">
        <v>41</v>
      </c>
      <c r="E18" s="521" t="s">
        <v>0</v>
      </c>
      <c r="F18" s="546" t="s">
        <v>1022</v>
      </c>
      <c r="G18"/>
      <c r="H18" s="23" t="s">
        <v>1045</v>
      </c>
      <c r="I18" s="450" t="s">
        <v>1037</v>
      </c>
      <c r="J18" s="446">
        <v>3313</v>
      </c>
      <c r="K18" s="446">
        <v>3413</v>
      </c>
      <c r="L18" s="456">
        <v>1022</v>
      </c>
    </row>
    <row r="19" spans="1:12" x14ac:dyDescent="0.25">
      <c r="A19" s="564" t="s">
        <v>722</v>
      </c>
      <c r="B19" s="565" t="s">
        <v>718</v>
      </c>
      <c r="C19"/>
      <c r="D19" s="479">
        <v>802</v>
      </c>
      <c r="E19" s="522" t="s">
        <v>1016</v>
      </c>
      <c r="F19" s="545" t="s">
        <v>1021</v>
      </c>
      <c r="G19"/>
      <c r="H19" s="24" t="s">
        <v>1045</v>
      </c>
      <c r="I19" s="450">
        <v>2116</v>
      </c>
      <c r="J19" s="446">
        <v>3313</v>
      </c>
      <c r="K19" s="446" t="s">
        <v>1037</v>
      </c>
      <c r="L19" s="456" t="s">
        <v>1037</v>
      </c>
    </row>
    <row r="20" spans="1:12" x14ac:dyDescent="0.25">
      <c r="A20" s="560" t="s">
        <v>395</v>
      </c>
      <c r="B20" s="561" t="s">
        <v>718</v>
      </c>
      <c r="C20"/>
      <c r="D20" s="480" t="s">
        <v>395</v>
      </c>
      <c r="E20" s="522" t="s">
        <v>42</v>
      </c>
      <c r="F20" s="545" t="s">
        <v>1021</v>
      </c>
      <c r="G20"/>
      <c r="H20" s="25" t="s">
        <v>1045</v>
      </c>
      <c r="I20" s="450" t="s">
        <v>1037</v>
      </c>
      <c r="J20" s="446">
        <v>3316</v>
      </c>
      <c r="K20" s="446">
        <v>3416</v>
      </c>
      <c r="L20" s="456">
        <v>1027</v>
      </c>
    </row>
    <row r="21" spans="1:12" x14ac:dyDescent="0.25">
      <c r="A21" s="564" t="s">
        <v>723</v>
      </c>
      <c r="B21" s="565" t="s">
        <v>718</v>
      </c>
      <c r="C21"/>
      <c r="D21" s="479">
        <v>805</v>
      </c>
      <c r="E21" s="522" t="s">
        <v>1017</v>
      </c>
      <c r="F21" s="545" t="s">
        <v>1021</v>
      </c>
      <c r="G21"/>
      <c r="H21" s="25" t="s">
        <v>1045</v>
      </c>
      <c r="I21" s="450">
        <v>2116</v>
      </c>
      <c r="J21" s="446">
        <v>3316</v>
      </c>
      <c r="K21" s="446" t="s">
        <v>1037</v>
      </c>
      <c r="L21" s="456" t="s">
        <v>1037</v>
      </c>
    </row>
    <row r="22" spans="1:12" x14ac:dyDescent="0.25">
      <c r="A22" s="558" t="s">
        <v>44</v>
      </c>
      <c r="B22" s="559" t="s">
        <v>43</v>
      </c>
      <c r="C22"/>
      <c r="D22" s="476" t="s">
        <v>44</v>
      </c>
      <c r="E22" s="519" t="s">
        <v>43</v>
      </c>
      <c r="F22" s="544" t="s">
        <v>1022</v>
      </c>
      <c r="G22"/>
      <c r="H22" s="26" t="s">
        <v>1045</v>
      </c>
      <c r="I22" s="450" t="s">
        <v>1037</v>
      </c>
      <c r="J22" s="446">
        <v>3314</v>
      </c>
      <c r="K22" s="446">
        <v>3414</v>
      </c>
      <c r="L22" s="456">
        <v>1025</v>
      </c>
    </row>
    <row r="23" spans="1:12" x14ac:dyDescent="0.25">
      <c r="A23" s="564" t="s">
        <v>724</v>
      </c>
      <c r="B23" s="565" t="s">
        <v>718</v>
      </c>
      <c r="C23"/>
      <c r="D23" s="479">
        <v>803</v>
      </c>
      <c r="E23" s="522" t="s">
        <v>1018</v>
      </c>
      <c r="F23" s="545" t="s">
        <v>1021</v>
      </c>
      <c r="G23"/>
      <c r="H23" s="27" t="s">
        <v>1045</v>
      </c>
      <c r="I23" s="450">
        <v>2116</v>
      </c>
      <c r="J23" s="446">
        <v>3314</v>
      </c>
      <c r="K23" s="446" t="s">
        <v>1037</v>
      </c>
      <c r="L23" s="456" t="s">
        <v>1037</v>
      </c>
    </row>
    <row r="24" spans="1:12" x14ac:dyDescent="0.25">
      <c r="A24" s="562" t="s">
        <v>45</v>
      </c>
      <c r="B24" s="566" t="s">
        <v>46</v>
      </c>
      <c r="C24"/>
      <c r="D24" s="478" t="s">
        <v>45</v>
      </c>
      <c r="E24" s="523" t="s">
        <v>396</v>
      </c>
      <c r="F24" s="546" t="s">
        <v>1022</v>
      </c>
      <c r="G24"/>
      <c r="H24" s="28" t="s">
        <v>1045</v>
      </c>
      <c r="I24" s="450" t="s">
        <v>1037</v>
      </c>
      <c r="J24" s="446">
        <v>3314</v>
      </c>
      <c r="K24" s="446">
        <v>3414</v>
      </c>
      <c r="L24" s="456">
        <v>1025</v>
      </c>
    </row>
    <row r="25" spans="1:12" x14ac:dyDescent="0.25">
      <c r="A25" s="558" t="s">
        <v>47</v>
      </c>
      <c r="B25" s="559" t="s">
        <v>48</v>
      </c>
      <c r="C25"/>
      <c r="D25" s="476" t="s">
        <v>47</v>
      </c>
      <c r="E25" s="519" t="s">
        <v>48</v>
      </c>
      <c r="F25" s="544" t="s">
        <v>1022</v>
      </c>
      <c r="G25"/>
      <c r="H25" s="29" t="s">
        <v>1045</v>
      </c>
      <c r="I25" s="450" t="s">
        <v>1037</v>
      </c>
      <c r="J25" s="446">
        <v>3314</v>
      </c>
      <c r="K25" s="446">
        <v>3414</v>
      </c>
      <c r="L25" s="456">
        <v>1025</v>
      </c>
    </row>
    <row r="26" spans="1:12" x14ac:dyDescent="0.25">
      <c r="A26" s="567" t="s">
        <v>49</v>
      </c>
      <c r="B26" s="568" t="s">
        <v>725</v>
      </c>
      <c r="C26"/>
      <c r="D26" s="481" t="s">
        <v>49</v>
      </c>
      <c r="E26" s="524" t="s">
        <v>21</v>
      </c>
      <c r="F26" s="547" t="s">
        <v>1024</v>
      </c>
      <c r="G26"/>
      <c r="H26" s="30" t="s">
        <v>1045</v>
      </c>
      <c r="I26" s="450" t="s">
        <v>1037</v>
      </c>
      <c r="J26" s="446">
        <v>3315</v>
      </c>
      <c r="K26" s="446">
        <v>3415</v>
      </c>
      <c r="L26" s="456">
        <v>1026</v>
      </c>
    </row>
    <row r="27" spans="1:12" x14ac:dyDescent="0.25">
      <c r="A27" s="567" t="s">
        <v>726</v>
      </c>
      <c r="B27" s="568" t="s">
        <v>727</v>
      </c>
      <c r="C27"/>
      <c r="D27" s="482" t="s">
        <v>49</v>
      </c>
      <c r="E27" s="524" t="s">
        <v>21</v>
      </c>
      <c r="F27" s="547" t="s">
        <v>1024</v>
      </c>
      <c r="G27"/>
      <c r="H27" s="31" t="s">
        <v>1045</v>
      </c>
      <c r="I27" s="450" t="s">
        <v>1037</v>
      </c>
      <c r="J27" s="446">
        <v>3315</v>
      </c>
      <c r="K27" s="446">
        <v>3415</v>
      </c>
      <c r="L27" s="456">
        <v>1026</v>
      </c>
    </row>
    <row r="28" spans="1:12" x14ac:dyDescent="0.25">
      <c r="A28" s="567" t="s">
        <v>728</v>
      </c>
      <c r="B28" s="568" t="s">
        <v>729</v>
      </c>
      <c r="C28"/>
      <c r="D28" s="482" t="s">
        <v>49</v>
      </c>
      <c r="E28" s="524" t="s">
        <v>21</v>
      </c>
      <c r="F28" s="547" t="s">
        <v>1024</v>
      </c>
      <c r="G28"/>
      <c r="H28" s="31" t="s">
        <v>1045</v>
      </c>
      <c r="I28" s="450" t="s">
        <v>1037</v>
      </c>
      <c r="J28" s="446">
        <v>3315</v>
      </c>
      <c r="K28" s="446">
        <v>3415</v>
      </c>
      <c r="L28" s="456">
        <v>1026</v>
      </c>
    </row>
    <row r="29" spans="1:12" x14ac:dyDescent="0.25">
      <c r="A29" s="564" t="s">
        <v>730</v>
      </c>
      <c r="B29" s="565" t="s">
        <v>718</v>
      </c>
      <c r="C29"/>
      <c r="D29" s="479">
        <v>804</v>
      </c>
      <c r="E29" s="522" t="s">
        <v>305</v>
      </c>
      <c r="F29" s="545" t="s">
        <v>1021</v>
      </c>
      <c r="G29"/>
      <c r="H29" s="32" t="s">
        <v>1045</v>
      </c>
      <c r="I29" s="450">
        <v>2116</v>
      </c>
      <c r="J29" s="446">
        <v>3315</v>
      </c>
      <c r="K29" s="446" t="s">
        <v>1037</v>
      </c>
      <c r="L29" s="456" t="s">
        <v>1037</v>
      </c>
    </row>
    <row r="30" spans="1:12" x14ac:dyDescent="0.25">
      <c r="A30" s="564" t="s">
        <v>50</v>
      </c>
      <c r="B30" s="565" t="s">
        <v>718</v>
      </c>
      <c r="C30"/>
      <c r="D30" s="480" t="s">
        <v>50</v>
      </c>
      <c r="E30" s="522" t="s">
        <v>51</v>
      </c>
      <c r="F30" s="545" t="s">
        <v>1021</v>
      </c>
      <c r="G30"/>
      <c r="H30" s="33" t="s">
        <v>1045</v>
      </c>
      <c r="I30" s="450" t="s">
        <v>1037</v>
      </c>
      <c r="J30" s="446">
        <v>3316</v>
      </c>
      <c r="K30" s="446">
        <v>3416</v>
      </c>
      <c r="L30" s="456">
        <v>1027</v>
      </c>
    </row>
    <row r="31" spans="1:12" x14ac:dyDescent="0.25">
      <c r="A31" s="558" t="s">
        <v>52</v>
      </c>
      <c r="B31" s="559" t="s">
        <v>1</v>
      </c>
      <c r="C31"/>
      <c r="D31" s="476" t="s">
        <v>52</v>
      </c>
      <c r="E31" s="519" t="s">
        <v>1</v>
      </c>
      <c r="F31" s="544" t="s">
        <v>1022</v>
      </c>
      <c r="G31"/>
      <c r="H31" s="34" t="s">
        <v>1045</v>
      </c>
      <c r="I31" s="450" t="s">
        <v>1037</v>
      </c>
      <c r="J31" s="446">
        <v>3312</v>
      </c>
      <c r="K31" s="446">
        <v>3412</v>
      </c>
      <c r="L31" s="456">
        <v>1024</v>
      </c>
    </row>
    <row r="32" spans="1:12" x14ac:dyDescent="0.25">
      <c r="A32" s="569" t="s">
        <v>53</v>
      </c>
      <c r="B32" s="570" t="s">
        <v>731</v>
      </c>
      <c r="C32"/>
      <c r="D32" s="483" t="s">
        <v>53</v>
      </c>
      <c r="E32" s="525" t="s">
        <v>579</v>
      </c>
      <c r="F32" s="548" t="s">
        <v>1033</v>
      </c>
      <c r="G32"/>
      <c r="H32" s="35" t="s">
        <v>1045</v>
      </c>
      <c r="I32" s="450" t="s">
        <v>1037</v>
      </c>
      <c r="J32" s="446">
        <v>3312</v>
      </c>
      <c r="K32" s="446">
        <v>3412</v>
      </c>
      <c r="L32" s="456">
        <v>1028</v>
      </c>
    </row>
    <row r="33" spans="1:12" x14ac:dyDescent="0.25">
      <c r="A33" s="571" t="s">
        <v>54</v>
      </c>
      <c r="B33" s="572" t="s">
        <v>718</v>
      </c>
      <c r="C33"/>
      <c r="D33" s="483" t="s">
        <v>54</v>
      </c>
      <c r="E33" s="525" t="s">
        <v>397</v>
      </c>
      <c r="F33" s="548" t="s">
        <v>1033</v>
      </c>
      <c r="G33"/>
      <c r="H33" s="35" t="s">
        <v>1045</v>
      </c>
      <c r="I33" s="450" t="s">
        <v>1037</v>
      </c>
      <c r="J33" s="446">
        <v>3313</v>
      </c>
      <c r="K33" s="446">
        <v>3413</v>
      </c>
      <c r="L33" s="456">
        <v>1028</v>
      </c>
    </row>
    <row r="34" spans="1:12" x14ac:dyDescent="0.25">
      <c r="A34" s="571" t="s">
        <v>55</v>
      </c>
      <c r="B34" s="572" t="s">
        <v>718</v>
      </c>
      <c r="C34"/>
      <c r="D34" s="483" t="s">
        <v>55</v>
      </c>
      <c r="E34" s="525" t="s">
        <v>398</v>
      </c>
      <c r="F34" s="548" t="s">
        <v>1033</v>
      </c>
      <c r="G34"/>
      <c r="H34" s="36" t="s">
        <v>1045</v>
      </c>
      <c r="I34" s="450" t="s">
        <v>1037</v>
      </c>
      <c r="J34" s="446">
        <v>3314</v>
      </c>
      <c r="K34" s="446">
        <v>3414</v>
      </c>
      <c r="L34" s="456">
        <v>1028</v>
      </c>
    </row>
    <row r="35" spans="1:12" x14ac:dyDescent="0.25">
      <c r="A35" s="571" t="s">
        <v>56</v>
      </c>
      <c r="B35" s="572" t="s">
        <v>718</v>
      </c>
      <c r="C35"/>
      <c r="D35" s="483" t="s">
        <v>56</v>
      </c>
      <c r="E35" s="525" t="s">
        <v>399</v>
      </c>
      <c r="F35" s="548" t="s">
        <v>1033</v>
      </c>
      <c r="G35"/>
      <c r="H35" s="37" t="s">
        <v>1045</v>
      </c>
      <c r="I35" s="450" t="s">
        <v>1037</v>
      </c>
      <c r="J35" s="446">
        <v>3315</v>
      </c>
      <c r="K35" s="446">
        <v>3415</v>
      </c>
      <c r="L35" s="456">
        <v>1028</v>
      </c>
    </row>
    <row r="36" spans="1:12" x14ac:dyDescent="0.25">
      <c r="A36" s="558" t="s">
        <v>58</v>
      </c>
      <c r="B36" s="559" t="s">
        <v>732</v>
      </c>
      <c r="C36"/>
      <c r="D36" s="476" t="s">
        <v>58</v>
      </c>
      <c r="E36" s="519" t="s">
        <v>57</v>
      </c>
      <c r="F36" s="544" t="s">
        <v>1022</v>
      </c>
      <c r="G36"/>
      <c r="H36" s="38" t="s">
        <v>1045</v>
      </c>
      <c r="I36" s="450" t="s">
        <v>1037</v>
      </c>
      <c r="J36" s="446">
        <v>3311</v>
      </c>
      <c r="K36" s="446">
        <v>3411</v>
      </c>
      <c r="L36" s="456">
        <v>1010</v>
      </c>
    </row>
    <row r="37" spans="1:12" x14ac:dyDescent="0.25">
      <c r="A37" s="564" t="s">
        <v>733</v>
      </c>
      <c r="B37" s="565" t="s">
        <v>718</v>
      </c>
      <c r="C37"/>
      <c r="D37" s="479" t="s">
        <v>303</v>
      </c>
      <c r="E37" s="522" t="s">
        <v>304</v>
      </c>
      <c r="F37" s="545" t="s">
        <v>1021</v>
      </c>
      <c r="G37"/>
      <c r="H37" s="39" t="s">
        <v>1045</v>
      </c>
      <c r="I37" s="450">
        <v>2116</v>
      </c>
      <c r="J37" s="446">
        <v>3311</v>
      </c>
      <c r="K37" s="446" t="s">
        <v>1037</v>
      </c>
      <c r="L37" s="456" t="s">
        <v>1037</v>
      </c>
    </row>
    <row r="38" spans="1:12" x14ac:dyDescent="0.25">
      <c r="A38" s="564" t="s">
        <v>734</v>
      </c>
      <c r="B38" s="565" t="s">
        <v>718</v>
      </c>
      <c r="C38"/>
      <c r="D38" s="479">
        <v>806</v>
      </c>
      <c r="E38" s="522" t="s">
        <v>306</v>
      </c>
      <c r="F38" s="545" t="s">
        <v>1021</v>
      </c>
      <c r="G38"/>
      <c r="H38" s="40" t="s">
        <v>1045</v>
      </c>
      <c r="I38" s="450">
        <v>2116</v>
      </c>
      <c r="J38" s="446">
        <v>3317</v>
      </c>
      <c r="K38" s="446" t="s">
        <v>1037</v>
      </c>
      <c r="L38" s="456" t="s">
        <v>1037</v>
      </c>
    </row>
    <row r="39" spans="1:12" x14ac:dyDescent="0.25">
      <c r="A39" s="564" t="s">
        <v>735</v>
      </c>
      <c r="B39" s="565" t="s">
        <v>718</v>
      </c>
      <c r="C39"/>
      <c r="D39" s="479">
        <v>807</v>
      </c>
      <c r="E39" s="522" t="s">
        <v>307</v>
      </c>
      <c r="F39" s="545" t="s">
        <v>1021</v>
      </c>
      <c r="G39"/>
      <c r="H39" s="41" t="s">
        <v>1045</v>
      </c>
      <c r="I39" s="450">
        <v>2116</v>
      </c>
      <c r="J39" s="446">
        <v>3550</v>
      </c>
      <c r="K39" s="446" t="s">
        <v>1037</v>
      </c>
      <c r="L39" s="456" t="s">
        <v>1037</v>
      </c>
    </row>
    <row r="40" spans="1:12" x14ac:dyDescent="0.25">
      <c r="A40" s="571" t="s">
        <v>59</v>
      </c>
      <c r="B40" s="572" t="s">
        <v>10</v>
      </c>
      <c r="C40"/>
      <c r="D40" s="483" t="s">
        <v>59</v>
      </c>
      <c r="E40" s="525" t="s">
        <v>14</v>
      </c>
      <c r="F40" s="549" t="s">
        <v>1033</v>
      </c>
      <c r="G40"/>
      <c r="H40" s="42" t="s">
        <v>1045</v>
      </c>
      <c r="I40" s="450" t="s">
        <v>1037</v>
      </c>
      <c r="J40" s="446">
        <v>3317</v>
      </c>
      <c r="K40" s="446">
        <v>3417</v>
      </c>
      <c r="L40" s="456">
        <v>1041</v>
      </c>
    </row>
    <row r="41" spans="1:12" x14ac:dyDescent="0.25">
      <c r="A41" s="571" t="s">
        <v>60</v>
      </c>
      <c r="B41" s="572" t="s">
        <v>718</v>
      </c>
      <c r="C41"/>
      <c r="D41" s="483" t="s">
        <v>60</v>
      </c>
      <c r="E41" s="525" t="s">
        <v>15</v>
      </c>
      <c r="F41" s="549" t="s">
        <v>1033</v>
      </c>
      <c r="G41"/>
      <c r="H41" s="43" t="s">
        <v>1045</v>
      </c>
      <c r="I41" s="450" t="s">
        <v>1037</v>
      </c>
      <c r="J41" s="446">
        <v>3317</v>
      </c>
      <c r="K41" s="446">
        <v>3417</v>
      </c>
      <c r="L41" s="456">
        <v>1042</v>
      </c>
    </row>
    <row r="42" spans="1:12" x14ac:dyDescent="0.25">
      <c r="A42" s="571" t="s">
        <v>61</v>
      </c>
      <c r="B42" s="572" t="s">
        <v>718</v>
      </c>
      <c r="C42"/>
      <c r="D42" s="483" t="s">
        <v>61</v>
      </c>
      <c r="E42" s="525" t="s">
        <v>62</v>
      </c>
      <c r="F42" s="549" t="s">
        <v>1033</v>
      </c>
      <c r="G42"/>
      <c r="H42" s="44" t="s">
        <v>1045</v>
      </c>
      <c r="I42" s="450" t="s">
        <v>1037</v>
      </c>
      <c r="J42" s="446">
        <v>3317</v>
      </c>
      <c r="K42" s="446">
        <v>3417</v>
      </c>
      <c r="L42" s="456">
        <v>1043</v>
      </c>
    </row>
    <row r="43" spans="1:12" x14ac:dyDescent="0.25">
      <c r="A43" s="564" t="s">
        <v>63</v>
      </c>
      <c r="B43" s="565" t="s">
        <v>718</v>
      </c>
      <c r="C43"/>
      <c r="D43" s="480" t="s">
        <v>63</v>
      </c>
      <c r="E43" s="522" t="s">
        <v>16</v>
      </c>
      <c r="F43" s="545" t="s">
        <v>1021</v>
      </c>
      <c r="G43"/>
      <c r="H43" s="45" t="s">
        <v>1045</v>
      </c>
      <c r="I43" s="450" t="s">
        <v>1037</v>
      </c>
      <c r="J43" s="446">
        <v>3317</v>
      </c>
      <c r="K43" s="446">
        <v>3417</v>
      </c>
      <c r="L43" s="456">
        <v>1044</v>
      </c>
    </row>
    <row r="44" spans="1:12" x14ac:dyDescent="0.25">
      <c r="A44" s="564" t="str">
        <f>"084"</f>
        <v>084</v>
      </c>
      <c r="B44" s="565" t="s">
        <v>718</v>
      </c>
      <c r="C44"/>
      <c r="D44" s="480" t="s">
        <v>64</v>
      </c>
      <c r="E44" s="522" t="s">
        <v>528</v>
      </c>
      <c r="F44" s="545" t="s">
        <v>1021</v>
      </c>
      <c r="G44"/>
      <c r="H44" s="46" t="s">
        <v>1045</v>
      </c>
      <c r="I44" s="450" t="s">
        <v>1037</v>
      </c>
      <c r="J44" s="446">
        <v>3550</v>
      </c>
      <c r="K44" s="446">
        <v>3650</v>
      </c>
      <c r="L44" s="456">
        <v>1031</v>
      </c>
    </row>
    <row r="45" spans="1:12" x14ac:dyDescent="0.25">
      <c r="A45" s="560" t="s">
        <v>65</v>
      </c>
      <c r="B45" s="561" t="s">
        <v>736</v>
      </c>
      <c r="C45"/>
      <c r="D45" s="477" t="s">
        <v>65</v>
      </c>
      <c r="E45" s="522" t="s">
        <v>529</v>
      </c>
      <c r="F45" s="545" t="s">
        <v>1021</v>
      </c>
      <c r="G45"/>
      <c r="H45" s="47" t="s">
        <v>1045</v>
      </c>
      <c r="I45" s="450" t="s">
        <v>1037</v>
      </c>
      <c r="J45" s="446">
        <v>3550</v>
      </c>
      <c r="K45" s="446">
        <v>3650</v>
      </c>
      <c r="L45" s="456">
        <v>1032</v>
      </c>
    </row>
    <row r="46" spans="1:12" x14ac:dyDescent="0.25">
      <c r="A46" s="564" t="s">
        <v>66</v>
      </c>
      <c r="B46" s="565" t="s">
        <v>718</v>
      </c>
      <c r="C46"/>
      <c r="D46" s="480" t="s">
        <v>66</v>
      </c>
      <c r="E46" s="522" t="s">
        <v>530</v>
      </c>
      <c r="F46" s="545" t="s">
        <v>1021</v>
      </c>
      <c r="G46"/>
      <c r="H46" s="48" t="s">
        <v>1045</v>
      </c>
      <c r="I46" s="450" t="s">
        <v>1037</v>
      </c>
      <c r="J46" s="446">
        <v>3550</v>
      </c>
      <c r="K46" s="446">
        <v>3650</v>
      </c>
      <c r="L46" s="456">
        <v>1034</v>
      </c>
    </row>
    <row r="47" spans="1:12" x14ac:dyDescent="0.25">
      <c r="A47" s="564" t="str">
        <f>"088"</f>
        <v>088</v>
      </c>
      <c r="B47" s="565" t="s">
        <v>718</v>
      </c>
      <c r="C47"/>
      <c r="D47" s="480" t="s">
        <v>400</v>
      </c>
      <c r="E47" s="522" t="s">
        <v>22</v>
      </c>
      <c r="F47" s="545" t="s">
        <v>1021</v>
      </c>
      <c r="G47"/>
      <c r="H47" s="49" t="s">
        <v>1045</v>
      </c>
      <c r="I47" s="450" t="s">
        <v>1037</v>
      </c>
      <c r="J47" s="446">
        <v>3550</v>
      </c>
      <c r="K47" s="446">
        <v>3650</v>
      </c>
      <c r="L47" s="456">
        <v>1033</v>
      </c>
    </row>
    <row r="48" spans="1:12" x14ac:dyDescent="0.25">
      <c r="A48" s="564" t="str">
        <f>"089"</f>
        <v>089</v>
      </c>
      <c r="B48" s="565" t="s">
        <v>718</v>
      </c>
      <c r="C48"/>
      <c r="D48" s="480" t="s">
        <v>67</v>
      </c>
      <c r="E48" s="522" t="s">
        <v>23</v>
      </c>
      <c r="F48" s="545" t="s">
        <v>1021</v>
      </c>
      <c r="G48"/>
      <c r="H48" s="50" t="s">
        <v>1045</v>
      </c>
      <c r="I48" s="450" t="s">
        <v>1037</v>
      </c>
      <c r="J48" s="446">
        <v>3550</v>
      </c>
      <c r="K48" s="446">
        <v>3650</v>
      </c>
      <c r="L48" s="456">
        <v>1033</v>
      </c>
    </row>
    <row r="49" spans="1:12" x14ac:dyDescent="0.25">
      <c r="A49" s="564" t="s">
        <v>68</v>
      </c>
      <c r="B49" s="565" t="s">
        <v>718</v>
      </c>
      <c r="C49"/>
      <c r="D49" s="484" t="s">
        <v>68</v>
      </c>
      <c r="E49" s="522" t="s">
        <v>531</v>
      </c>
      <c r="F49" s="545" t="s">
        <v>1021</v>
      </c>
      <c r="G49"/>
      <c r="H49" s="51" t="s">
        <v>1045</v>
      </c>
      <c r="I49" s="450" t="s">
        <v>1037</v>
      </c>
      <c r="J49" s="446" t="s">
        <v>1037</v>
      </c>
      <c r="K49" s="446" t="s">
        <v>1037</v>
      </c>
      <c r="L49" s="456">
        <v>1010</v>
      </c>
    </row>
    <row r="50" spans="1:12" x14ac:dyDescent="0.25">
      <c r="A50" s="564" t="s">
        <v>401</v>
      </c>
      <c r="B50" s="565" t="s">
        <v>718</v>
      </c>
      <c r="C50"/>
      <c r="D50" s="485" t="s">
        <v>401</v>
      </c>
      <c r="E50" s="522" t="s">
        <v>69</v>
      </c>
      <c r="F50" s="545" t="s">
        <v>1021</v>
      </c>
      <c r="G50"/>
      <c r="H50" s="51" t="s">
        <v>1045</v>
      </c>
      <c r="I50" s="450" t="s">
        <v>1037</v>
      </c>
      <c r="J50" s="446" t="s">
        <v>1037</v>
      </c>
      <c r="K50" s="446" t="s">
        <v>1037</v>
      </c>
      <c r="L50" s="456">
        <v>1021</v>
      </c>
    </row>
    <row r="51" spans="1:12" x14ac:dyDescent="0.25">
      <c r="A51" s="564" t="s">
        <v>402</v>
      </c>
      <c r="B51" s="565" t="s">
        <v>718</v>
      </c>
      <c r="C51"/>
      <c r="D51" s="485" t="s">
        <v>402</v>
      </c>
      <c r="E51" s="522" t="s">
        <v>70</v>
      </c>
      <c r="F51" s="545" t="s">
        <v>1021</v>
      </c>
      <c r="G51"/>
      <c r="H51" s="52" t="s">
        <v>1045</v>
      </c>
      <c r="I51" s="450" t="s">
        <v>1037</v>
      </c>
      <c r="J51" s="446" t="s">
        <v>1037</v>
      </c>
      <c r="K51" s="446" t="s">
        <v>1037</v>
      </c>
      <c r="L51" s="456">
        <v>1022</v>
      </c>
    </row>
    <row r="52" spans="1:12" x14ac:dyDescent="0.25">
      <c r="A52" s="564" t="str">
        <f>"093"</f>
        <v>093</v>
      </c>
      <c r="B52" s="565" t="s">
        <v>718</v>
      </c>
      <c r="C52"/>
      <c r="D52" s="485" t="s">
        <v>403</v>
      </c>
      <c r="E52" s="522" t="s">
        <v>404</v>
      </c>
      <c r="F52" s="545" t="s">
        <v>1021</v>
      </c>
      <c r="G52"/>
      <c r="H52" s="53" t="s">
        <v>1045</v>
      </c>
      <c r="I52" s="450" t="s">
        <v>1037</v>
      </c>
      <c r="J52" s="446" t="s">
        <v>1037</v>
      </c>
      <c r="K52" s="446" t="s">
        <v>1037</v>
      </c>
      <c r="L52" s="456">
        <v>1023</v>
      </c>
    </row>
    <row r="53" spans="1:12" x14ac:dyDescent="0.25">
      <c r="A53" s="564" t="s">
        <v>405</v>
      </c>
      <c r="B53" s="565" t="s">
        <v>718</v>
      </c>
      <c r="C53"/>
      <c r="D53" s="485" t="s">
        <v>405</v>
      </c>
      <c r="E53" s="522" t="s">
        <v>71</v>
      </c>
      <c r="F53" s="545" t="s">
        <v>1021</v>
      </c>
      <c r="G53"/>
      <c r="H53" s="54" t="s">
        <v>1045</v>
      </c>
      <c r="I53" s="450" t="s">
        <v>1037</v>
      </c>
      <c r="J53" s="446" t="s">
        <v>1037</v>
      </c>
      <c r="K53" s="446" t="s">
        <v>1037</v>
      </c>
      <c r="L53" s="456">
        <v>1024</v>
      </c>
    </row>
    <row r="54" spans="1:12" x14ac:dyDescent="0.25">
      <c r="A54" s="564" t="str">
        <f>"095"</f>
        <v>095</v>
      </c>
      <c r="B54" s="565" t="s">
        <v>718</v>
      </c>
      <c r="C54"/>
      <c r="D54" s="485" t="s">
        <v>406</v>
      </c>
      <c r="E54" s="522" t="s">
        <v>72</v>
      </c>
      <c r="F54" s="545" t="s">
        <v>1021</v>
      </c>
      <c r="G54"/>
      <c r="H54" s="55" t="s">
        <v>1045</v>
      </c>
      <c r="I54" s="450" t="s">
        <v>1037</v>
      </c>
      <c r="J54" s="446" t="s">
        <v>1037</v>
      </c>
      <c r="K54" s="446" t="s">
        <v>1037</v>
      </c>
      <c r="L54" s="456">
        <v>1025</v>
      </c>
    </row>
    <row r="55" spans="1:12" x14ac:dyDescent="0.25">
      <c r="A55" s="564" t="s">
        <v>407</v>
      </c>
      <c r="B55" s="565" t="s">
        <v>718</v>
      </c>
      <c r="C55"/>
      <c r="D55" s="485" t="s">
        <v>407</v>
      </c>
      <c r="E55" s="522" t="s">
        <v>73</v>
      </c>
      <c r="F55" s="545" t="s">
        <v>1021</v>
      </c>
      <c r="G55"/>
      <c r="H55" s="56" t="s">
        <v>1045</v>
      </c>
      <c r="I55" s="450" t="s">
        <v>1037</v>
      </c>
      <c r="J55" s="446" t="s">
        <v>1037</v>
      </c>
      <c r="K55" s="446" t="s">
        <v>1037</v>
      </c>
      <c r="L55" s="456">
        <v>1026</v>
      </c>
    </row>
    <row r="56" spans="1:12" x14ac:dyDescent="0.25">
      <c r="A56" s="564" t="str">
        <f>"097"</f>
        <v>097</v>
      </c>
      <c r="B56" s="565" t="s">
        <v>718</v>
      </c>
      <c r="C56"/>
      <c r="D56" s="485" t="s">
        <v>408</v>
      </c>
      <c r="E56" s="522" t="s">
        <v>74</v>
      </c>
      <c r="F56" s="545" t="s">
        <v>1021</v>
      </c>
      <c r="G56"/>
      <c r="H56" s="57" t="s">
        <v>1045</v>
      </c>
      <c r="I56" s="450" t="s">
        <v>1037</v>
      </c>
      <c r="J56" s="446" t="s">
        <v>1037</v>
      </c>
      <c r="K56" s="446" t="s">
        <v>1037</v>
      </c>
      <c r="L56" s="456">
        <v>1027</v>
      </c>
    </row>
    <row r="57" spans="1:12" x14ac:dyDescent="0.25">
      <c r="A57" s="567" t="s">
        <v>409</v>
      </c>
      <c r="B57" s="568" t="s">
        <v>737</v>
      </c>
      <c r="C57"/>
      <c r="D57" s="481" t="s">
        <v>409</v>
      </c>
      <c r="E57" s="524" t="s">
        <v>75</v>
      </c>
      <c r="F57" s="547" t="s">
        <v>1024</v>
      </c>
      <c r="G57"/>
      <c r="H57" s="58" t="s">
        <v>1045</v>
      </c>
      <c r="I57" s="450" t="s">
        <v>1037</v>
      </c>
      <c r="J57" s="446" t="s">
        <v>1037</v>
      </c>
      <c r="K57" s="446">
        <v>3221</v>
      </c>
      <c r="L57" s="456">
        <v>1141</v>
      </c>
    </row>
    <row r="58" spans="1:12" x14ac:dyDescent="0.25">
      <c r="A58" s="567" t="s">
        <v>738</v>
      </c>
      <c r="B58" s="568" t="s">
        <v>739</v>
      </c>
      <c r="C58"/>
      <c r="D58" s="482" t="s">
        <v>409</v>
      </c>
      <c r="E58" s="524" t="s">
        <v>75</v>
      </c>
      <c r="F58" s="547" t="s">
        <v>1024</v>
      </c>
      <c r="G58"/>
      <c r="H58" s="59" t="s">
        <v>1045</v>
      </c>
      <c r="I58" s="450" t="s">
        <v>1037</v>
      </c>
      <c r="J58" s="446" t="s">
        <v>1037</v>
      </c>
      <c r="K58" s="446">
        <v>3221</v>
      </c>
      <c r="L58" s="456">
        <v>1141</v>
      </c>
    </row>
    <row r="59" spans="1:12" x14ac:dyDescent="0.25">
      <c r="A59" s="573" t="s">
        <v>410</v>
      </c>
      <c r="B59" s="563" t="s">
        <v>740</v>
      </c>
      <c r="C59"/>
      <c r="D59" s="486" t="s">
        <v>410</v>
      </c>
      <c r="E59" s="521" t="s">
        <v>580</v>
      </c>
      <c r="F59" s="544" t="s">
        <v>1022</v>
      </c>
      <c r="G59"/>
      <c r="H59" s="60" t="s">
        <v>1045</v>
      </c>
      <c r="I59" s="450" t="s">
        <v>1037</v>
      </c>
      <c r="J59" s="446" t="s">
        <v>1037</v>
      </c>
      <c r="K59" s="446">
        <v>3221</v>
      </c>
      <c r="L59" s="456">
        <v>1141</v>
      </c>
    </row>
    <row r="60" spans="1:12" x14ac:dyDescent="0.25">
      <c r="A60" s="569" t="s">
        <v>741</v>
      </c>
      <c r="B60" s="570" t="s">
        <v>742</v>
      </c>
      <c r="C60"/>
      <c r="D60" s="487">
        <v>113</v>
      </c>
      <c r="E60" s="525" t="s">
        <v>76</v>
      </c>
      <c r="F60" s="548" t="s">
        <v>1033</v>
      </c>
      <c r="G60"/>
      <c r="H60" s="60" t="s">
        <v>1045</v>
      </c>
      <c r="I60" s="450" t="s">
        <v>1037</v>
      </c>
      <c r="J60" s="446" t="s">
        <v>1037</v>
      </c>
      <c r="K60" s="446">
        <v>3221</v>
      </c>
      <c r="L60" s="456">
        <v>1141</v>
      </c>
    </row>
    <row r="61" spans="1:12" x14ac:dyDescent="0.25">
      <c r="A61" s="569" t="s">
        <v>743</v>
      </c>
      <c r="B61" s="570" t="s">
        <v>744</v>
      </c>
      <c r="C61"/>
      <c r="D61" s="487">
        <v>130</v>
      </c>
      <c r="E61" s="525" t="s">
        <v>77</v>
      </c>
      <c r="F61" s="548" t="s">
        <v>1033</v>
      </c>
      <c r="G61"/>
      <c r="H61" s="61" t="s">
        <v>1045</v>
      </c>
      <c r="I61" s="450" t="s">
        <v>1037</v>
      </c>
      <c r="J61" s="446" t="s">
        <v>1037</v>
      </c>
      <c r="K61" s="446">
        <v>3221</v>
      </c>
      <c r="L61" s="456">
        <v>1141</v>
      </c>
    </row>
    <row r="62" spans="1:12" x14ac:dyDescent="0.25">
      <c r="A62" s="569" t="s">
        <v>745</v>
      </c>
      <c r="B62" s="570" t="s">
        <v>718</v>
      </c>
      <c r="C62"/>
      <c r="D62" s="487">
        <v>135</v>
      </c>
      <c r="E62" s="525" t="s">
        <v>78</v>
      </c>
      <c r="F62" s="548" t="s">
        <v>1033</v>
      </c>
      <c r="G62"/>
      <c r="H62" s="62" t="s">
        <v>1045</v>
      </c>
      <c r="I62" s="450" t="s">
        <v>1037</v>
      </c>
      <c r="J62" s="446" t="s">
        <v>1037</v>
      </c>
      <c r="K62" s="446">
        <v>3221</v>
      </c>
      <c r="L62" s="456">
        <v>1141</v>
      </c>
    </row>
    <row r="63" spans="1:12" x14ac:dyDescent="0.25">
      <c r="A63" s="569" t="s">
        <v>746</v>
      </c>
      <c r="B63" s="570" t="s">
        <v>747</v>
      </c>
      <c r="C63"/>
      <c r="D63" s="483">
        <v>150</v>
      </c>
      <c r="E63" s="525" t="s">
        <v>411</v>
      </c>
      <c r="F63" s="548" t="s">
        <v>1033</v>
      </c>
      <c r="G63"/>
      <c r="H63" s="63" t="s">
        <v>1045</v>
      </c>
      <c r="I63" s="450" t="s">
        <v>1037</v>
      </c>
      <c r="J63" s="446" t="s">
        <v>1037</v>
      </c>
      <c r="K63" s="446">
        <v>3221</v>
      </c>
      <c r="L63" s="456">
        <v>1141</v>
      </c>
    </row>
    <row r="64" spans="1:12" x14ac:dyDescent="0.25">
      <c r="A64" s="569" t="s">
        <v>748</v>
      </c>
      <c r="B64" s="570" t="s">
        <v>749</v>
      </c>
      <c r="C64"/>
      <c r="D64" s="487">
        <v>159</v>
      </c>
      <c r="E64" s="525" t="s">
        <v>164</v>
      </c>
      <c r="F64" s="548" t="s">
        <v>1033</v>
      </c>
      <c r="G64"/>
      <c r="H64" s="64" t="s">
        <v>1045</v>
      </c>
      <c r="I64" s="450" t="s">
        <v>1037</v>
      </c>
      <c r="J64" s="446" t="s">
        <v>1037</v>
      </c>
      <c r="K64" s="446">
        <v>3221</v>
      </c>
      <c r="L64" s="456">
        <v>1141</v>
      </c>
    </row>
    <row r="65" spans="1:12" x14ac:dyDescent="0.25">
      <c r="A65" s="569" t="s">
        <v>412</v>
      </c>
      <c r="B65" s="570" t="s">
        <v>750</v>
      </c>
      <c r="C65"/>
      <c r="D65" s="488" t="s">
        <v>412</v>
      </c>
      <c r="E65" s="526" t="s">
        <v>79</v>
      </c>
      <c r="F65" s="548" t="s">
        <v>1033</v>
      </c>
      <c r="G65"/>
      <c r="H65" s="65" t="s">
        <v>1045</v>
      </c>
      <c r="I65" s="450" t="s">
        <v>1037</v>
      </c>
      <c r="J65" s="446" t="s">
        <v>1037</v>
      </c>
      <c r="K65" s="446">
        <v>3221</v>
      </c>
      <c r="L65" s="456">
        <v>1141</v>
      </c>
    </row>
    <row r="66" spans="1:12" x14ac:dyDescent="0.25">
      <c r="A66" s="571" t="str">
        <f>"175"</f>
        <v>175</v>
      </c>
      <c r="B66" s="572" t="s">
        <v>718</v>
      </c>
      <c r="C66"/>
      <c r="D66" s="488" t="s">
        <v>413</v>
      </c>
      <c r="E66" s="526" t="s">
        <v>80</v>
      </c>
      <c r="F66" s="549" t="s">
        <v>1033</v>
      </c>
      <c r="G66"/>
      <c r="H66" s="65" t="s">
        <v>1045</v>
      </c>
      <c r="I66" s="450" t="s">
        <v>1037</v>
      </c>
      <c r="J66" s="446" t="s">
        <v>1037</v>
      </c>
      <c r="K66" s="446">
        <v>3221</v>
      </c>
      <c r="L66" s="456">
        <v>1141</v>
      </c>
    </row>
    <row r="67" spans="1:12" x14ac:dyDescent="0.25">
      <c r="A67" s="558" t="s">
        <v>414</v>
      </c>
      <c r="B67" s="559" t="s">
        <v>751</v>
      </c>
      <c r="C67"/>
      <c r="D67" s="476" t="s">
        <v>414</v>
      </c>
      <c r="E67" s="519" t="s">
        <v>533</v>
      </c>
      <c r="F67" s="544" t="s">
        <v>1022</v>
      </c>
      <c r="G67"/>
      <c r="H67" s="66" t="s">
        <v>1045</v>
      </c>
      <c r="I67" s="450" t="s">
        <v>1037</v>
      </c>
      <c r="J67" s="446" t="s">
        <v>1037</v>
      </c>
      <c r="K67" s="446" t="s">
        <v>1037</v>
      </c>
      <c r="L67" s="456">
        <v>1151</v>
      </c>
    </row>
    <row r="68" spans="1:12" x14ac:dyDescent="0.25">
      <c r="A68" s="567" t="s">
        <v>415</v>
      </c>
      <c r="B68" s="568" t="s">
        <v>752</v>
      </c>
      <c r="C68"/>
      <c r="D68" s="481" t="s">
        <v>415</v>
      </c>
      <c r="E68" s="524" t="s">
        <v>532</v>
      </c>
      <c r="F68" s="547" t="s">
        <v>1024</v>
      </c>
      <c r="G68"/>
      <c r="H68" s="67" t="s">
        <v>1045</v>
      </c>
      <c r="I68" s="450" t="s">
        <v>1037</v>
      </c>
      <c r="J68" s="446" t="s">
        <v>1037</v>
      </c>
      <c r="K68" s="446" t="s">
        <v>1037</v>
      </c>
      <c r="L68" s="456" t="s">
        <v>1034</v>
      </c>
    </row>
    <row r="69" spans="1:12" x14ac:dyDescent="0.25">
      <c r="A69" s="567" t="s">
        <v>712</v>
      </c>
      <c r="B69" s="568" t="s">
        <v>752</v>
      </c>
      <c r="C69"/>
      <c r="D69" s="482" t="s">
        <v>415</v>
      </c>
      <c r="E69" s="524" t="s">
        <v>532</v>
      </c>
      <c r="F69" s="547" t="s">
        <v>1024</v>
      </c>
      <c r="G69"/>
      <c r="H69" s="68" t="s">
        <v>1045</v>
      </c>
      <c r="I69" s="450" t="s">
        <v>1037</v>
      </c>
      <c r="J69" s="446" t="s">
        <v>1037</v>
      </c>
      <c r="K69" s="446" t="s">
        <v>1037</v>
      </c>
      <c r="L69" s="456" t="s">
        <v>1034</v>
      </c>
    </row>
    <row r="70" spans="1:12" x14ac:dyDescent="0.25">
      <c r="A70" s="567" t="s">
        <v>714</v>
      </c>
      <c r="B70" s="568" t="s">
        <v>752</v>
      </c>
      <c r="C70"/>
      <c r="D70" s="482" t="s">
        <v>415</v>
      </c>
      <c r="E70" s="524" t="s">
        <v>532</v>
      </c>
      <c r="F70" s="547" t="s">
        <v>1024</v>
      </c>
      <c r="G70"/>
      <c r="H70" s="69" t="s">
        <v>1045</v>
      </c>
      <c r="I70" s="450" t="s">
        <v>1037</v>
      </c>
      <c r="J70" s="446" t="s">
        <v>1037</v>
      </c>
      <c r="K70" s="446" t="s">
        <v>1037</v>
      </c>
      <c r="L70" s="456" t="s">
        <v>1034</v>
      </c>
    </row>
    <row r="71" spans="1:12" x14ac:dyDescent="0.25">
      <c r="A71" s="567" t="s">
        <v>715</v>
      </c>
      <c r="B71" s="568" t="s">
        <v>752</v>
      </c>
      <c r="C71"/>
      <c r="D71" s="482" t="s">
        <v>415</v>
      </c>
      <c r="E71" s="524" t="s">
        <v>532</v>
      </c>
      <c r="F71" s="547" t="s">
        <v>1024</v>
      </c>
      <c r="G71"/>
      <c r="H71" s="70" t="s">
        <v>1045</v>
      </c>
      <c r="I71" s="450" t="s">
        <v>1037</v>
      </c>
      <c r="J71" s="446" t="s">
        <v>1037</v>
      </c>
      <c r="K71" s="446" t="s">
        <v>1037</v>
      </c>
      <c r="L71" s="456" t="s">
        <v>1034</v>
      </c>
    </row>
    <row r="72" spans="1:12" x14ac:dyDescent="0.25">
      <c r="A72" s="567" t="s">
        <v>753</v>
      </c>
      <c r="B72" s="568" t="s">
        <v>752</v>
      </c>
      <c r="C72"/>
      <c r="D72" s="482" t="s">
        <v>415</v>
      </c>
      <c r="E72" s="524" t="s">
        <v>532</v>
      </c>
      <c r="F72" s="547" t="s">
        <v>1024</v>
      </c>
      <c r="G72"/>
      <c r="H72" s="71" t="s">
        <v>1045</v>
      </c>
      <c r="I72" s="450" t="s">
        <v>1037</v>
      </c>
      <c r="J72" s="446" t="s">
        <v>1037</v>
      </c>
      <c r="K72" s="446" t="s">
        <v>1037</v>
      </c>
      <c r="L72" s="456" t="s">
        <v>1034</v>
      </c>
    </row>
    <row r="73" spans="1:12" x14ac:dyDescent="0.25">
      <c r="A73" s="567" t="s">
        <v>754</v>
      </c>
      <c r="B73" s="568" t="s">
        <v>752</v>
      </c>
      <c r="C73"/>
      <c r="D73" s="482" t="s">
        <v>415</v>
      </c>
      <c r="E73" s="524" t="s">
        <v>532</v>
      </c>
      <c r="F73" s="547" t="s">
        <v>1024</v>
      </c>
      <c r="G73"/>
      <c r="H73" s="72" t="s">
        <v>1045</v>
      </c>
      <c r="I73" s="450" t="s">
        <v>1037</v>
      </c>
      <c r="J73" s="446" t="s">
        <v>1037</v>
      </c>
      <c r="K73" s="446" t="s">
        <v>1037</v>
      </c>
      <c r="L73" s="456" t="s">
        <v>1034</v>
      </c>
    </row>
    <row r="74" spans="1:12" x14ac:dyDescent="0.25">
      <c r="A74" s="567" t="s">
        <v>755</v>
      </c>
      <c r="B74" s="568" t="s">
        <v>752</v>
      </c>
      <c r="C74"/>
      <c r="D74" s="482" t="s">
        <v>415</v>
      </c>
      <c r="E74" s="524" t="s">
        <v>532</v>
      </c>
      <c r="F74" s="547" t="s">
        <v>1024</v>
      </c>
      <c r="G74"/>
      <c r="H74" s="73" t="s">
        <v>1045</v>
      </c>
      <c r="I74" s="450" t="s">
        <v>1037</v>
      </c>
      <c r="J74" s="446" t="s">
        <v>1037</v>
      </c>
      <c r="K74" s="446" t="s">
        <v>1037</v>
      </c>
      <c r="L74" s="456" t="s">
        <v>1034</v>
      </c>
    </row>
    <row r="75" spans="1:12" x14ac:dyDescent="0.25">
      <c r="A75" s="567" t="s">
        <v>756</v>
      </c>
      <c r="B75" s="568" t="s">
        <v>752</v>
      </c>
      <c r="C75"/>
      <c r="D75" s="482" t="s">
        <v>415</v>
      </c>
      <c r="E75" s="524" t="s">
        <v>532</v>
      </c>
      <c r="F75" s="547" t="s">
        <v>1024</v>
      </c>
      <c r="G75"/>
      <c r="H75" s="74" t="s">
        <v>1045</v>
      </c>
      <c r="I75" s="450" t="s">
        <v>1037</v>
      </c>
      <c r="J75" s="446" t="s">
        <v>1037</v>
      </c>
      <c r="K75" s="446" t="s">
        <v>1037</v>
      </c>
      <c r="L75" s="456" t="s">
        <v>1034</v>
      </c>
    </row>
    <row r="76" spans="1:12" x14ac:dyDescent="0.25">
      <c r="A76" s="567" t="s">
        <v>757</v>
      </c>
      <c r="B76" s="568" t="s">
        <v>752</v>
      </c>
      <c r="C76"/>
      <c r="D76" s="482" t="s">
        <v>415</v>
      </c>
      <c r="E76" s="524" t="s">
        <v>532</v>
      </c>
      <c r="F76" s="547" t="s">
        <v>1024</v>
      </c>
      <c r="G76"/>
      <c r="H76" s="75" t="s">
        <v>1045</v>
      </c>
      <c r="I76" s="450" t="s">
        <v>1037</v>
      </c>
      <c r="J76" s="446" t="s">
        <v>1037</v>
      </c>
      <c r="K76" s="446" t="s">
        <v>1037</v>
      </c>
      <c r="L76" s="456" t="s">
        <v>1034</v>
      </c>
    </row>
    <row r="77" spans="1:12" x14ac:dyDescent="0.25">
      <c r="A77" s="567" t="s">
        <v>758</v>
      </c>
      <c r="B77" s="568" t="s">
        <v>752</v>
      </c>
      <c r="C77"/>
      <c r="D77" s="482" t="s">
        <v>415</v>
      </c>
      <c r="E77" s="524" t="s">
        <v>532</v>
      </c>
      <c r="F77" s="547" t="s">
        <v>1024</v>
      </c>
      <c r="G77"/>
      <c r="H77" s="76" t="s">
        <v>1045</v>
      </c>
      <c r="I77" s="450" t="s">
        <v>1037</v>
      </c>
      <c r="J77" s="446" t="s">
        <v>1037</v>
      </c>
      <c r="K77" s="446" t="s">
        <v>1037</v>
      </c>
      <c r="L77" s="456" t="s">
        <v>1034</v>
      </c>
    </row>
    <row r="78" spans="1:12" x14ac:dyDescent="0.25">
      <c r="A78" s="574" t="s">
        <v>81</v>
      </c>
      <c r="B78" s="575" t="s">
        <v>759</v>
      </c>
      <c r="C78"/>
      <c r="D78" s="487">
        <v>223</v>
      </c>
      <c r="E78" s="527" t="s">
        <v>566</v>
      </c>
      <c r="F78" s="548" t="s">
        <v>1033</v>
      </c>
      <c r="G78"/>
      <c r="H78" s="77" t="s">
        <v>1045</v>
      </c>
      <c r="I78" s="450" t="s">
        <v>1037</v>
      </c>
      <c r="J78" s="446">
        <v>3550</v>
      </c>
      <c r="K78" s="446">
        <v>3650</v>
      </c>
      <c r="L78" s="456">
        <v>1160</v>
      </c>
    </row>
    <row r="79" spans="1:12" x14ac:dyDescent="0.25">
      <c r="A79" s="564" t="s">
        <v>82</v>
      </c>
      <c r="B79" s="565" t="s">
        <v>718</v>
      </c>
      <c r="C79"/>
      <c r="D79" s="479">
        <v>224</v>
      </c>
      <c r="E79" s="522" t="s">
        <v>416</v>
      </c>
      <c r="F79" s="545" t="s">
        <v>1021</v>
      </c>
      <c r="G79"/>
      <c r="H79" s="78" t="s">
        <v>1045</v>
      </c>
      <c r="I79" s="450" t="s">
        <v>1037</v>
      </c>
      <c r="J79" s="446">
        <v>3550</v>
      </c>
      <c r="K79" s="446">
        <v>3650</v>
      </c>
      <c r="L79" s="456">
        <v>1160</v>
      </c>
    </row>
    <row r="80" spans="1:12" x14ac:dyDescent="0.25">
      <c r="A80" s="564" t="s">
        <v>83</v>
      </c>
      <c r="B80" s="565" t="s">
        <v>718</v>
      </c>
      <c r="C80"/>
      <c r="D80" s="479" t="s">
        <v>81</v>
      </c>
      <c r="E80" s="522" t="s">
        <v>581</v>
      </c>
      <c r="F80" s="545" t="s">
        <v>1021</v>
      </c>
      <c r="G80"/>
      <c r="H80" s="79" t="s">
        <v>1045</v>
      </c>
      <c r="I80" s="450" t="s">
        <v>1037</v>
      </c>
      <c r="J80" s="446" t="s">
        <v>1037</v>
      </c>
      <c r="K80" s="446" t="s">
        <v>1037</v>
      </c>
      <c r="L80" s="456">
        <v>1151</v>
      </c>
    </row>
    <row r="81" spans="1:12" x14ac:dyDescent="0.25">
      <c r="A81" s="576" t="s">
        <v>84</v>
      </c>
      <c r="B81" s="577" t="s">
        <v>760</v>
      </c>
      <c r="C81"/>
      <c r="D81" s="483" t="s">
        <v>84</v>
      </c>
      <c r="E81" s="525" t="s">
        <v>586</v>
      </c>
      <c r="F81" s="548" t="s">
        <v>1033</v>
      </c>
      <c r="G81"/>
      <c r="H81" s="80" t="s">
        <v>1045</v>
      </c>
      <c r="I81" s="450" t="s">
        <v>1037</v>
      </c>
      <c r="J81" s="446" t="s">
        <v>1037</v>
      </c>
      <c r="K81" s="446" t="s">
        <v>1037</v>
      </c>
      <c r="L81" s="456">
        <v>1131</v>
      </c>
    </row>
    <row r="82" spans="1:12" x14ac:dyDescent="0.25">
      <c r="A82" s="571" t="s">
        <v>417</v>
      </c>
      <c r="B82" s="572" t="s">
        <v>718</v>
      </c>
      <c r="C82"/>
      <c r="D82" s="488" t="s">
        <v>417</v>
      </c>
      <c r="E82" s="525" t="s">
        <v>587</v>
      </c>
      <c r="F82" s="548" t="s">
        <v>1033</v>
      </c>
      <c r="G82"/>
      <c r="H82" s="81" t="s">
        <v>1045</v>
      </c>
      <c r="I82" s="450" t="s">
        <v>1037</v>
      </c>
      <c r="J82" s="446" t="s">
        <v>1037</v>
      </c>
      <c r="K82" s="446" t="s">
        <v>1037</v>
      </c>
      <c r="L82" s="456">
        <v>1061</v>
      </c>
    </row>
    <row r="83" spans="1:12" x14ac:dyDescent="0.25">
      <c r="A83" s="571" t="s">
        <v>85</v>
      </c>
      <c r="B83" s="572" t="s">
        <v>718</v>
      </c>
      <c r="C83"/>
      <c r="D83" s="488" t="s">
        <v>85</v>
      </c>
      <c r="E83" s="526" t="s">
        <v>534</v>
      </c>
      <c r="F83" s="548" t="s">
        <v>1033</v>
      </c>
      <c r="G83"/>
      <c r="H83" s="82" t="s">
        <v>1045</v>
      </c>
      <c r="I83" s="450" t="s">
        <v>1037</v>
      </c>
      <c r="J83" s="446" t="s">
        <v>1037</v>
      </c>
      <c r="K83" s="446" t="s">
        <v>1037</v>
      </c>
      <c r="L83" s="456">
        <v>1132</v>
      </c>
    </row>
    <row r="84" spans="1:12" x14ac:dyDescent="0.25">
      <c r="A84" s="578" t="s">
        <v>418</v>
      </c>
      <c r="B84" s="579" t="s">
        <v>761</v>
      </c>
      <c r="C84"/>
      <c r="D84" s="481" t="s">
        <v>418</v>
      </c>
      <c r="E84" s="528" t="s">
        <v>582</v>
      </c>
      <c r="F84" s="550" t="s">
        <v>1024</v>
      </c>
      <c r="G84"/>
      <c r="H84" s="83" t="s">
        <v>1045</v>
      </c>
      <c r="I84" s="450" t="s">
        <v>1037</v>
      </c>
      <c r="J84" s="446">
        <v>3321</v>
      </c>
      <c r="K84" s="446">
        <v>3421</v>
      </c>
      <c r="L84" s="456">
        <v>1062</v>
      </c>
    </row>
    <row r="85" spans="1:12" x14ac:dyDescent="0.25">
      <c r="A85" s="578" t="s">
        <v>86</v>
      </c>
      <c r="B85" s="579" t="s">
        <v>762</v>
      </c>
      <c r="C85"/>
      <c r="D85" s="481" t="s">
        <v>86</v>
      </c>
      <c r="E85" s="528" t="s">
        <v>583</v>
      </c>
      <c r="F85" s="550" t="s">
        <v>1024</v>
      </c>
      <c r="G85"/>
      <c r="H85" s="84" t="s">
        <v>1045</v>
      </c>
      <c r="I85" s="450" t="s">
        <v>1037</v>
      </c>
      <c r="J85" s="446">
        <v>3321</v>
      </c>
      <c r="K85" s="446">
        <v>3421</v>
      </c>
      <c r="L85" s="456">
        <v>1062</v>
      </c>
    </row>
    <row r="86" spans="1:12" x14ac:dyDescent="0.25">
      <c r="A86" s="578" t="s">
        <v>87</v>
      </c>
      <c r="B86" s="579" t="s">
        <v>763</v>
      </c>
      <c r="C86"/>
      <c r="D86" s="481" t="s">
        <v>87</v>
      </c>
      <c r="E86" s="528" t="s">
        <v>588</v>
      </c>
      <c r="F86" s="550" t="s">
        <v>1024</v>
      </c>
      <c r="G86"/>
      <c r="H86" s="85" t="s">
        <v>1045</v>
      </c>
      <c r="I86" s="450" t="s">
        <v>1037</v>
      </c>
      <c r="J86" s="446">
        <v>3321</v>
      </c>
      <c r="K86" s="446">
        <v>3421</v>
      </c>
      <c r="L86" s="456">
        <v>1062</v>
      </c>
    </row>
    <row r="87" spans="1:12" x14ac:dyDescent="0.25">
      <c r="A87" s="578" t="s">
        <v>88</v>
      </c>
      <c r="B87" s="579" t="s">
        <v>764</v>
      </c>
      <c r="C87"/>
      <c r="D87" s="481" t="s">
        <v>88</v>
      </c>
      <c r="E87" s="528" t="s">
        <v>584</v>
      </c>
      <c r="F87" s="550" t="s">
        <v>1024</v>
      </c>
      <c r="G87"/>
      <c r="H87" s="86" t="s">
        <v>1045</v>
      </c>
      <c r="I87" s="450" t="s">
        <v>1037</v>
      </c>
      <c r="J87" s="446">
        <v>3321</v>
      </c>
      <c r="K87" s="446">
        <v>3421</v>
      </c>
      <c r="L87" s="456">
        <v>1062</v>
      </c>
    </row>
    <row r="88" spans="1:12" x14ac:dyDescent="0.25">
      <c r="A88" s="578" t="s">
        <v>419</v>
      </c>
      <c r="B88" s="579" t="s">
        <v>765</v>
      </c>
      <c r="C88"/>
      <c r="D88" s="481" t="s">
        <v>419</v>
      </c>
      <c r="E88" s="528" t="s">
        <v>589</v>
      </c>
      <c r="F88" s="550" t="s">
        <v>1024</v>
      </c>
      <c r="G88"/>
      <c r="H88" s="87" t="s">
        <v>1045</v>
      </c>
      <c r="I88" s="450" t="s">
        <v>1037</v>
      </c>
      <c r="J88" s="446">
        <v>3321</v>
      </c>
      <c r="K88" s="446">
        <v>3421</v>
      </c>
      <c r="L88" s="456">
        <v>1062</v>
      </c>
    </row>
    <row r="89" spans="1:12" x14ac:dyDescent="0.25">
      <c r="A89" s="578" t="s">
        <v>420</v>
      </c>
      <c r="B89" s="579" t="s">
        <v>766</v>
      </c>
      <c r="C89"/>
      <c r="D89" s="481" t="s">
        <v>420</v>
      </c>
      <c r="E89" s="528" t="s">
        <v>700</v>
      </c>
      <c r="F89" s="550" t="s">
        <v>1024</v>
      </c>
      <c r="G89"/>
      <c r="H89" s="88" t="s">
        <v>1045</v>
      </c>
      <c r="I89" s="450" t="s">
        <v>1037</v>
      </c>
      <c r="J89" s="446">
        <v>3323</v>
      </c>
      <c r="K89" s="446">
        <v>3423</v>
      </c>
      <c r="L89" s="456">
        <v>1062</v>
      </c>
    </row>
    <row r="90" spans="1:12" x14ac:dyDescent="0.25">
      <c r="A90" s="567" t="s">
        <v>421</v>
      </c>
      <c r="B90" s="579" t="s">
        <v>767</v>
      </c>
      <c r="C90"/>
      <c r="D90" s="481" t="s">
        <v>421</v>
      </c>
      <c r="E90" s="528" t="s">
        <v>701</v>
      </c>
      <c r="F90" s="550" t="s">
        <v>1024</v>
      </c>
      <c r="G90"/>
      <c r="H90" s="89" t="s">
        <v>1045</v>
      </c>
      <c r="I90" s="450" t="s">
        <v>1037</v>
      </c>
      <c r="J90" s="446">
        <v>3323</v>
      </c>
      <c r="K90" s="446">
        <v>3423</v>
      </c>
      <c r="L90" s="456">
        <v>1062</v>
      </c>
    </row>
    <row r="91" spans="1:12" x14ac:dyDescent="0.25">
      <c r="A91" s="567" t="s">
        <v>422</v>
      </c>
      <c r="B91" s="568" t="s">
        <v>768</v>
      </c>
      <c r="C91"/>
      <c r="D91" s="482" t="s">
        <v>422</v>
      </c>
      <c r="E91" s="524" t="s">
        <v>590</v>
      </c>
      <c r="F91" s="550" t="s">
        <v>1024</v>
      </c>
      <c r="G91"/>
      <c r="H91" s="90" t="s">
        <v>1045</v>
      </c>
      <c r="I91" s="450" t="s">
        <v>1037</v>
      </c>
      <c r="J91" s="446">
        <v>3323</v>
      </c>
      <c r="K91" s="446">
        <v>3423</v>
      </c>
      <c r="L91" s="456">
        <v>1062</v>
      </c>
    </row>
    <row r="92" spans="1:12" x14ac:dyDescent="0.25">
      <c r="A92" s="564" t="str">
        <f>"248"</f>
        <v>248</v>
      </c>
      <c r="B92" s="565" t="s">
        <v>718</v>
      </c>
      <c r="C92"/>
      <c r="D92" s="477" t="s">
        <v>423</v>
      </c>
      <c r="E92" s="520" t="s">
        <v>585</v>
      </c>
      <c r="F92" s="545" t="s">
        <v>1021</v>
      </c>
      <c r="G92"/>
      <c r="H92" s="91" t="s">
        <v>1045</v>
      </c>
      <c r="I92" s="450" t="s">
        <v>1037</v>
      </c>
      <c r="J92" s="446">
        <v>3322</v>
      </c>
      <c r="K92" s="446">
        <v>3422</v>
      </c>
      <c r="L92" s="456">
        <v>1062</v>
      </c>
    </row>
    <row r="93" spans="1:12" x14ac:dyDescent="0.25">
      <c r="A93" s="567" t="s">
        <v>424</v>
      </c>
      <c r="B93" s="568" t="s">
        <v>769</v>
      </c>
      <c r="C93"/>
      <c r="D93" s="482" t="s">
        <v>424</v>
      </c>
      <c r="E93" s="524" t="s">
        <v>591</v>
      </c>
      <c r="F93" s="550" t="s">
        <v>1024</v>
      </c>
      <c r="G93"/>
      <c r="H93" s="92" t="s">
        <v>1045</v>
      </c>
      <c r="I93" s="450" t="s">
        <v>1037</v>
      </c>
      <c r="J93" s="446">
        <v>3323</v>
      </c>
      <c r="K93" s="446">
        <v>3423</v>
      </c>
      <c r="L93" s="456">
        <v>1062</v>
      </c>
    </row>
    <row r="94" spans="1:12" x14ac:dyDescent="0.25">
      <c r="A94" s="567" t="s">
        <v>89</v>
      </c>
      <c r="B94" s="568" t="s">
        <v>770</v>
      </c>
      <c r="C94"/>
      <c r="D94" s="482" t="s">
        <v>418</v>
      </c>
      <c r="E94" s="524" t="s">
        <v>582</v>
      </c>
      <c r="F94" s="550" t="s">
        <v>1024</v>
      </c>
      <c r="G94"/>
      <c r="H94" s="93" t="s">
        <v>1045</v>
      </c>
      <c r="I94" s="450" t="s">
        <v>1037</v>
      </c>
      <c r="J94" s="446">
        <v>3321</v>
      </c>
      <c r="K94" s="446">
        <v>3421</v>
      </c>
      <c r="L94" s="456">
        <v>1062</v>
      </c>
    </row>
    <row r="95" spans="1:12" x14ac:dyDescent="0.25">
      <c r="A95" s="567" t="s">
        <v>90</v>
      </c>
      <c r="B95" s="568" t="s">
        <v>771</v>
      </c>
      <c r="C95"/>
      <c r="D95" s="482" t="s">
        <v>86</v>
      </c>
      <c r="E95" s="524" t="s">
        <v>583</v>
      </c>
      <c r="F95" s="550" t="s">
        <v>1024</v>
      </c>
      <c r="G95"/>
      <c r="H95" s="94" t="s">
        <v>1045</v>
      </c>
      <c r="I95" s="450" t="s">
        <v>1037</v>
      </c>
      <c r="J95" s="446">
        <v>3321</v>
      </c>
      <c r="K95" s="446">
        <v>3421</v>
      </c>
      <c r="L95" s="456">
        <v>1062</v>
      </c>
    </row>
    <row r="96" spans="1:12" x14ac:dyDescent="0.25">
      <c r="A96" s="567" t="s">
        <v>91</v>
      </c>
      <c r="B96" s="568" t="s">
        <v>772</v>
      </c>
      <c r="C96"/>
      <c r="D96" s="482" t="s">
        <v>87</v>
      </c>
      <c r="E96" s="524" t="s">
        <v>588</v>
      </c>
      <c r="F96" s="550" t="s">
        <v>1024</v>
      </c>
      <c r="G96"/>
      <c r="H96" s="95" t="s">
        <v>1045</v>
      </c>
      <c r="I96" s="450" t="s">
        <v>1037</v>
      </c>
      <c r="J96" s="446">
        <v>3321</v>
      </c>
      <c r="K96" s="446">
        <v>3421</v>
      </c>
      <c r="L96" s="456">
        <v>1062</v>
      </c>
    </row>
    <row r="97" spans="1:12" x14ac:dyDescent="0.25">
      <c r="A97" s="567" t="s">
        <v>92</v>
      </c>
      <c r="B97" s="568" t="s">
        <v>773</v>
      </c>
      <c r="C97"/>
      <c r="D97" s="482" t="s">
        <v>88</v>
      </c>
      <c r="E97" s="524" t="s">
        <v>584</v>
      </c>
      <c r="F97" s="550" t="s">
        <v>1024</v>
      </c>
      <c r="G97"/>
      <c r="H97" s="96" t="s">
        <v>1045</v>
      </c>
      <c r="I97" s="450" t="s">
        <v>1037</v>
      </c>
      <c r="J97" s="446">
        <v>3321</v>
      </c>
      <c r="K97" s="446">
        <v>3421</v>
      </c>
      <c r="L97" s="456">
        <v>1062</v>
      </c>
    </row>
    <row r="98" spans="1:12" x14ac:dyDescent="0.25">
      <c r="A98" s="567" t="s">
        <v>774</v>
      </c>
      <c r="B98" s="568" t="s">
        <v>775</v>
      </c>
      <c r="C98"/>
      <c r="D98" s="482" t="s">
        <v>419</v>
      </c>
      <c r="E98" s="524" t="s">
        <v>589</v>
      </c>
      <c r="F98" s="550" t="s">
        <v>1024</v>
      </c>
      <c r="G98"/>
      <c r="H98" s="97" t="s">
        <v>1045</v>
      </c>
      <c r="I98" s="450" t="s">
        <v>1037</v>
      </c>
      <c r="J98" s="446">
        <v>3321</v>
      </c>
      <c r="K98" s="446">
        <v>3421</v>
      </c>
      <c r="L98" s="456">
        <v>1062</v>
      </c>
    </row>
    <row r="99" spans="1:12" x14ac:dyDescent="0.25">
      <c r="A99" s="567" t="s">
        <v>776</v>
      </c>
      <c r="B99" s="568" t="s">
        <v>777</v>
      </c>
      <c r="C99"/>
      <c r="D99" s="482" t="s">
        <v>420</v>
      </c>
      <c r="E99" s="524" t="s">
        <v>700</v>
      </c>
      <c r="F99" s="550" t="s">
        <v>1024</v>
      </c>
      <c r="G99"/>
      <c r="H99" s="98" t="s">
        <v>1045</v>
      </c>
      <c r="I99" s="450" t="s">
        <v>1037</v>
      </c>
      <c r="J99" s="446">
        <v>3323</v>
      </c>
      <c r="K99" s="446">
        <v>3423</v>
      </c>
      <c r="L99" s="456">
        <v>1062</v>
      </c>
    </row>
    <row r="100" spans="1:12" x14ac:dyDescent="0.25">
      <c r="A100" s="569" t="s">
        <v>778</v>
      </c>
      <c r="B100" s="570" t="s">
        <v>779</v>
      </c>
      <c r="C100"/>
      <c r="D100" s="487" t="s">
        <v>421</v>
      </c>
      <c r="E100" s="525" t="s">
        <v>701</v>
      </c>
      <c r="F100" s="551" t="s">
        <v>1033</v>
      </c>
      <c r="G100"/>
      <c r="H100" s="99" t="s">
        <v>1045</v>
      </c>
      <c r="I100" s="450" t="s">
        <v>1037</v>
      </c>
      <c r="J100" s="446">
        <v>3323</v>
      </c>
      <c r="K100" s="446">
        <v>3423</v>
      </c>
      <c r="L100" s="456">
        <v>1062</v>
      </c>
    </row>
    <row r="101" spans="1:12" x14ac:dyDescent="0.25">
      <c r="A101" s="567" t="s">
        <v>780</v>
      </c>
      <c r="B101" s="568" t="s">
        <v>781</v>
      </c>
      <c r="C101"/>
      <c r="D101" s="482" t="s">
        <v>422</v>
      </c>
      <c r="E101" s="524" t="s">
        <v>590</v>
      </c>
      <c r="F101" s="550" t="s">
        <v>1024</v>
      </c>
      <c r="G101"/>
      <c r="H101" s="100" t="s">
        <v>1045</v>
      </c>
      <c r="I101" s="450" t="s">
        <v>1037</v>
      </c>
      <c r="J101" s="446">
        <v>3323</v>
      </c>
      <c r="K101" s="446">
        <v>3423</v>
      </c>
      <c r="L101" s="456">
        <v>1062</v>
      </c>
    </row>
    <row r="102" spans="1:12" x14ac:dyDescent="0.25">
      <c r="A102" s="567" t="s">
        <v>782</v>
      </c>
      <c r="B102" s="568" t="s">
        <v>783</v>
      </c>
      <c r="C102"/>
      <c r="D102" s="482" t="s">
        <v>422</v>
      </c>
      <c r="E102" s="524" t="s">
        <v>590</v>
      </c>
      <c r="F102" s="550" t="s">
        <v>1024</v>
      </c>
      <c r="G102"/>
      <c r="H102" s="101" t="s">
        <v>1045</v>
      </c>
      <c r="I102" s="450" t="s">
        <v>1037</v>
      </c>
      <c r="J102" s="446">
        <v>3323</v>
      </c>
      <c r="K102" s="446">
        <v>3423</v>
      </c>
      <c r="L102" s="456">
        <v>1062</v>
      </c>
    </row>
    <row r="103" spans="1:12" x14ac:dyDescent="0.25">
      <c r="A103" s="558" t="s">
        <v>425</v>
      </c>
      <c r="B103" s="559" t="s">
        <v>784</v>
      </c>
      <c r="C103"/>
      <c r="D103" s="476" t="s">
        <v>425</v>
      </c>
      <c r="E103" s="519" t="s">
        <v>593</v>
      </c>
      <c r="F103" s="544" t="s">
        <v>1022</v>
      </c>
      <c r="G103"/>
      <c r="H103" s="102" t="s">
        <v>1045</v>
      </c>
      <c r="I103" s="450" t="s">
        <v>1037</v>
      </c>
      <c r="J103" s="446">
        <v>4110</v>
      </c>
      <c r="K103" s="446">
        <v>4210</v>
      </c>
      <c r="L103" s="456">
        <v>1134</v>
      </c>
    </row>
    <row r="104" spans="1:12" x14ac:dyDescent="0.25">
      <c r="A104" s="564" t="s">
        <v>785</v>
      </c>
      <c r="B104" s="565" t="s">
        <v>718</v>
      </c>
      <c r="C104"/>
      <c r="D104" s="480">
        <v>271</v>
      </c>
      <c r="E104" s="522" t="s">
        <v>426</v>
      </c>
      <c r="F104" s="545" t="s">
        <v>1021</v>
      </c>
      <c r="G104"/>
      <c r="H104" s="103" t="s">
        <v>1045</v>
      </c>
      <c r="I104" s="450" t="s">
        <v>1037</v>
      </c>
      <c r="J104" s="446">
        <v>4110</v>
      </c>
      <c r="K104" s="446">
        <v>4210</v>
      </c>
      <c r="L104" s="456">
        <v>1134</v>
      </c>
    </row>
    <row r="105" spans="1:12" x14ac:dyDescent="0.25">
      <c r="A105" s="564" t="s">
        <v>427</v>
      </c>
      <c r="B105" s="565" t="s">
        <v>718</v>
      </c>
      <c r="C105"/>
      <c r="D105" s="480" t="s">
        <v>427</v>
      </c>
      <c r="E105" s="522" t="s">
        <v>592</v>
      </c>
      <c r="F105" s="545" t="s">
        <v>1021</v>
      </c>
      <c r="G105"/>
      <c r="H105" s="104" t="s">
        <v>1045</v>
      </c>
      <c r="I105" s="450" t="s">
        <v>1037</v>
      </c>
      <c r="J105" s="446">
        <v>4110</v>
      </c>
      <c r="K105" s="446">
        <v>4210</v>
      </c>
      <c r="L105" s="456">
        <v>1134</v>
      </c>
    </row>
    <row r="106" spans="1:12" x14ac:dyDescent="0.25">
      <c r="A106" s="564" t="s">
        <v>786</v>
      </c>
      <c r="B106" s="565" t="s">
        <v>718</v>
      </c>
      <c r="C106"/>
      <c r="D106" s="480">
        <v>273</v>
      </c>
      <c r="E106" s="522" t="s">
        <v>523</v>
      </c>
      <c r="F106" s="545" t="s">
        <v>1021</v>
      </c>
      <c r="G106"/>
      <c r="H106" s="105" t="s">
        <v>1045</v>
      </c>
      <c r="I106" s="450" t="s">
        <v>1037</v>
      </c>
      <c r="J106" s="446">
        <v>3325</v>
      </c>
      <c r="K106" s="446">
        <v>3425</v>
      </c>
      <c r="L106" s="456">
        <v>1063</v>
      </c>
    </row>
    <row r="107" spans="1:12" x14ac:dyDescent="0.25">
      <c r="A107" s="558" t="s">
        <v>787</v>
      </c>
      <c r="B107" s="563" t="s">
        <v>788</v>
      </c>
      <c r="C107"/>
      <c r="D107" s="476">
        <v>279</v>
      </c>
      <c r="E107" s="521" t="s">
        <v>535</v>
      </c>
      <c r="F107" s="546" t="s">
        <v>1022</v>
      </c>
      <c r="G107"/>
      <c r="H107" s="106" t="s">
        <v>1045</v>
      </c>
      <c r="I107" s="450" t="s">
        <v>1037</v>
      </c>
      <c r="J107" s="446">
        <v>4110</v>
      </c>
      <c r="K107" s="446">
        <v>4210</v>
      </c>
      <c r="L107" s="456">
        <v>1134</v>
      </c>
    </row>
    <row r="108" spans="1:12" x14ac:dyDescent="0.25">
      <c r="A108" s="569" t="s">
        <v>93</v>
      </c>
      <c r="B108" s="570" t="s">
        <v>789</v>
      </c>
      <c r="C108"/>
      <c r="D108" s="488" t="s">
        <v>93</v>
      </c>
      <c r="E108" s="526" t="s">
        <v>536</v>
      </c>
      <c r="F108" s="551" t="s">
        <v>1033</v>
      </c>
      <c r="G108"/>
      <c r="H108" s="107" t="s">
        <v>1045</v>
      </c>
      <c r="I108" s="450" t="s">
        <v>1037</v>
      </c>
      <c r="J108" s="446">
        <v>3325</v>
      </c>
      <c r="K108" s="446">
        <v>3425</v>
      </c>
      <c r="L108" s="456">
        <v>1028</v>
      </c>
    </row>
    <row r="109" spans="1:12" x14ac:dyDescent="0.25">
      <c r="A109" s="569" t="s">
        <v>96</v>
      </c>
      <c r="B109" s="570" t="s">
        <v>789</v>
      </c>
      <c r="C109"/>
      <c r="D109" s="488" t="s">
        <v>96</v>
      </c>
      <c r="E109" s="526" t="s">
        <v>537</v>
      </c>
      <c r="F109" s="551" t="s">
        <v>1033</v>
      </c>
      <c r="G109"/>
      <c r="H109" s="108" t="s">
        <v>1045</v>
      </c>
      <c r="I109" s="450" t="s">
        <v>1037</v>
      </c>
      <c r="J109" s="446">
        <v>3325</v>
      </c>
      <c r="K109" s="446">
        <v>3425</v>
      </c>
      <c r="L109" s="456">
        <v>1142</v>
      </c>
    </row>
    <row r="110" spans="1:12" x14ac:dyDescent="0.25">
      <c r="A110" s="578" t="s">
        <v>97</v>
      </c>
      <c r="B110" s="579" t="s">
        <v>789</v>
      </c>
      <c r="C110"/>
      <c r="D110" s="489">
        <v>282</v>
      </c>
      <c r="E110" s="528" t="s">
        <v>99</v>
      </c>
      <c r="F110" s="550" t="s">
        <v>1024</v>
      </c>
      <c r="G110"/>
      <c r="H110" s="109" t="s">
        <v>1045</v>
      </c>
      <c r="I110" s="450" t="s">
        <v>1037</v>
      </c>
      <c r="J110" s="446">
        <v>3325</v>
      </c>
      <c r="K110" s="446">
        <v>3425</v>
      </c>
      <c r="L110" s="456">
        <v>1133</v>
      </c>
    </row>
    <row r="111" spans="1:12" x14ac:dyDescent="0.25">
      <c r="A111" s="567" t="s">
        <v>790</v>
      </c>
      <c r="B111" s="568" t="s">
        <v>789</v>
      </c>
      <c r="C111"/>
      <c r="D111" s="482">
        <v>282</v>
      </c>
      <c r="E111" s="524" t="s">
        <v>99</v>
      </c>
      <c r="F111" s="550" t="s">
        <v>1024</v>
      </c>
      <c r="G111"/>
      <c r="H111" s="109" t="s">
        <v>1045</v>
      </c>
      <c r="I111" s="450" t="s">
        <v>1037</v>
      </c>
      <c r="J111" s="446">
        <v>3325</v>
      </c>
      <c r="K111" s="446">
        <v>3425</v>
      </c>
      <c r="L111" s="456">
        <v>1133</v>
      </c>
    </row>
    <row r="112" spans="1:12" x14ac:dyDescent="0.25">
      <c r="A112" s="567" t="s">
        <v>791</v>
      </c>
      <c r="B112" s="568" t="s">
        <v>789</v>
      </c>
      <c r="C112"/>
      <c r="D112" s="482">
        <v>282</v>
      </c>
      <c r="E112" s="524" t="s">
        <v>99</v>
      </c>
      <c r="F112" s="550" t="s">
        <v>1024</v>
      </c>
      <c r="G112"/>
      <c r="H112" s="110" t="s">
        <v>1045</v>
      </c>
      <c r="I112" s="450" t="s">
        <v>1037</v>
      </c>
      <c r="J112" s="446">
        <v>3325</v>
      </c>
      <c r="K112" s="446">
        <v>3425</v>
      </c>
      <c r="L112" s="456">
        <v>1133</v>
      </c>
    </row>
    <row r="113" spans="1:12" x14ac:dyDescent="0.25">
      <c r="A113" s="567" t="s">
        <v>792</v>
      </c>
      <c r="B113" s="568" t="s">
        <v>789</v>
      </c>
      <c r="C113"/>
      <c r="D113" s="482">
        <v>282</v>
      </c>
      <c r="E113" s="524" t="s">
        <v>99</v>
      </c>
      <c r="F113" s="550" t="s">
        <v>1024</v>
      </c>
      <c r="G113"/>
      <c r="H113" s="111" t="s">
        <v>1045</v>
      </c>
      <c r="I113" s="450" t="s">
        <v>1037</v>
      </c>
      <c r="J113" s="446">
        <v>3325</v>
      </c>
      <c r="K113" s="446">
        <v>3425</v>
      </c>
      <c r="L113" s="456">
        <v>1133</v>
      </c>
    </row>
    <row r="114" spans="1:12" x14ac:dyDescent="0.25">
      <c r="A114" s="567" t="s">
        <v>793</v>
      </c>
      <c r="B114" s="568" t="s">
        <v>789</v>
      </c>
      <c r="C114"/>
      <c r="D114" s="482">
        <v>282</v>
      </c>
      <c r="E114" s="524" t="s">
        <v>99</v>
      </c>
      <c r="F114" s="550" t="s">
        <v>1024</v>
      </c>
      <c r="G114"/>
      <c r="H114" s="112" t="s">
        <v>1045</v>
      </c>
      <c r="I114" s="450" t="s">
        <v>1037</v>
      </c>
      <c r="J114" s="446">
        <v>3325</v>
      </c>
      <c r="K114" s="446">
        <v>3425</v>
      </c>
      <c r="L114" s="456">
        <v>1133</v>
      </c>
    </row>
    <row r="115" spans="1:12" x14ac:dyDescent="0.25">
      <c r="A115" s="569" t="s">
        <v>428</v>
      </c>
      <c r="B115" s="570" t="s">
        <v>794</v>
      </c>
      <c r="C115"/>
      <c r="D115" s="487">
        <v>283</v>
      </c>
      <c r="E115" s="525" t="s">
        <v>94</v>
      </c>
      <c r="F115" s="551" t="s">
        <v>1033</v>
      </c>
      <c r="G115"/>
      <c r="H115" s="113" t="s">
        <v>1045</v>
      </c>
      <c r="I115" s="450" t="s">
        <v>1037</v>
      </c>
      <c r="J115" s="446" t="s">
        <v>1037</v>
      </c>
      <c r="K115" s="446" t="s">
        <v>1037</v>
      </c>
      <c r="L115" s="456">
        <v>1133</v>
      </c>
    </row>
    <row r="116" spans="1:12" x14ac:dyDescent="0.25">
      <c r="A116" s="569" t="s">
        <v>795</v>
      </c>
      <c r="B116" s="570" t="s">
        <v>794</v>
      </c>
      <c r="C116"/>
      <c r="D116" s="487">
        <v>284</v>
      </c>
      <c r="E116" s="525" t="s">
        <v>95</v>
      </c>
      <c r="F116" s="551" t="s">
        <v>1033</v>
      </c>
      <c r="G116"/>
      <c r="H116" s="114" t="s">
        <v>1045</v>
      </c>
      <c r="I116" s="450" t="s">
        <v>1037</v>
      </c>
      <c r="J116" s="446" t="s">
        <v>1037</v>
      </c>
      <c r="K116" s="446" t="s">
        <v>1037</v>
      </c>
      <c r="L116" s="456">
        <v>1063</v>
      </c>
    </row>
    <row r="117" spans="1:12" x14ac:dyDescent="0.25">
      <c r="A117" s="569" t="s">
        <v>98</v>
      </c>
      <c r="B117" s="570" t="s">
        <v>794</v>
      </c>
      <c r="C117"/>
      <c r="D117" s="487" t="s">
        <v>428</v>
      </c>
      <c r="E117" s="525" t="s">
        <v>17</v>
      </c>
      <c r="F117" s="551" t="s">
        <v>1033</v>
      </c>
      <c r="G117"/>
      <c r="H117" s="115" t="s">
        <v>1045</v>
      </c>
      <c r="I117" s="450" t="s">
        <v>1037</v>
      </c>
      <c r="J117" s="446">
        <v>4110</v>
      </c>
      <c r="K117" s="446">
        <v>4210</v>
      </c>
      <c r="L117" s="456">
        <v>1134</v>
      </c>
    </row>
    <row r="118" spans="1:12" x14ac:dyDescent="0.25">
      <c r="A118" s="558" t="s">
        <v>100</v>
      </c>
      <c r="B118" s="559" t="s">
        <v>796</v>
      </c>
      <c r="C118"/>
      <c r="D118" s="476" t="s">
        <v>100</v>
      </c>
      <c r="E118" s="519" t="s">
        <v>11</v>
      </c>
      <c r="F118" s="544" t="s">
        <v>1022</v>
      </c>
      <c r="G118"/>
      <c r="H118" s="116" t="s">
        <v>1045</v>
      </c>
      <c r="I118" s="450" t="s">
        <v>1037</v>
      </c>
      <c r="J118" s="446">
        <v>4110</v>
      </c>
      <c r="K118" s="446">
        <v>4210</v>
      </c>
      <c r="L118" s="456">
        <v>1170</v>
      </c>
    </row>
    <row r="119" spans="1:12" x14ac:dyDescent="0.25">
      <c r="A119" s="564" t="s">
        <v>797</v>
      </c>
      <c r="B119" s="565" t="s">
        <v>718</v>
      </c>
      <c r="C119"/>
      <c r="D119" s="480">
        <v>291</v>
      </c>
      <c r="E119" s="522" t="s">
        <v>103</v>
      </c>
      <c r="F119" s="545" t="s">
        <v>1021</v>
      </c>
      <c r="G119"/>
      <c r="H119" s="117" t="s">
        <v>1045</v>
      </c>
      <c r="I119" s="450" t="s">
        <v>1037</v>
      </c>
      <c r="J119" s="446" t="s">
        <v>1037</v>
      </c>
      <c r="K119" s="446" t="s">
        <v>1037</v>
      </c>
      <c r="L119" s="456">
        <v>1061</v>
      </c>
    </row>
    <row r="120" spans="1:12" x14ac:dyDescent="0.25">
      <c r="A120" s="564" t="s">
        <v>798</v>
      </c>
      <c r="B120" s="565" t="s">
        <v>718</v>
      </c>
      <c r="C120"/>
      <c r="D120" s="480">
        <v>292</v>
      </c>
      <c r="E120" s="522" t="s">
        <v>104</v>
      </c>
      <c r="F120" s="545" t="s">
        <v>1021</v>
      </c>
      <c r="G120"/>
      <c r="H120" s="118" t="s">
        <v>1045</v>
      </c>
      <c r="I120" s="450" t="s">
        <v>1037</v>
      </c>
      <c r="J120" s="446" t="s">
        <v>1037</v>
      </c>
      <c r="K120" s="446" t="s">
        <v>1037</v>
      </c>
      <c r="L120" s="456">
        <v>1062</v>
      </c>
    </row>
    <row r="121" spans="1:12" x14ac:dyDescent="0.25">
      <c r="A121" s="564" t="s">
        <v>799</v>
      </c>
      <c r="B121" s="565" t="s">
        <v>718</v>
      </c>
      <c r="C121"/>
      <c r="D121" s="479">
        <v>297</v>
      </c>
      <c r="E121" s="522" t="s">
        <v>431</v>
      </c>
      <c r="F121" s="545" t="s">
        <v>1021</v>
      </c>
      <c r="G121"/>
      <c r="H121" s="119" t="s">
        <v>1045</v>
      </c>
      <c r="I121" s="450" t="s">
        <v>1037</v>
      </c>
      <c r="J121" s="446" t="s">
        <v>1037</v>
      </c>
      <c r="K121" s="446" t="s">
        <v>1037</v>
      </c>
      <c r="L121" s="456">
        <v>1131</v>
      </c>
    </row>
    <row r="122" spans="1:12" x14ac:dyDescent="0.25">
      <c r="A122" s="564" t="s">
        <v>800</v>
      </c>
      <c r="B122" s="565" t="s">
        <v>718</v>
      </c>
      <c r="C122"/>
      <c r="D122" s="479">
        <v>298</v>
      </c>
      <c r="E122" s="522" t="s">
        <v>432</v>
      </c>
      <c r="F122" s="545" t="s">
        <v>1021</v>
      </c>
      <c r="G122"/>
      <c r="H122" s="120" t="s">
        <v>1045</v>
      </c>
      <c r="I122" s="450" t="s">
        <v>1037</v>
      </c>
      <c r="J122" s="446" t="s">
        <v>1037</v>
      </c>
      <c r="K122" s="446" t="s">
        <v>1037</v>
      </c>
      <c r="L122" s="456">
        <v>1132</v>
      </c>
    </row>
    <row r="123" spans="1:12" x14ac:dyDescent="0.25">
      <c r="A123" s="564" t="s">
        <v>801</v>
      </c>
      <c r="B123" s="565" t="s">
        <v>718</v>
      </c>
      <c r="C123"/>
      <c r="D123" s="479">
        <v>296</v>
      </c>
      <c r="E123" s="522" t="s">
        <v>430</v>
      </c>
      <c r="F123" s="545" t="s">
        <v>1021</v>
      </c>
      <c r="G123"/>
      <c r="H123" s="121" t="s">
        <v>1045</v>
      </c>
      <c r="I123" s="450" t="s">
        <v>1037</v>
      </c>
      <c r="J123" s="446" t="s">
        <v>1037</v>
      </c>
      <c r="K123" s="446" t="s">
        <v>1037</v>
      </c>
      <c r="L123" s="456">
        <v>1063</v>
      </c>
    </row>
    <row r="124" spans="1:12" x14ac:dyDescent="0.25">
      <c r="A124" s="564" t="s">
        <v>802</v>
      </c>
      <c r="B124" s="565" t="s">
        <v>718</v>
      </c>
      <c r="C124"/>
      <c r="D124" s="479">
        <v>293</v>
      </c>
      <c r="E124" s="522" t="s">
        <v>594</v>
      </c>
      <c r="F124" s="545" t="s">
        <v>1021</v>
      </c>
      <c r="G124"/>
      <c r="H124" s="122" t="s">
        <v>1045</v>
      </c>
      <c r="I124" s="450" t="s">
        <v>1037</v>
      </c>
      <c r="J124" s="446" t="s">
        <v>1037</v>
      </c>
      <c r="K124" s="446" t="s">
        <v>1037</v>
      </c>
      <c r="L124" s="456">
        <v>1152</v>
      </c>
    </row>
    <row r="125" spans="1:12" x14ac:dyDescent="0.25">
      <c r="A125" s="571" t="s">
        <v>803</v>
      </c>
      <c r="B125" s="572" t="s">
        <v>718</v>
      </c>
      <c r="C125"/>
      <c r="D125" s="487">
        <v>294</v>
      </c>
      <c r="E125" s="529" t="s">
        <v>429</v>
      </c>
      <c r="F125" s="549" t="s">
        <v>1033</v>
      </c>
      <c r="G125"/>
      <c r="H125" s="123" t="s">
        <v>1045</v>
      </c>
      <c r="I125" s="450" t="s">
        <v>1037</v>
      </c>
      <c r="J125" s="446" t="s">
        <v>1037</v>
      </c>
      <c r="K125" s="446" t="s">
        <v>1037</v>
      </c>
      <c r="L125" s="456">
        <v>1152</v>
      </c>
    </row>
    <row r="126" spans="1:12" x14ac:dyDescent="0.25">
      <c r="A126" s="569" t="s">
        <v>101</v>
      </c>
      <c r="B126" s="570" t="s">
        <v>804</v>
      </c>
      <c r="C126"/>
      <c r="D126" s="487">
        <v>295</v>
      </c>
      <c r="E126" s="525" t="s">
        <v>538</v>
      </c>
      <c r="F126" s="549" t="s">
        <v>1033</v>
      </c>
      <c r="G126"/>
      <c r="H126" s="124" t="s">
        <v>1045</v>
      </c>
      <c r="I126" s="450" t="s">
        <v>1037</v>
      </c>
      <c r="J126" s="446" t="s">
        <v>1037</v>
      </c>
      <c r="K126" s="446" t="s">
        <v>1037</v>
      </c>
      <c r="L126" s="456">
        <v>1152</v>
      </c>
    </row>
    <row r="127" spans="1:12" x14ac:dyDescent="0.25">
      <c r="A127" s="564" t="s">
        <v>102</v>
      </c>
      <c r="B127" s="565" t="s">
        <v>718</v>
      </c>
      <c r="C127"/>
      <c r="D127" s="480" t="s">
        <v>102</v>
      </c>
      <c r="E127" s="522" t="s">
        <v>698</v>
      </c>
      <c r="F127" s="545" t="s">
        <v>1021</v>
      </c>
      <c r="G127"/>
      <c r="H127" s="125" t="s">
        <v>1045</v>
      </c>
      <c r="I127" s="450" t="s">
        <v>1037</v>
      </c>
      <c r="J127" s="446" t="s">
        <v>1037</v>
      </c>
      <c r="K127" s="446" t="s">
        <v>1037</v>
      </c>
      <c r="L127" s="456">
        <v>1133</v>
      </c>
    </row>
    <row r="128" spans="1:12" x14ac:dyDescent="0.25">
      <c r="A128" s="564" t="s">
        <v>805</v>
      </c>
      <c r="B128" s="565" t="s">
        <v>718</v>
      </c>
      <c r="C128"/>
      <c r="D128" s="490">
        <v>300</v>
      </c>
      <c r="E128" s="522" t="s">
        <v>433</v>
      </c>
      <c r="F128" s="545" t="s">
        <v>1021</v>
      </c>
      <c r="G128"/>
      <c r="H128" s="126" t="s">
        <v>1045</v>
      </c>
      <c r="I128" s="450" t="s">
        <v>1037</v>
      </c>
      <c r="J128" s="446">
        <v>3331</v>
      </c>
      <c r="K128" s="446" t="s">
        <v>1037</v>
      </c>
      <c r="L128" s="456">
        <v>1311</v>
      </c>
    </row>
    <row r="129" spans="1:12" x14ac:dyDescent="0.25">
      <c r="A129" s="564" t="s">
        <v>806</v>
      </c>
      <c r="B129" s="565" t="s">
        <v>718</v>
      </c>
      <c r="C129"/>
      <c r="D129" s="490">
        <v>301</v>
      </c>
      <c r="E129" s="522" t="s">
        <v>434</v>
      </c>
      <c r="F129" s="545" t="s">
        <v>1021</v>
      </c>
      <c r="G129"/>
      <c r="H129" s="127" t="s">
        <v>1045</v>
      </c>
      <c r="I129" s="450" t="s">
        <v>1037</v>
      </c>
      <c r="J129" s="446">
        <v>3331</v>
      </c>
      <c r="K129" s="446" t="s">
        <v>1037</v>
      </c>
      <c r="L129" s="456">
        <v>1311</v>
      </c>
    </row>
    <row r="130" spans="1:12" x14ac:dyDescent="0.25">
      <c r="A130" s="564" t="str">
        <f>"302"</f>
        <v>302</v>
      </c>
      <c r="B130" s="565" t="s">
        <v>718</v>
      </c>
      <c r="C130"/>
      <c r="D130" s="490">
        <v>302</v>
      </c>
      <c r="E130" s="522" t="s">
        <v>435</v>
      </c>
      <c r="F130" s="545" t="s">
        <v>1021</v>
      </c>
      <c r="G130"/>
      <c r="H130" s="128" t="s">
        <v>1045</v>
      </c>
      <c r="I130" s="450" t="s">
        <v>1037</v>
      </c>
      <c r="J130" s="446">
        <v>3331</v>
      </c>
      <c r="K130" s="446" t="s">
        <v>1037</v>
      </c>
      <c r="L130" s="456">
        <v>1311</v>
      </c>
    </row>
    <row r="131" spans="1:12" x14ac:dyDescent="0.25">
      <c r="A131" s="564" t="s">
        <v>807</v>
      </c>
      <c r="B131" s="565" t="s">
        <v>718</v>
      </c>
      <c r="C131"/>
      <c r="D131" s="490">
        <v>303</v>
      </c>
      <c r="E131" s="522" t="s">
        <v>436</v>
      </c>
      <c r="F131" s="545" t="s">
        <v>1021</v>
      </c>
      <c r="G131"/>
      <c r="H131" s="129" t="s">
        <v>1045</v>
      </c>
      <c r="I131" s="450" t="s">
        <v>1037</v>
      </c>
      <c r="J131" s="446">
        <v>3331</v>
      </c>
      <c r="K131" s="446" t="s">
        <v>1037</v>
      </c>
      <c r="L131" s="456">
        <v>1311</v>
      </c>
    </row>
    <row r="132" spans="1:12" x14ac:dyDescent="0.25">
      <c r="A132" s="564" t="str">
        <f>"304"</f>
        <v>304</v>
      </c>
      <c r="B132" s="565" t="s">
        <v>718</v>
      </c>
      <c r="C132"/>
      <c r="D132" s="490">
        <v>304</v>
      </c>
      <c r="E132" s="522" t="s">
        <v>105</v>
      </c>
      <c r="F132" s="545" t="s">
        <v>1021</v>
      </c>
      <c r="G132"/>
      <c r="H132" s="130" t="s">
        <v>1045</v>
      </c>
      <c r="I132" s="450" t="s">
        <v>1037</v>
      </c>
      <c r="J132" s="446">
        <v>3332</v>
      </c>
      <c r="K132" s="446" t="s">
        <v>1037</v>
      </c>
      <c r="L132" s="456">
        <v>1312</v>
      </c>
    </row>
    <row r="133" spans="1:12" x14ac:dyDescent="0.25">
      <c r="A133" s="564" t="str">
        <f>"305"</f>
        <v>305</v>
      </c>
      <c r="B133" s="565" t="s">
        <v>718</v>
      </c>
      <c r="C133"/>
      <c r="D133" s="490">
        <v>305</v>
      </c>
      <c r="E133" s="522" t="s">
        <v>106</v>
      </c>
      <c r="F133" s="545" t="s">
        <v>1021</v>
      </c>
      <c r="G133"/>
      <c r="H133" s="131" t="s">
        <v>1045</v>
      </c>
      <c r="I133" s="450" t="s">
        <v>1037</v>
      </c>
      <c r="J133" s="446">
        <v>3333</v>
      </c>
      <c r="K133" s="446" t="s">
        <v>1037</v>
      </c>
      <c r="L133" s="456">
        <v>1313</v>
      </c>
    </row>
    <row r="134" spans="1:12" x14ac:dyDescent="0.25">
      <c r="A134" s="564" t="str">
        <f>"306"</f>
        <v>306</v>
      </c>
      <c r="B134" s="565" t="s">
        <v>718</v>
      </c>
      <c r="C134"/>
      <c r="D134" s="490">
        <v>306</v>
      </c>
      <c r="E134" s="522" t="s">
        <v>107</v>
      </c>
      <c r="F134" s="545" t="s">
        <v>1021</v>
      </c>
      <c r="G134"/>
      <c r="H134" s="132" t="s">
        <v>1045</v>
      </c>
      <c r="I134" s="450" t="s">
        <v>1037</v>
      </c>
      <c r="J134" s="446">
        <v>3333</v>
      </c>
      <c r="K134" s="446" t="s">
        <v>1037</v>
      </c>
      <c r="L134" s="456">
        <v>1313</v>
      </c>
    </row>
    <row r="135" spans="1:12" x14ac:dyDescent="0.25">
      <c r="A135" s="564" t="str">
        <f>"307"</f>
        <v>307</v>
      </c>
      <c r="B135" s="565" t="s">
        <v>718</v>
      </c>
      <c r="C135"/>
      <c r="D135" s="490">
        <v>307</v>
      </c>
      <c r="E135" s="522" t="s">
        <v>437</v>
      </c>
      <c r="F135" s="545" t="s">
        <v>1021</v>
      </c>
      <c r="G135"/>
      <c r="H135" s="133" t="s">
        <v>1045</v>
      </c>
      <c r="I135" s="450" t="s">
        <v>1037</v>
      </c>
      <c r="J135" s="446">
        <v>3334</v>
      </c>
      <c r="K135" s="446" t="s">
        <v>1037</v>
      </c>
      <c r="L135" s="456">
        <v>1313</v>
      </c>
    </row>
    <row r="136" spans="1:12" x14ac:dyDescent="0.25">
      <c r="A136" s="564" t="str">
        <f>"308"</f>
        <v>308</v>
      </c>
      <c r="B136" s="565" t="s">
        <v>718</v>
      </c>
      <c r="C136"/>
      <c r="D136" s="490">
        <v>308</v>
      </c>
      <c r="E136" s="522" t="s">
        <v>108</v>
      </c>
      <c r="F136" s="545" t="s">
        <v>1021</v>
      </c>
      <c r="G136"/>
      <c r="H136" s="134" t="s">
        <v>1045</v>
      </c>
      <c r="I136" s="450" t="s">
        <v>1037</v>
      </c>
      <c r="J136" s="446">
        <v>3335</v>
      </c>
      <c r="K136" s="446" t="s">
        <v>1037</v>
      </c>
      <c r="L136" s="456">
        <v>1313</v>
      </c>
    </row>
    <row r="137" spans="1:12" x14ac:dyDescent="0.25">
      <c r="A137" s="564" t="s">
        <v>808</v>
      </c>
      <c r="B137" s="565" t="s">
        <v>718</v>
      </c>
      <c r="C137"/>
      <c r="D137" s="490">
        <v>309</v>
      </c>
      <c r="E137" s="522" t="s">
        <v>109</v>
      </c>
      <c r="F137" s="545" t="s">
        <v>1021</v>
      </c>
      <c r="G137"/>
      <c r="H137" s="135" t="s">
        <v>1045</v>
      </c>
      <c r="I137" s="450" t="s">
        <v>1037</v>
      </c>
      <c r="J137" s="446">
        <v>3335</v>
      </c>
      <c r="K137" s="446" t="s">
        <v>1037</v>
      </c>
      <c r="L137" s="456">
        <v>1313</v>
      </c>
    </row>
    <row r="138" spans="1:12" x14ac:dyDescent="0.25">
      <c r="A138" s="564" t="s">
        <v>110</v>
      </c>
      <c r="B138" s="565" t="s">
        <v>718</v>
      </c>
      <c r="C138"/>
      <c r="D138" s="477" t="s">
        <v>110</v>
      </c>
      <c r="E138" s="520" t="s">
        <v>438</v>
      </c>
      <c r="F138" s="545" t="s">
        <v>1021</v>
      </c>
      <c r="G138"/>
      <c r="H138" s="136" t="s">
        <v>1045</v>
      </c>
      <c r="I138" s="450" t="s">
        <v>1037</v>
      </c>
      <c r="J138" s="446" t="s">
        <v>1037</v>
      </c>
      <c r="K138" s="446">
        <v>3615</v>
      </c>
      <c r="L138" s="456">
        <v>1422</v>
      </c>
    </row>
    <row r="139" spans="1:12" x14ac:dyDescent="0.25">
      <c r="A139" s="564" t="s">
        <v>713</v>
      </c>
      <c r="B139" s="565" t="s">
        <v>718</v>
      </c>
      <c r="C139"/>
      <c r="D139" s="477">
        <v>311</v>
      </c>
      <c r="E139" s="530" t="s">
        <v>111</v>
      </c>
      <c r="F139" s="545" t="s">
        <v>1021</v>
      </c>
      <c r="G139"/>
      <c r="H139" s="137" t="s">
        <v>1045</v>
      </c>
      <c r="I139" s="450" t="s">
        <v>1037</v>
      </c>
      <c r="J139" s="446" t="s">
        <v>1037</v>
      </c>
      <c r="K139" s="446">
        <v>3614</v>
      </c>
      <c r="L139" s="456">
        <v>1411</v>
      </c>
    </row>
    <row r="140" spans="1:12" x14ac:dyDescent="0.25">
      <c r="A140" s="564" t="s">
        <v>716</v>
      </c>
      <c r="B140" s="565" t="s">
        <v>718</v>
      </c>
      <c r="C140"/>
      <c r="D140" s="479" t="s">
        <v>318</v>
      </c>
      <c r="E140" s="522" t="s">
        <v>323</v>
      </c>
      <c r="F140" s="545" t="s">
        <v>1021</v>
      </c>
      <c r="G140"/>
      <c r="H140" s="138" t="s">
        <v>1045</v>
      </c>
      <c r="I140" s="450">
        <v>2127</v>
      </c>
      <c r="J140" s="446" t="s">
        <v>1037</v>
      </c>
      <c r="K140" s="446" t="s">
        <v>1037</v>
      </c>
      <c r="L140" s="456" t="s">
        <v>1037</v>
      </c>
    </row>
    <row r="141" spans="1:12" x14ac:dyDescent="0.25">
      <c r="A141" s="564" t="s">
        <v>809</v>
      </c>
      <c r="B141" s="565" t="s">
        <v>718</v>
      </c>
      <c r="C141"/>
      <c r="D141" s="491">
        <v>320</v>
      </c>
      <c r="E141" s="531" t="s">
        <v>439</v>
      </c>
      <c r="F141" s="545" t="s">
        <v>1021</v>
      </c>
      <c r="G141"/>
      <c r="H141" s="139" t="s">
        <v>1045</v>
      </c>
      <c r="I141" s="450" t="s">
        <v>1037</v>
      </c>
      <c r="J141" s="446">
        <v>3530</v>
      </c>
      <c r="K141" s="446">
        <v>3630</v>
      </c>
      <c r="L141" s="456">
        <v>1512</v>
      </c>
    </row>
    <row r="142" spans="1:12" x14ac:dyDescent="0.25">
      <c r="A142" s="564" t="s">
        <v>112</v>
      </c>
      <c r="B142" s="565" t="s">
        <v>718</v>
      </c>
      <c r="C142"/>
      <c r="D142" s="491" t="s">
        <v>112</v>
      </c>
      <c r="E142" s="531" t="s">
        <v>704</v>
      </c>
      <c r="F142" s="545" t="s">
        <v>1021</v>
      </c>
      <c r="G142"/>
      <c r="H142" s="139" t="s">
        <v>1045</v>
      </c>
      <c r="I142" s="450" t="s">
        <v>1037</v>
      </c>
      <c r="J142" s="446">
        <v>3530</v>
      </c>
      <c r="K142" s="446">
        <v>3630</v>
      </c>
      <c r="L142" s="456">
        <v>1513</v>
      </c>
    </row>
    <row r="143" spans="1:12" x14ac:dyDescent="0.25">
      <c r="A143" s="564" t="str">
        <f>"322"</f>
        <v>322</v>
      </c>
      <c r="B143" s="565" t="s">
        <v>718</v>
      </c>
      <c r="C143"/>
      <c r="D143" s="491" t="s">
        <v>440</v>
      </c>
      <c r="E143" s="531" t="s">
        <v>595</v>
      </c>
      <c r="F143" s="545" t="s">
        <v>1021</v>
      </c>
      <c r="G143"/>
      <c r="H143" s="140" t="s">
        <v>1045</v>
      </c>
      <c r="I143" s="450" t="s">
        <v>1037</v>
      </c>
      <c r="J143" s="446">
        <v>3530</v>
      </c>
      <c r="K143" s="446">
        <v>3630</v>
      </c>
      <c r="L143" s="456">
        <v>1512</v>
      </c>
    </row>
    <row r="144" spans="1:12" x14ac:dyDescent="0.25">
      <c r="A144" s="564" t="str">
        <f>"323"</f>
        <v>323</v>
      </c>
      <c r="B144" s="565" t="s">
        <v>718</v>
      </c>
      <c r="C144"/>
      <c r="D144" s="491">
        <v>323</v>
      </c>
      <c r="E144" s="531" t="s">
        <v>524</v>
      </c>
      <c r="F144" s="545" t="s">
        <v>1021</v>
      </c>
      <c r="G144"/>
      <c r="H144" s="141" t="s">
        <v>1045</v>
      </c>
      <c r="I144" s="450" t="s">
        <v>1037</v>
      </c>
      <c r="J144" s="446">
        <v>3530</v>
      </c>
      <c r="K144" s="446">
        <v>3630</v>
      </c>
      <c r="L144" s="456">
        <v>1513</v>
      </c>
    </row>
    <row r="145" spans="1:12" x14ac:dyDescent="0.25">
      <c r="A145" s="564" t="str">
        <f>"324"</f>
        <v>324</v>
      </c>
      <c r="B145" s="565" t="s">
        <v>718</v>
      </c>
      <c r="C145"/>
      <c r="D145" s="491" t="s">
        <v>441</v>
      </c>
      <c r="E145" s="531" t="s">
        <v>596</v>
      </c>
      <c r="F145" s="545" t="s">
        <v>1021</v>
      </c>
      <c r="G145"/>
      <c r="H145" s="142" t="s">
        <v>1045</v>
      </c>
      <c r="I145" s="450" t="s">
        <v>1037</v>
      </c>
      <c r="J145" s="446">
        <v>3530</v>
      </c>
      <c r="K145" s="446">
        <v>3630</v>
      </c>
      <c r="L145" s="456">
        <v>1412</v>
      </c>
    </row>
    <row r="146" spans="1:12" x14ac:dyDescent="0.25">
      <c r="A146" s="564" t="str">
        <f>"325"</f>
        <v>325</v>
      </c>
      <c r="B146" s="565" t="s">
        <v>718</v>
      </c>
      <c r="C146"/>
      <c r="D146" s="491">
        <v>325</v>
      </c>
      <c r="E146" s="531" t="s">
        <v>442</v>
      </c>
      <c r="F146" s="545" t="s">
        <v>1021</v>
      </c>
      <c r="G146"/>
      <c r="H146" s="143" t="s">
        <v>1045</v>
      </c>
      <c r="I146" s="450" t="s">
        <v>1037</v>
      </c>
      <c r="J146" s="446">
        <v>3530</v>
      </c>
      <c r="K146" s="446">
        <v>3630</v>
      </c>
      <c r="L146" s="456">
        <v>1413</v>
      </c>
    </row>
    <row r="147" spans="1:12" x14ac:dyDescent="0.25">
      <c r="A147" s="564" t="str">
        <f>"326"</f>
        <v>326</v>
      </c>
      <c r="B147" s="565" t="s">
        <v>718</v>
      </c>
      <c r="C147"/>
      <c r="D147" s="491">
        <v>326</v>
      </c>
      <c r="E147" s="531" t="s">
        <v>113</v>
      </c>
      <c r="F147" s="545" t="s">
        <v>1021</v>
      </c>
      <c r="G147"/>
      <c r="H147" s="144" t="s">
        <v>1045</v>
      </c>
      <c r="I147" s="450" t="s">
        <v>1037</v>
      </c>
      <c r="J147" s="446">
        <v>3530</v>
      </c>
      <c r="K147" s="446">
        <v>3630</v>
      </c>
      <c r="L147" s="456">
        <v>1412</v>
      </c>
    </row>
    <row r="148" spans="1:12" x14ac:dyDescent="0.25">
      <c r="A148" s="564" t="str">
        <f>"327"</f>
        <v>327</v>
      </c>
      <c r="B148" s="565" t="s">
        <v>718</v>
      </c>
      <c r="C148"/>
      <c r="D148" s="491">
        <v>327</v>
      </c>
      <c r="E148" s="531" t="s">
        <v>114</v>
      </c>
      <c r="F148" s="545" t="s">
        <v>1021</v>
      </c>
      <c r="G148"/>
      <c r="H148" s="145" t="s">
        <v>1045</v>
      </c>
      <c r="I148" s="450" t="s">
        <v>1037</v>
      </c>
      <c r="J148" s="446">
        <v>3530</v>
      </c>
      <c r="K148" s="446">
        <v>3630</v>
      </c>
      <c r="L148" s="456">
        <v>1413</v>
      </c>
    </row>
    <row r="149" spans="1:12" x14ac:dyDescent="0.25">
      <c r="A149" s="564" t="str">
        <f>"328"</f>
        <v>328</v>
      </c>
      <c r="B149" s="565" t="s">
        <v>718</v>
      </c>
      <c r="C149"/>
      <c r="D149" s="491">
        <v>328</v>
      </c>
      <c r="E149" s="531" t="s">
        <v>443</v>
      </c>
      <c r="F149" s="545" t="s">
        <v>1021</v>
      </c>
      <c r="G149"/>
      <c r="H149" s="146" t="s">
        <v>1045</v>
      </c>
      <c r="I149" s="450" t="s">
        <v>1037</v>
      </c>
      <c r="J149" s="446" t="s">
        <v>1037</v>
      </c>
      <c r="K149" s="446" t="s">
        <v>1037</v>
      </c>
      <c r="L149" s="456">
        <v>1423</v>
      </c>
    </row>
    <row r="150" spans="1:12" x14ac:dyDescent="0.25">
      <c r="A150" s="569" t="s">
        <v>115</v>
      </c>
      <c r="B150" s="570" t="s">
        <v>810</v>
      </c>
      <c r="C150"/>
      <c r="D150" s="487" t="s">
        <v>116</v>
      </c>
      <c r="E150" s="525" t="s">
        <v>19</v>
      </c>
      <c r="F150" s="548" t="s">
        <v>1033</v>
      </c>
      <c r="G150"/>
      <c r="H150" s="147" t="s">
        <v>1045</v>
      </c>
      <c r="I150" s="450" t="s">
        <v>1037</v>
      </c>
      <c r="J150" s="446" t="s">
        <v>1037</v>
      </c>
      <c r="K150" s="446" t="s">
        <v>1037</v>
      </c>
      <c r="L150" s="456">
        <v>1521</v>
      </c>
    </row>
    <row r="151" spans="1:12" x14ac:dyDescent="0.25">
      <c r="A151" s="571" t="s">
        <v>116</v>
      </c>
      <c r="B151" s="572" t="s">
        <v>718</v>
      </c>
      <c r="C151"/>
      <c r="D151" s="483" t="s">
        <v>116</v>
      </c>
      <c r="E151" s="525" t="s">
        <v>19</v>
      </c>
      <c r="F151" s="548" t="s">
        <v>1033</v>
      </c>
      <c r="G151"/>
      <c r="H151" s="148" t="s">
        <v>1045</v>
      </c>
      <c r="I151" s="450" t="s">
        <v>1037</v>
      </c>
      <c r="J151" s="446" t="s">
        <v>1037</v>
      </c>
      <c r="K151" s="446" t="s">
        <v>1037</v>
      </c>
      <c r="L151" s="456">
        <v>1521</v>
      </c>
    </row>
    <row r="152" spans="1:12" x14ac:dyDescent="0.25">
      <c r="A152" s="571" t="s">
        <v>117</v>
      </c>
      <c r="B152" s="572" t="s">
        <v>718</v>
      </c>
      <c r="C152"/>
      <c r="D152" s="483" t="s">
        <v>117</v>
      </c>
      <c r="E152" s="525" t="s">
        <v>18</v>
      </c>
      <c r="F152" s="548" t="s">
        <v>1033</v>
      </c>
      <c r="G152"/>
      <c r="H152" s="149" t="s">
        <v>1045</v>
      </c>
      <c r="I152" s="450" t="s">
        <v>1037</v>
      </c>
      <c r="J152" s="446" t="s">
        <v>1037</v>
      </c>
      <c r="K152" s="446" t="s">
        <v>1037</v>
      </c>
      <c r="L152" s="456">
        <v>1421</v>
      </c>
    </row>
    <row r="153" spans="1:12" x14ac:dyDescent="0.25">
      <c r="A153" s="571" t="str">
        <f>"333"</f>
        <v>333</v>
      </c>
      <c r="B153" s="572" t="s">
        <v>718</v>
      </c>
      <c r="C153"/>
      <c r="D153" s="492">
        <v>333</v>
      </c>
      <c r="E153" s="532" t="s">
        <v>20</v>
      </c>
      <c r="F153" s="548" t="s">
        <v>1033</v>
      </c>
      <c r="G153"/>
      <c r="H153" s="150" t="s">
        <v>1045</v>
      </c>
      <c r="I153" s="450" t="s">
        <v>1037</v>
      </c>
      <c r="J153" s="446" t="s">
        <v>1037</v>
      </c>
      <c r="K153" s="446" t="s">
        <v>1037</v>
      </c>
      <c r="L153" s="456">
        <v>1522</v>
      </c>
    </row>
    <row r="154" spans="1:12" x14ac:dyDescent="0.25">
      <c r="A154" s="571" t="str">
        <f>"334"</f>
        <v>334</v>
      </c>
      <c r="B154" s="572" t="s">
        <v>718</v>
      </c>
      <c r="C154"/>
      <c r="D154" s="492">
        <v>334</v>
      </c>
      <c r="E154" s="532" t="s">
        <v>131</v>
      </c>
      <c r="F154" s="548" t="s">
        <v>1033</v>
      </c>
      <c r="G154"/>
      <c r="H154" s="151" t="s">
        <v>1045</v>
      </c>
      <c r="I154" s="450" t="s">
        <v>1037</v>
      </c>
      <c r="J154" s="446" t="s">
        <v>1037</v>
      </c>
      <c r="K154" s="446" t="s">
        <v>1037</v>
      </c>
      <c r="L154" s="456">
        <v>1523</v>
      </c>
    </row>
    <row r="155" spans="1:12" x14ac:dyDescent="0.25">
      <c r="A155" s="571" t="str">
        <f>"335"</f>
        <v>335</v>
      </c>
      <c r="B155" s="572" t="s">
        <v>718</v>
      </c>
      <c r="C155"/>
      <c r="D155" s="492">
        <v>335</v>
      </c>
      <c r="E155" s="532" t="s">
        <v>132</v>
      </c>
      <c r="F155" s="548" t="s">
        <v>1033</v>
      </c>
      <c r="G155"/>
      <c r="H155" s="152" t="s">
        <v>1045</v>
      </c>
      <c r="I155" s="450" t="s">
        <v>1037</v>
      </c>
      <c r="J155" s="446" t="s">
        <v>1037</v>
      </c>
      <c r="K155" s="446" t="s">
        <v>1037</v>
      </c>
      <c r="L155" s="456">
        <v>1423</v>
      </c>
    </row>
    <row r="156" spans="1:12" x14ac:dyDescent="0.25">
      <c r="A156" s="564" t="s">
        <v>811</v>
      </c>
      <c r="B156" s="565" t="s">
        <v>718</v>
      </c>
      <c r="C156"/>
      <c r="D156" s="479">
        <v>358</v>
      </c>
      <c r="E156" s="533" t="s">
        <v>520</v>
      </c>
      <c r="F156" s="545" t="s">
        <v>1021</v>
      </c>
      <c r="G156"/>
      <c r="H156" s="153" t="s">
        <v>1045</v>
      </c>
      <c r="I156" s="450" t="s">
        <v>1037</v>
      </c>
      <c r="J156" s="446" t="s">
        <v>1037</v>
      </c>
      <c r="K156" s="446" t="s">
        <v>1037</v>
      </c>
      <c r="L156" s="456">
        <v>1511</v>
      </c>
    </row>
    <row r="157" spans="1:12" x14ac:dyDescent="0.25">
      <c r="A157" s="558" t="s">
        <v>118</v>
      </c>
      <c r="B157" s="559" t="s">
        <v>812</v>
      </c>
      <c r="C157"/>
      <c r="D157" s="476" t="s">
        <v>118</v>
      </c>
      <c r="E157" s="519" t="s">
        <v>597</v>
      </c>
      <c r="F157" s="544" t="s">
        <v>1022</v>
      </c>
      <c r="G157"/>
      <c r="H157" s="154" t="s">
        <v>1045</v>
      </c>
      <c r="I157" s="450" t="s">
        <v>1037</v>
      </c>
      <c r="J157" s="446">
        <v>3511</v>
      </c>
      <c r="K157" s="446">
        <v>3611</v>
      </c>
      <c r="L157" s="456">
        <v>1411</v>
      </c>
    </row>
    <row r="158" spans="1:12" x14ac:dyDescent="0.25">
      <c r="A158" s="558" t="s">
        <v>119</v>
      </c>
      <c r="B158" s="559" t="s">
        <v>598</v>
      </c>
      <c r="C158"/>
      <c r="D158" s="476" t="s">
        <v>119</v>
      </c>
      <c r="E158" s="519" t="s">
        <v>598</v>
      </c>
      <c r="F158" s="544" t="s">
        <v>1022</v>
      </c>
      <c r="G158"/>
      <c r="H158" s="155" t="s">
        <v>1045</v>
      </c>
      <c r="I158" s="450" t="s">
        <v>1037</v>
      </c>
      <c r="J158" s="446">
        <v>3511</v>
      </c>
      <c r="K158" s="446">
        <v>3611</v>
      </c>
      <c r="L158" s="456">
        <v>1411</v>
      </c>
    </row>
    <row r="159" spans="1:12" x14ac:dyDescent="0.25">
      <c r="A159" s="558" t="s">
        <v>121</v>
      </c>
      <c r="B159" s="559" t="s">
        <v>813</v>
      </c>
      <c r="C159"/>
      <c r="D159" s="476" t="s">
        <v>121</v>
      </c>
      <c r="E159" s="519" t="s">
        <v>702</v>
      </c>
      <c r="F159" s="544" t="s">
        <v>1022</v>
      </c>
      <c r="G159"/>
      <c r="H159" s="156" t="s">
        <v>1045</v>
      </c>
      <c r="I159" s="450" t="s">
        <v>1037</v>
      </c>
      <c r="J159" s="446">
        <v>3511</v>
      </c>
      <c r="K159" s="446">
        <v>3611</v>
      </c>
      <c r="L159" s="456">
        <v>1411</v>
      </c>
    </row>
    <row r="160" spans="1:12" x14ac:dyDescent="0.25">
      <c r="A160" s="558" t="s">
        <v>122</v>
      </c>
      <c r="B160" s="559" t="s">
        <v>120</v>
      </c>
      <c r="C160"/>
      <c r="D160" s="476" t="s">
        <v>122</v>
      </c>
      <c r="E160" s="519" t="s">
        <v>599</v>
      </c>
      <c r="F160" s="544" t="s">
        <v>1022</v>
      </c>
      <c r="G160"/>
      <c r="H160" s="157" t="s">
        <v>1045</v>
      </c>
      <c r="I160" s="450" t="s">
        <v>1037</v>
      </c>
      <c r="J160" s="446">
        <v>3511</v>
      </c>
      <c r="K160" s="446">
        <v>3611</v>
      </c>
      <c r="L160" s="456">
        <v>1411</v>
      </c>
    </row>
    <row r="161" spans="1:12" x14ac:dyDescent="0.25">
      <c r="A161" s="558" t="s">
        <v>444</v>
      </c>
      <c r="B161" s="559" t="s">
        <v>540</v>
      </c>
      <c r="C161"/>
      <c r="D161" s="476" t="s">
        <v>444</v>
      </c>
      <c r="E161" s="519" t="s">
        <v>600</v>
      </c>
      <c r="F161" s="544" t="s">
        <v>1022</v>
      </c>
      <c r="G161"/>
      <c r="H161" s="158" t="s">
        <v>1045</v>
      </c>
      <c r="I161" s="450" t="s">
        <v>1037</v>
      </c>
      <c r="J161" s="446">
        <v>3511</v>
      </c>
      <c r="K161" s="446">
        <v>3611</v>
      </c>
      <c r="L161" s="456">
        <v>1411</v>
      </c>
    </row>
    <row r="162" spans="1:12" x14ac:dyDescent="0.25">
      <c r="A162" s="569" t="s">
        <v>445</v>
      </c>
      <c r="B162" s="570" t="s">
        <v>814</v>
      </c>
      <c r="C162"/>
      <c r="D162" s="488" t="s">
        <v>445</v>
      </c>
      <c r="E162" s="526" t="s">
        <v>601</v>
      </c>
      <c r="F162" s="548" t="s">
        <v>1033</v>
      </c>
      <c r="G162"/>
      <c r="H162" s="159" t="s">
        <v>1045</v>
      </c>
      <c r="I162" s="450" t="s">
        <v>1037</v>
      </c>
      <c r="J162" s="446">
        <v>3512</v>
      </c>
      <c r="K162" s="446">
        <v>3612</v>
      </c>
      <c r="L162" s="456">
        <v>1411</v>
      </c>
    </row>
    <row r="163" spans="1:12" x14ac:dyDescent="0.25">
      <c r="A163" s="558" t="s">
        <v>446</v>
      </c>
      <c r="B163" s="559" t="s">
        <v>815</v>
      </c>
      <c r="C163"/>
      <c r="D163" s="476" t="s">
        <v>446</v>
      </c>
      <c r="E163" s="519" t="s">
        <v>539</v>
      </c>
      <c r="F163" s="544" t="s">
        <v>1022</v>
      </c>
      <c r="G163"/>
      <c r="H163" s="160" t="s">
        <v>1045</v>
      </c>
      <c r="I163" s="450" t="s">
        <v>1037</v>
      </c>
      <c r="J163" s="446">
        <v>3514</v>
      </c>
      <c r="K163" s="446">
        <v>3614</v>
      </c>
      <c r="L163" s="456">
        <v>1411</v>
      </c>
    </row>
    <row r="164" spans="1:12" x14ac:dyDescent="0.25">
      <c r="A164" s="569" t="s">
        <v>447</v>
      </c>
      <c r="B164" s="570" t="s">
        <v>816</v>
      </c>
      <c r="C164"/>
      <c r="D164" s="488" t="s">
        <v>447</v>
      </c>
      <c r="E164" s="526" t="s">
        <v>602</v>
      </c>
      <c r="F164" s="548" t="s">
        <v>1033</v>
      </c>
      <c r="G164"/>
      <c r="H164" s="161" t="s">
        <v>1045</v>
      </c>
      <c r="I164" s="450" t="s">
        <v>1037</v>
      </c>
      <c r="J164" s="446">
        <v>3513</v>
      </c>
      <c r="K164" s="446">
        <v>3613</v>
      </c>
      <c r="L164" s="456">
        <v>1411</v>
      </c>
    </row>
    <row r="165" spans="1:12" x14ac:dyDescent="0.25">
      <c r="A165" s="558" t="s">
        <v>448</v>
      </c>
      <c r="B165" s="559" t="s">
        <v>603</v>
      </c>
      <c r="C165"/>
      <c r="D165" s="476" t="s">
        <v>448</v>
      </c>
      <c r="E165" s="519" t="s">
        <v>603</v>
      </c>
      <c r="F165" s="544" t="s">
        <v>1022</v>
      </c>
      <c r="G165"/>
      <c r="H165" s="162" t="s">
        <v>1045</v>
      </c>
      <c r="I165" s="450" t="s">
        <v>1037</v>
      </c>
      <c r="J165" s="446">
        <v>3513</v>
      </c>
      <c r="K165" s="446">
        <v>3613</v>
      </c>
      <c r="L165" s="456">
        <v>1411</v>
      </c>
    </row>
    <row r="166" spans="1:12" x14ac:dyDescent="0.25">
      <c r="A166" s="558" t="s">
        <v>449</v>
      </c>
      <c r="B166" s="559" t="s">
        <v>817</v>
      </c>
      <c r="C166"/>
      <c r="D166" s="476" t="s">
        <v>449</v>
      </c>
      <c r="E166" s="519" t="s">
        <v>817</v>
      </c>
      <c r="F166" s="544" t="s">
        <v>1022</v>
      </c>
      <c r="G166"/>
      <c r="H166" s="163" t="s">
        <v>1045</v>
      </c>
      <c r="I166" s="450" t="s">
        <v>1037</v>
      </c>
      <c r="J166" s="446">
        <v>3513</v>
      </c>
      <c r="K166" s="446">
        <v>3613</v>
      </c>
      <c r="L166" s="456">
        <v>1411</v>
      </c>
    </row>
    <row r="167" spans="1:12" x14ac:dyDescent="0.25">
      <c r="A167" s="558" t="s">
        <v>450</v>
      </c>
      <c r="B167" s="559" t="s">
        <v>818</v>
      </c>
      <c r="C167"/>
      <c r="D167" s="476" t="s">
        <v>450</v>
      </c>
      <c r="E167" s="519" t="s">
        <v>1025</v>
      </c>
      <c r="F167" s="544" t="s">
        <v>1022</v>
      </c>
      <c r="G167"/>
      <c r="H167" s="164" t="s">
        <v>1045</v>
      </c>
      <c r="I167" s="450" t="s">
        <v>1037</v>
      </c>
      <c r="J167" s="446">
        <v>3511</v>
      </c>
      <c r="K167" s="446">
        <v>3611</v>
      </c>
      <c r="L167" s="456">
        <v>1411</v>
      </c>
    </row>
    <row r="168" spans="1:12" x14ac:dyDescent="0.25">
      <c r="A168" s="558" t="s">
        <v>123</v>
      </c>
      <c r="B168" s="559" t="s">
        <v>819</v>
      </c>
      <c r="C168"/>
      <c r="D168" s="476" t="s">
        <v>123</v>
      </c>
      <c r="E168" s="519" t="s">
        <v>1026</v>
      </c>
      <c r="F168" s="544" t="s">
        <v>1022</v>
      </c>
      <c r="G168"/>
      <c r="H168" s="165" t="s">
        <v>1045</v>
      </c>
      <c r="I168" s="450" t="s">
        <v>1037</v>
      </c>
      <c r="J168" s="446">
        <v>3511</v>
      </c>
      <c r="K168" s="446">
        <v>3611</v>
      </c>
      <c r="L168" s="456">
        <v>1411</v>
      </c>
    </row>
    <row r="169" spans="1:12" x14ac:dyDescent="0.25">
      <c r="A169" s="558" t="s">
        <v>124</v>
      </c>
      <c r="B169" s="559" t="s">
        <v>820</v>
      </c>
      <c r="C169"/>
      <c r="D169" s="476" t="s">
        <v>124</v>
      </c>
      <c r="E169" s="519" t="s">
        <v>705</v>
      </c>
      <c r="F169" s="544" t="s">
        <v>1022</v>
      </c>
      <c r="G169"/>
      <c r="H169" s="166" t="s">
        <v>1045</v>
      </c>
      <c r="I169" s="450" t="s">
        <v>1037</v>
      </c>
      <c r="J169" s="446">
        <v>3511</v>
      </c>
      <c r="K169" s="446">
        <v>3611</v>
      </c>
      <c r="L169" s="456">
        <v>1411</v>
      </c>
    </row>
    <row r="170" spans="1:12" x14ac:dyDescent="0.25">
      <c r="A170" s="558" t="s">
        <v>125</v>
      </c>
      <c r="B170" s="559" t="s">
        <v>821</v>
      </c>
      <c r="C170"/>
      <c r="D170" s="476" t="s">
        <v>125</v>
      </c>
      <c r="E170" s="519" t="s">
        <v>1027</v>
      </c>
      <c r="F170" s="544" t="s">
        <v>1022</v>
      </c>
      <c r="G170"/>
      <c r="H170" s="167" t="s">
        <v>1045</v>
      </c>
      <c r="I170" s="450" t="s">
        <v>1037</v>
      </c>
      <c r="J170" s="446">
        <v>3511</v>
      </c>
      <c r="K170" s="446">
        <v>3611</v>
      </c>
      <c r="L170" s="456">
        <v>1411</v>
      </c>
    </row>
    <row r="171" spans="1:12" x14ac:dyDescent="0.25">
      <c r="A171" s="558" t="s">
        <v>451</v>
      </c>
      <c r="B171" s="559" t="s">
        <v>822</v>
      </c>
      <c r="C171"/>
      <c r="D171" s="476" t="s">
        <v>451</v>
      </c>
      <c r="E171" s="519" t="s">
        <v>1028</v>
      </c>
      <c r="F171" s="544" t="s">
        <v>1022</v>
      </c>
      <c r="G171"/>
      <c r="H171" s="168" t="s">
        <v>1045</v>
      </c>
      <c r="I171" s="450" t="s">
        <v>1037</v>
      </c>
      <c r="J171" s="446">
        <v>3511</v>
      </c>
      <c r="K171" s="446">
        <v>3611</v>
      </c>
      <c r="L171" s="456">
        <v>1411</v>
      </c>
    </row>
    <row r="172" spans="1:12" x14ac:dyDescent="0.25">
      <c r="A172" s="569" t="s">
        <v>452</v>
      </c>
      <c r="B172" s="570" t="s">
        <v>823</v>
      </c>
      <c r="C172"/>
      <c r="D172" s="488" t="s">
        <v>452</v>
      </c>
      <c r="E172" s="526" t="s">
        <v>1029</v>
      </c>
      <c r="F172" s="548" t="s">
        <v>1033</v>
      </c>
      <c r="G172"/>
      <c r="H172" s="169" t="s">
        <v>1045</v>
      </c>
      <c r="I172" s="450" t="s">
        <v>1037</v>
      </c>
      <c r="J172" s="446">
        <v>3512</v>
      </c>
      <c r="K172" s="446">
        <v>3612</v>
      </c>
      <c r="L172" s="456">
        <v>1411</v>
      </c>
    </row>
    <row r="173" spans="1:12" x14ac:dyDescent="0.25">
      <c r="A173" s="558" t="s">
        <v>126</v>
      </c>
      <c r="B173" s="559" t="s">
        <v>824</v>
      </c>
      <c r="C173"/>
      <c r="D173" s="476" t="s">
        <v>126</v>
      </c>
      <c r="E173" s="519" t="s">
        <v>1030</v>
      </c>
      <c r="F173" s="544" t="s">
        <v>1022</v>
      </c>
      <c r="G173"/>
      <c r="H173" s="170" t="s">
        <v>1045</v>
      </c>
      <c r="I173" s="450" t="s">
        <v>1037</v>
      </c>
      <c r="J173" s="446">
        <v>3514</v>
      </c>
      <c r="K173" s="446">
        <v>3614</v>
      </c>
      <c r="L173" s="456">
        <v>1411</v>
      </c>
    </row>
    <row r="174" spans="1:12" x14ac:dyDescent="0.25">
      <c r="A174" s="569" t="s">
        <v>127</v>
      </c>
      <c r="B174" s="570" t="s">
        <v>825</v>
      </c>
      <c r="C174"/>
      <c r="D174" s="488" t="s">
        <v>127</v>
      </c>
      <c r="E174" s="525" t="s">
        <v>1031</v>
      </c>
      <c r="F174" s="548" t="s">
        <v>1033</v>
      </c>
      <c r="G174"/>
      <c r="H174" s="171" t="s">
        <v>1045</v>
      </c>
      <c r="I174" s="450" t="s">
        <v>1037</v>
      </c>
      <c r="J174" s="446">
        <v>3513</v>
      </c>
      <c r="K174" s="446">
        <v>3613</v>
      </c>
      <c r="L174" s="456">
        <v>1411</v>
      </c>
    </row>
    <row r="175" spans="1:12" x14ac:dyDescent="0.25">
      <c r="A175" s="569" t="s">
        <v>128</v>
      </c>
      <c r="B175" s="570" t="s">
        <v>826</v>
      </c>
      <c r="C175"/>
      <c r="D175" s="487" t="s">
        <v>127</v>
      </c>
      <c r="E175" s="525" t="s">
        <v>1031</v>
      </c>
      <c r="F175" s="548" t="s">
        <v>1033</v>
      </c>
      <c r="G175"/>
      <c r="H175" s="172" t="s">
        <v>1045</v>
      </c>
      <c r="I175" s="450" t="s">
        <v>1037</v>
      </c>
      <c r="J175" s="446">
        <v>3513</v>
      </c>
      <c r="K175" s="446">
        <v>3613</v>
      </c>
      <c r="L175" s="456">
        <v>1411</v>
      </c>
    </row>
    <row r="176" spans="1:12" x14ac:dyDescent="0.25">
      <c r="A176" s="569" t="s">
        <v>129</v>
      </c>
      <c r="B176" s="570" t="s">
        <v>827</v>
      </c>
      <c r="C176"/>
      <c r="D176" s="488" t="s">
        <v>129</v>
      </c>
      <c r="E176" s="526" t="s">
        <v>1032</v>
      </c>
      <c r="F176" s="548" t="s">
        <v>1033</v>
      </c>
      <c r="G176"/>
      <c r="H176" s="173" t="s">
        <v>1045</v>
      </c>
      <c r="I176" s="450" t="s">
        <v>1037</v>
      </c>
      <c r="J176" s="446">
        <v>3513</v>
      </c>
      <c r="K176" s="446">
        <v>3613</v>
      </c>
      <c r="L176" s="456">
        <v>1511</v>
      </c>
    </row>
    <row r="177" spans="1:12" x14ac:dyDescent="0.25">
      <c r="A177" s="562" t="s">
        <v>453</v>
      </c>
      <c r="B177" s="563" t="s">
        <v>828</v>
      </c>
      <c r="C177"/>
      <c r="D177" s="486" t="s">
        <v>453</v>
      </c>
      <c r="E177" s="521" t="s">
        <v>604</v>
      </c>
      <c r="F177" s="544" t="s">
        <v>1022</v>
      </c>
      <c r="G177"/>
      <c r="H177" s="174" t="s">
        <v>1045</v>
      </c>
      <c r="I177" s="450" t="s">
        <v>1037</v>
      </c>
      <c r="J177" s="446">
        <v>4120</v>
      </c>
      <c r="K177" s="446">
        <v>4220</v>
      </c>
      <c r="L177" s="456">
        <v>1524</v>
      </c>
    </row>
    <row r="178" spans="1:12" x14ac:dyDescent="0.25">
      <c r="A178" s="558" t="s">
        <v>454</v>
      </c>
      <c r="B178" s="559" t="s">
        <v>829</v>
      </c>
      <c r="C178"/>
      <c r="D178" s="476" t="s">
        <v>454</v>
      </c>
      <c r="E178" s="519" t="s">
        <v>605</v>
      </c>
      <c r="F178" s="544" t="s">
        <v>1022</v>
      </c>
      <c r="G178"/>
      <c r="H178" s="175" t="s">
        <v>1045</v>
      </c>
      <c r="I178" s="450" t="s">
        <v>1037</v>
      </c>
      <c r="J178" s="446">
        <v>4120</v>
      </c>
      <c r="K178" s="446">
        <v>4220</v>
      </c>
      <c r="L178" s="456">
        <v>1524</v>
      </c>
    </row>
    <row r="179" spans="1:12" x14ac:dyDescent="0.25">
      <c r="A179" s="558" t="s">
        <v>455</v>
      </c>
      <c r="B179" s="559" t="s">
        <v>830</v>
      </c>
      <c r="C179"/>
      <c r="D179" s="476" t="s">
        <v>455</v>
      </c>
      <c r="E179" s="519" t="s">
        <v>606</v>
      </c>
      <c r="F179" s="544" t="s">
        <v>1022</v>
      </c>
      <c r="G179"/>
      <c r="H179" s="176" t="s">
        <v>1045</v>
      </c>
      <c r="I179" s="450" t="s">
        <v>1037</v>
      </c>
      <c r="J179" s="446">
        <v>4120</v>
      </c>
      <c r="K179" s="446">
        <v>4220</v>
      </c>
      <c r="L179" s="456">
        <v>1524</v>
      </c>
    </row>
    <row r="180" spans="1:12" x14ac:dyDescent="0.25">
      <c r="A180" s="569" t="s">
        <v>708</v>
      </c>
      <c r="B180" s="570" t="s">
        <v>831</v>
      </c>
      <c r="C180"/>
      <c r="D180" s="487">
        <v>363</v>
      </c>
      <c r="E180" s="525" t="s">
        <v>607</v>
      </c>
      <c r="F180" s="551" t="s">
        <v>1033</v>
      </c>
      <c r="G180"/>
      <c r="H180" s="177" t="s">
        <v>1045</v>
      </c>
      <c r="I180" s="450" t="s">
        <v>1037</v>
      </c>
      <c r="J180" s="446">
        <v>4120</v>
      </c>
      <c r="K180" s="446">
        <v>4220</v>
      </c>
      <c r="L180" s="456">
        <v>1524</v>
      </c>
    </row>
    <row r="181" spans="1:12" x14ac:dyDescent="0.25">
      <c r="A181" s="569" t="s">
        <v>832</v>
      </c>
      <c r="B181" s="570" t="s">
        <v>833</v>
      </c>
      <c r="C181"/>
      <c r="D181" s="487">
        <v>364</v>
      </c>
      <c r="E181" s="525" t="s">
        <v>608</v>
      </c>
      <c r="F181" s="551" t="s">
        <v>1033</v>
      </c>
      <c r="G181"/>
      <c r="H181" s="178" t="s">
        <v>1045</v>
      </c>
      <c r="I181" s="450" t="s">
        <v>1037</v>
      </c>
      <c r="J181" s="446">
        <v>4120</v>
      </c>
      <c r="K181" s="446">
        <v>4220</v>
      </c>
      <c r="L181" s="456">
        <v>1524</v>
      </c>
    </row>
    <row r="182" spans="1:12" x14ac:dyDescent="0.25">
      <c r="A182" s="569" t="s">
        <v>834</v>
      </c>
      <c r="B182" s="570" t="s">
        <v>835</v>
      </c>
      <c r="C182"/>
      <c r="D182" s="487">
        <v>368</v>
      </c>
      <c r="E182" s="525" t="s">
        <v>521</v>
      </c>
      <c r="F182" s="551" t="s">
        <v>1033</v>
      </c>
      <c r="G182"/>
      <c r="H182" s="179" t="s">
        <v>1045</v>
      </c>
      <c r="I182" s="450" t="s">
        <v>1037</v>
      </c>
      <c r="J182" s="446">
        <v>4130</v>
      </c>
      <c r="K182" s="446">
        <v>4230</v>
      </c>
      <c r="L182" s="456">
        <v>1524</v>
      </c>
    </row>
    <row r="183" spans="1:12" x14ac:dyDescent="0.25">
      <c r="A183" s="569" t="s">
        <v>836</v>
      </c>
      <c r="B183" s="570" t="s">
        <v>835</v>
      </c>
      <c r="C183"/>
      <c r="D183" s="487">
        <v>369</v>
      </c>
      <c r="E183" s="525" t="s">
        <v>609</v>
      </c>
      <c r="F183" s="551" t="s">
        <v>1033</v>
      </c>
      <c r="G183"/>
      <c r="H183" s="180" t="s">
        <v>1045</v>
      </c>
      <c r="I183" s="450" t="s">
        <v>1037</v>
      </c>
      <c r="J183" s="446">
        <v>4120</v>
      </c>
      <c r="K183" s="446">
        <v>4220</v>
      </c>
      <c r="L183" s="456">
        <v>1524</v>
      </c>
    </row>
    <row r="184" spans="1:12" x14ac:dyDescent="0.25">
      <c r="A184" s="558" t="s">
        <v>130</v>
      </c>
      <c r="B184" s="559" t="s">
        <v>837</v>
      </c>
      <c r="C184"/>
      <c r="D184" s="476" t="s">
        <v>130</v>
      </c>
      <c r="E184" s="519" t="s">
        <v>542</v>
      </c>
      <c r="F184" s="544" t="s">
        <v>1022</v>
      </c>
      <c r="G184"/>
      <c r="H184" s="181" t="s">
        <v>1045</v>
      </c>
      <c r="I184" s="450" t="s">
        <v>1037</v>
      </c>
      <c r="J184" s="446">
        <v>4120</v>
      </c>
      <c r="K184" s="446">
        <v>4220</v>
      </c>
      <c r="L184" s="456">
        <v>1524</v>
      </c>
    </row>
    <row r="185" spans="1:12" x14ac:dyDescent="0.25">
      <c r="A185" s="564" t="s">
        <v>838</v>
      </c>
      <c r="B185" s="565" t="s">
        <v>718</v>
      </c>
      <c r="C185"/>
      <c r="D185" s="480">
        <v>371</v>
      </c>
      <c r="E185" s="522" t="s">
        <v>456</v>
      </c>
      <c r="F185" s="545" t="s">
        <v>1021</v>
      </c>
      <c r="G185"/>
      <c r="H185" s="182" t="s">
        <v>1045</v>
      </c>
      <c r="I185" s="450" t="s">
        <v>1037</v>
      </c>
      <c r="J185" s="446">
        <v>4120</v>
      </c>
      <c r="K185" s="446">
        <v>4220</v>
      </c>
      <c r="L185" s="456">
        <v>1524</v>
      </c>
    </row>
    <row r="186" spans="1:12" x14ac:dyDescent="0.25">
      <c r="A186" s="558" t="s">
        <v>457</v>
      </c>
      <c r="B186" s="559" t="s">
        <v>839</v>
      </c>
      <c r="C186"/>
      <c r="D186" s="476" t="s">
        <v>457</v>
      </c>
      <c r="E186" s="519" t="s">
        <v>541</v>
      </c>
      <c r="F186" s="544" t="s">
        <v>1022</v>
      </c>
      <c r="G186"/>
      <c r="H186" s="183" t="s">
        <v>1045</v>
      </c>
      <c r="I186" s="450" t="s">
        <v>1037</v>
      </c>
      <c r="J186" s="446">
        <v>4120</v>
      </c>
      <c r="K186" s="446">
        <v>4220</v>
      </c>
      <c r="L186" s="456">
        <v>1524</v>
      </c>
    </row>
    <row r="187" spans="1:12" x14ac:dyDescent="0.25">
      <c r="A187" s="560" t="s">
        <v>458</v>
      </c>
      <c r="B187" s="561" t="s">
        <v>840</v>
      </c>
      <c r="C187"/>
      <c r="D187" s="491" t="s">
        <v>458</v>
      </c>
      <c r="E187" s="531" t="s">
        <v>2</v>
      </c>
      <c r="F187" s="545" t="s">
        <v>1021</v>
      </c>
      <c r="G187"/>
      <c r="H187" s="184" t="s">
        <v>1045</v>
      </c>
      <c r="I187" s="450" t="s">
        <v>1037</v>
      </c>
      <c r="J187" s="446" t="s">
        <v>1037</v>
      </c>
      <c r="K187" s="446" t="s">
        <v>1037</v>
      </c>
      <c r="L187" s="456">
        <v>1531</v>
      </c>
    </row>
    <row r="188" spans="1:12" x14ac:dyDescent="0.25">
      <c r="A188" s="564" t="s">
        <v>133</v>
      </c>
      <c r="B188" s="565" t="s">
        <v>718</v>
      </c>
      <c r="C188"/>
      <c r="D188" s="491" t="s">
        <v>133</v>
      </c>
      <c r="E188" s="531" t="s">
        <v>4</v>
      </c>
      <c r="F188" s="545" t="s">
        <v>1021</v>
      </c>
      <c r="G188"/>
      <c r="H188" s="185" t="s">
        <v>1045</v>
      </c>
      <c r="I188" s="450" t="s">
        <v>1037</v>
      </c>
      <c r="J188" s="446" t="s">
        <v>1037</v>
      </c>
      <c r="K188" s="446" t="s">
        <v>1037</v>
      </c>
      <c r="L188" s="456">
        <v>1533</v>
      </c>
    </row>
    <row r="189" spans="1:12" x14ac:dyDescent="0.25">
      <c r="A189" s="564" t="s">
        <v>134</v>
      </c>
      <c r="B189" s="565" t="s">
        <v>718</v>
      </c>
      <c r="C189"/>
      <c r="D189" s="491" t="s">
        <v>134</v>
      </c>
      <c r="E189" s="531" t="s">
        <v>3</v>
      </c>
      <c r="F189" s="545" t="s">
        <v>1021</v>
      </c>
      <c r="G189"/>
      <c r="H189" s="186" t="s">
        <v>1045</v>
      </c>
      <c r="I189" s="450" t="s">
        <v>1037</v>
      </c>
      <c r="J189" s="446" t="s">
        <v>1037</v>
      </c>
      <c r="K189" s="446" t="s">
        <v>1037</v>
      </c>
      <c r="L189" s="456">
        <v>1532</v>
      </c>
    </row>
    <row r="190" spans="1:12" x14ac:dyDescent="0.25">
      <c r="A190" s="564" t="s">
        <v>459</v>
      </c>
      <c r="B190" s="565" t="s">
        <v>718</v>
      </c>
      <c r="C190"/>
      <c r="D190" s="491" t="s">
        <v>459</v>
      </c>
      <c r="E190" s="531" t="s">
        <v>5</v>
      </c>
      <c r="F190" s="545" t="s">
        <v>1021</v>
      </c>
      <c r="G190"/>
      <c r="H190" s="187" t="s">
        <v>1045</v>
      </c>
      <c r="I190" s="450" t="s">
        <v>1037</v>
      </c>
      <c r="J190" s="446" t="s">
        <v>1037</v>
      </c>
      <c r="K190" s="446" t="s">
        <v>1037</v>
      </c>
      <c r="L190" s="456">
        <v>1431</v>
      </c>
    </row>
    <row r="191" spans="1:12" x14ac:dyDescent="0.25">
      <c r="A191" s="564" t="s">
        <v>460</v>
      </c>
      <c r="B191" s="565" t="s">
        <v>718</v>
      </c>
      <c r="C191"/>
      <c r="D191" s="491" t="s">
        <v>460</v>
      </c>
      <c r="E191" s="531" t="s">
        <v>6</v>
      </c>
      <c r="F191" s="545" t="s">
        <v>1021</v>
      </c>
      <c r="G191"/>
      <c r="H191" s="188" t="s">
        <v>1045</v>
      </c>
      <c r="I191" s="450" t="s">
        <v>1037</v>
      </c>
      <c r="J191" s="446" t="s">
        <v>1037</v>
      </c>
      <c r="K191" s="446" t="s">
        <v>1037</v>
      </c>
      <c r="L191" s="456">
        <v>1432</v>
      </c>
    </row>
    <row r="192" spans="1:12" x14ac:dyDescent="0.25">
      <c r="A192" s="564" t="str">
        <f>"385"</f>
        <v>385</v>
      </c>
      <c r="B192" s="565" t="s">
        <v>718</v>
      </c>
      <c r="C192"/>
      <c r="D192" s="491" t="s">
        <v>461</v>
      </c>
      <c r="E192" s="531" t="s">
        <v>7</v>
      </c>
      <c r="F192" s="545" t="s">
        <v>1021</v>
      </c>
      <c r="G192"/>
      <c r="H192" s="189" t="s">
        <v>1045</v>
      </c>
      <c r="I192" s="450" t="s">
        <v>1037</v>
      </c>
      <c r="J192" s="446" t="s">
        <v>1037</v>
      </c>
      <c r="K192" s="446" t="s">
        <v>1037</v>
      </c>
      <c r="L192" s="456">
        <v>1433</v>
      </c>
    </row>
    <row r="193" spans="1:12" x14ac:dyDescent="0.25">
      <c r="A193" s="564" t="str">
        <f>"386"</f>
        <v>386</v>
      </c>
      <c r="B193" s="565" t="s">
        <v>718</v>
      </c>
      <c r="C193"/>
      <c r="D193" s="491" t="s">
        <v>462</v>
      </c>
      <c r="E193" s="531" t="s">
        <v>135</v>
      </c>
      <c r="F193" s="545" t="s">
        <v>1021</v>
      </c>
      <c r="G193"/>
      <c r="H193" s="190" t="s">
        <v>1045</v>
      </c>
      <c r="I193" s="450" t="s">
        <v>1037</v>
      </c>
      <c r="J193" s="446" t="s">
        <v>1037</v>
      </c>
      <c r="K193" s="446" t="s">
        <v>1037</v>
      </c>
      <c r="L193" s="456">
        <v>1434</v>
      </c>
    </row>
    <row r="194" spans="1:12" x14ac:dyDescent="0.25">
      <c r="A194" s="564" t="s">
        <v>463</v>
      </c>
      <c r="B194" s="565" t="s">
        <v>718</v>
      </c>
      <c r="C194"/>
      <c r="D194" s="491" t="s">
        <v>463</v>
      </c>
      <c r="E194" s="531" t="s">
        <v>543</v>
      </c>
      <c r="F194" s="545" t="s">
        <v>1021</v>
      </c>
      <c r="G194"/>
      <c r="H194" s="191" t="s">
        <v>1045</v>
      </c>
      <c r="I194" s="450" t="s">
        <v>1037</v>
      </c>
      <c r="J194" s="446" t="s">
        <v>1037</v>
      </c>
      <c r="K194" s="446" t="s">
        <v>1037</v>
      </c>
      <c r="L194" s="456">
        <v>1435</v>
      </c>
    </row>
    <row r="195" spans="1:12" x14ac:dyDescent="0.25">
      <c r="A195" s="564" t="s">
        <v>464</v>
      </c>
      <c r="B195" s="565" t="s">
        <v>718</v>
      </c>
      <c r="C195"/>
      <c r="D195" s="491" t="s">
        <v>464</v>
      </c>
      <c r="E195" s="531" t="s">
        <v>544</v>
      </c>
      <c r="F195" s="545" t="s">
        <v>1021</v>
      </c>
      <c r="G195"/>
      <c r="H195" s="192" t="s">
        <v>1045</v>
      </c>
      <c r="I195" s="450" t="s">
        <v>1037</v>
      </c>
      <c r="J195" s="446" t="s">
        <v>1037</v>
      </c>
      <c r="K195" s="446" t="s">
        <v>1037</v>
      </c>
      <c r="L195" s="456">
        <v>1435</v>
      </c>
    </row>
    <row r="196" spans="1:12" x14ac:dyDescent="0.25">
      <c r="A196" s="558" t="s">
        <v>136</v>
      </c>
      <c r="B196" s="559" t="s">
        <v>841</v>
      </c>
      <c r="C196"/>
      <c r="D196" s="476" t="s">
        <v>136</v>
      </c>
      <c r="E196" s="519" t="s">
        <v>13</v>
      </c>
      <c r="F196" s="544" t="s">
        <v>1022</v>
      </c>
      <c r="G196"/>
      <c r="H196" s="193" t="s">
        <v>1045</v>
      </c>
      <c r="I196" s="450" t="s">
        <v>1037</v>
      </c>
      <c r="J196" s="446">
        <v>4120</v>
      </c>
      <c r="K196" s="446">
        <v>4220</v>
      </c>
      <c r="L196" s="456">
        <v>1540</v>
      </c>
    </row>
    <row r="197" spans="1:12" x14ac:dyDescent="0.25">
      <c r="A197" s="564" t="s">
        <v>842</v>
      </c>
      <c r="B197" s="565" t="s">
        <v>718</v>
      </c>
      <c r="C197"/>
      <c r="D197" s="480">
        <v>391</v>
      </c>
      <c r="E197" s="522" t="s">
        <v>29</v>
      </c>
      <c r="F197" s="545" t="s">
        <v>1021</v>
      </c>
      <c r="G197"/>
      <c r="H197" s="194" t="s">
        <v>1045</v>
      </c>
      <c r="I197" s="450" t="s">
        <v>1037</v>
      </c>
      <c r="J197" s="446" t="s">
        <v>1037</v>
      </c>
      <c r="K197" s="446" t="s">
        <v>1037</v>
      </c>
      <c r="L197" s="456">
        <v>1534</v>
      </c>
    </row>
    <row r="198" spans="1:12" x14ac:dyDescent="0.25">
      <c r="A198" s="564" t="s">
        <v>843</v>
      </c>
      <c r="B198" s="565" t="s">
        <v>718</v>
      </c>
      <c r="C198"/>
      <c r="D198" s="480">
        <v>392</v>
      </c>
      <c r="E198" s="522" t="s">
        <v>8</v>
      </c>
      <c r="F198" s="545" t="s">
        <v>1021</v>
      </c>
      <c r="G198"/>
      <c r="H198" s="195" t="s">
        <v>1045</v>
      </c>
      <c r="I198" s="450" t="s">
        <v>1037</v>
      </c>
      <c r="J198" s="446" t="s">
        <v>1037</v>
      </c>
      <c r="K198" s="446" t="s">
        <v>1037</v>
      </c>
      <c r="L198" s="456">
        <v>1436</v>
      </c>
    </row>
    <row r="199" spans="1:12" x14ac:dyDescent="0.25">
      <c r="A199" s="564" t="s">
        <v>844</v>
      </c>
      <c r="B199" s="565" t="s">
        <v>718</v>
      </c>
      <c r="C199"/>
      <c r="D199" s="479" t="s">
        <v>320</v>
      </c>
      <c r="E199" s="522" t="s">
        <v>669</v>
      </c>
      <c r="F199" s="545" t="s">
        <v>1021</v>
      </c>
      <c r="G199"/>
      <c r="H199" s="196" t="s">
        <v>1045</v>
      </c>
      <c r="I199" s="450">
        <v>2117</v>
      </c>
      <c r="J199" s="446" t="s">
        <v>1037</v>
      </c>
      <c r="K199" s="446" t="s">
        <v>1037</v>
      </c>
      <c r="L199" s="456" t="s">
        <v>1037</v>
      </c>
    </row>
    <row r="200" spans="1:12" x14ac:dyDescent="0.25">
      <c r="A200" s="564" t="s">
        <v>845</v>
      </c>
      <c r="B200" s="565" t="s">
        <v>718</v>
      </c>
      <c r="C200"/>
      <c r="D200" s="479" t="s">
        <v>321</v>
      </c>
      <c r="E200" s="522" t="s">
        <v>568</v>
      </c>
      <c r="F200" s="545" t="s">
        <v>1021</v>
      </c>
      <c r="G200"/>
      <c r="H200" s="197" t="s">
        <v>1045</v>
      </c>
      <c r="I200" s="450">
        <v>2117</v>
      </c>
      <c r="J200" s="446" t="s">
        <v>1037</v>
      </c>
      <c r="K200" s="446" t="s">
        <v>1037</v>
      </c>
      <c r="L200" s="456" t="s">
        <v>1037</v>
      </c>
    </row>
    <row r="201" spans="1:12" x14ac:dyDescent="0.25">
      <c r="A201" s="567" t="s">
        <v>137</v>
      </c>
      <c r="B201" s="568" t="s">
        <v>846</v>
      </c>
      <c r="C201"/>
      <c r="D201" s="481" t="s">
        <v>137</v>
      </c>
      <c r="E201" s="524" t="s">
        <v>545</v>
      </c>
      <c r="F201" s="550" t="s">
        <v>1024</v>
      </c>
      <c r="G201"/>
      <c r="H201" s="198" t="s">
        <v>1045</v>
      </c>
      <c r="I201" s="450">
        <v>2221</v>
      </c>
      <c r="J201" s="446" t="s">
        <v>1037</v>
      </c>
      <c r="K201" s="446">
        <v>3221</v>
      </c>
      <c r="L201" s="456" t="s">
        <v>1037</v>
      </c>
    </row>
    <row r="202" spans="1:12" x14ac:dyDescent="0.25">
      <c r="A202" s="567" t="s">
        <v>847</v>
      </c>
      <c r="B202" s="568" t="s">
        <v>848</v>
      </c>
      <c r="C202"/>
      <c r="D202" s="482" t="s">
        <v>137</v>
      </c>
      <c r="E202" s="524" t="s">
        <v>545</v>
      </c>
      <c r="F202" s="550" t="s">
        <v>1024</v>
      </c>
      <c r="G202"/>
      <c r="H202" s="199" t="s">
        <v>1045</v>
      </c>
      <c r="I202" s="450">
        <v>2221</v>
      </c>
      <c r="J202" s="446" t="s">
        <v>1037</v>
      </c>
      <c r="K202" s="446">
        <v>3221</v>
      </c>
      <c r="L202" s="456" t="s">
        <v>1037</v>
      </c>
    </row>
    <row r="203" spans="1:12" x14ac:dyDescent="0.25">
      <c r="A203" s="562" t="s">
        <v>465</v>
      </c>
      <c r="B203" s="563" t="s">
        <v>849</v>
      </c>
      <c r="C203"/>
      <c r="D203" s="486" t="s">
        <v>465</v>
      </c>
      <c r="E203" s="521" t="s">
        <v>138</v>
      </c>
      <c r="F203" s="544" t="s">
        <v>1022</v>
      </c>
      <c r="G203"/>
      <c r="H203" s="200" t="s">
        <v>1045</v>
      </c>
      <c r="I203" s="450">
        <v>2221</v>
      </c>
      <c r="J203" s="446" t="s">
        <v>1037</v>
      </c>
      <c r="K203" s="446">
        <v>3221</v>
      </c>
      <c r="L203" s="456" t="s">
        <v>1037</v>
      </c>
    </row>
    <row r="204" spans="1:12" x14ac:dyDescent="0.25">
      <c r="A204" s="569" t="s">
        <v>850</v>
      </c>
      <c r="B204" s="575" t="s">
        <v>76</v>
      </c>
      <c r="C204"/>
      <c r="D204" s="487">
        <v>413</v>
      </c>
      <c r="E204" s="527" t="s">
        <v>76</v>
      </c>
      <c r="F204" s="551" t="s">
        <v>1033</v>
      </c>
      <c r="G204"/>
      <c r="H204" s="201" t="s">
        <v>1045</v>
      </c>
      <c r="I204" s="450">
        <v>2221</v>
      </c>
      <c r="J204" s="446" t="s">
        <v>1037</v>
      </c>
      <c r="K204" s="446">
        <v>3221</v>
      </c>
      <c r="L204" s="456" t="s">
        <v>1037</v>
      </c>
    </row>
    <row r="205" spans="1:12" x14ac:dyDescent="0.25">
      <c r="A205" s="558" t="s">
        <v>139</v>
      </c>
      <c r="B205" s="559" t="s">
        <v>851</v>
      </c>
      <c r="C205"/>
      <c r="D205" s="476" t="s">
        <v>139</v>
      </c>
      <c r="E205" s="519" t="s">
        <v>546</v>
      </c>
      <c r="F205" s="544" t="s">
        <v>1022</v>
      </c>
      <c r="G205"/>
      <c r="H205" s="202" t="s">
        <v>1045</v>
      </c>
      <c r="I205" s="450">
        <v>2221</v>
      </c>
      <c r="J205" s="446" t="s">
        <v>1037</v>
      </c>
      <c r="K205" s="446">
        <v>3221</v>
      </c>
      <c r="L205" s="456" t="s">
        <v>1037</v>
      </c>
    </row>
    <row r="206" spans="1:12" x14ac:dyDescent="0.25">
      <c r="A206" s="567" t="s">
        <v>140</v>
      </c>
      <c r="B206" s="568" t="s">
        <v>852</v>
      </c>
      <c r="C206"/>
      <c r="D206" s="481">
        <v>420</v>
      </c>
      <c r="E206" s="524" t="s">
        <v>547</v>
      </c>
      <c r="F206" s="547" t="s">
        <v>1024</v>
      </c>
      <c r="G206"/>
      <c r="H206" s="203" t="s">
        <v>1045</v>
      </c>
      <c r="I206" s="450">
        <v>2221</v>
      </c>
      <c r="J206" s="446" t="s">
        <v>1037</v>
      </c>
      <c r="K206" s="446">
        <v>3221</v>
      </c>
      <c r="L206" s="456" t="s">
        <v>1037</v>
      </c>
    </row>
    <row r="207" spans="1:12" x14ac:dyDescent="0.25">
      <c r="A207" s="567" t="s">
        <v>709</v>
      </c>
      <c r="B207" s="568" t="s">
        <v>853</v>
      </c>
      <c r="C207"/>
      <c r="D207" s="482">
        <v>420</v>
      </c>
      <c r="E207" s="524" t="s">
        <v>547</v>
      </c>
      <c r="F207" s="547" t="s">
        <v>1024</v>
      </c>
      <c r="G207"/>
      <c r="H207" s="204" t="s">
        <v>1045</v>
      </c>
      <c r="I207" s="450">
        <v>2221</v>
      </c>
      <c r="J207" s="446" t="s">
        <v>1037</v>
      </c>
      <c r="K207" s="446">
        <v>3221</v>
      </c>
      <c r="L207" s="456" t="s">
        <v>1037</v>
      </c>
    </row>
    <row r="208" spans="1:12" x14ac:dyDescent="0.25">
      <c r="A208" s="567" t="s">
        <v>710</v>
      </c>
      <c r="B208" s="568" t="s">
        <v>854</v>
      </c>
      <c r="C208"/>
      <c r="D208" s="482">
        <v>420</v>
      </c>
      <c r="E208" s="524" t="s">
        <v>547</v>
      </c>
      <c r="F208" s="547" t="s">
        <v>1024</v>
      </c>
      <c r="G208"/>
      <c r="H208" s="205" t="s">
        <v>1045</v>
      </c>
      <c r="I208" s="450">
        <v>2221</v>
      </c>
      <c r="J208" s="446" t="s">
        <v>1037</v>
      </c>
      <c r="K208" s="446">
        <v>3221</v>
      </c>
      <c r="L208" s="456" t="s">
        <v>1037</v>
      </c>
    </row>
    <row r="209" spans="1:12" x14ac:dyDescent="0.25">
      <c r="A209" s="567" t="s">
        <v>711</v>
      </c>
      <c r="B209" s="568" t="s">
        <v>855</v>
      </c>
      <c r="C209"/>
      <c r="D209" s="482">
        <v>420</v>
      </c>
      <c r="E209" s="524" t="s">
        <v>547</v>
      </c>
      <c r="F209" s="547" t="s">
        <v>1024</v>
      </c>
      <c r="G209"/>
      <c r="H209" s="206" t="s">
        <v>1045</v>
      </c>
      <c r="I209" s="450">
        <v>2221</v>
      </c>
      <c r="J209" s="446" t="s">
        <v>1037</v>
      </c>
      <c r="K209" s="446">
        <v>3221</v>
      </c>
      <c r="L209" s="456" t="s">
        <v>1037</v>
      </c>
    </row>
    <row r="210" spans="1:12" x14ac:dyDescent="0.25">
      <c r="A210" s="567" t="s">
        <v>856</v>
      </c>
      <c r="B210" s="568" t="s">
        <v>857</v>
      </c>
      <c r="C210"/>
      <c r="D210" s="482">
        <v>420</v>
      </c>
      <c r="E210" s="524" t="s">
        <v>547</v>
      </c>
      <c r="F210" s="547" t="s">
        <v>1024</v>
      </c>
      <c r="G210"/>
      <c r="H210" s="207" t="s">
        <v>1045</v>
      </c>
      <c r="I210" s="450">
        <v>2221</v>
      </c>
      <c r="J210" s="446" t="s">
        <v>1037</v>
      </c>
      <c r="K210" s="446">
        <v>3221</v>
      </c>
      <c r="L210" s="456" t="s">
        <v>1037</v>
      </c>
    </row>
    <row r="211" spans="1:12" x14ac:dyDescent="0.25">
      <c r="A211" s="567" t="s">
        <v>858</v>
      </c>
      <c r="B211" s="568" t="s">
        <v>859</v>
      </c>
      <c r="C211"/>
      <c r="D211" s="482">
        <v>420</v>
      </c>
      <c r="E211" s="524" t="s">
        <v>547</v>
      </c>
      <c r="F211" s="547" t="s">
        <v>1024</v>
      </c>
      <c r="G211"/>
      <c r="H211" s="208" t="s">
        <v>1045</v>
      </c>
      <c r="I211" s="450">
        <v>2221</v>
      </c>
      <c r="J211" s="446" t="s">
        <v>1037</v>
      </c>
      <c r="K211" s="446">
        <v>3221</v>
      </c>
      <c r="L211" s="456" t="s">
        <v>1037</v>
      </c>
    </row>
    <row r="212" spans="1:12" x14ac:dyDescent="0.25">
      <c r="A212" s="567" t="s">
        <v>141</v>
      </c>
      <c r="B212" s="568" t="s">
        <v>142</v>
      </c>
      <c r="C212"/>
      <c r="D212" s="482">
        <v>420</v>
      </c>
      <c r="E212" s="524" t="s">
        <v>547</v>
      </c>
      <c r="F212" s="547" t="s">
        <v>1024</v>
      </c>
      <c r="G212"/>
      <c r="H212" s="209" t="s">
        <v>1045</v>
      </c>
      <c r="I212" s="450">
        <v>2221</v>
      </c>
      <c r="J212" s="446" t="s">
        <v>1037</v>
      </c>
      <c r="K212" s="446">
        <v>3221</v>
      </c>
      <c r="L212" s="456" t="s">
        <v>1037</v>
      </c>
    </row>
    <row r="213" spans="1:12" x14ac:dyDescent="0.25">
      <c r="A213" s="567" t="s">
        <v>143</v>
      </c>
      <c r="B213" s="568" t="s">
        <v>144</v>
      </c>
      <c r="C213"/>
      <c r="D213" s="482">
        <v>420</v>
      </c>
      <c r="E213" s="524" t="s">
        <v>547</v>
      </c>
      <c r="F213" s="547" t="s">
        <v>1024</v>
      </c>
      <c r="G213"/>
      <c r="H213" s="210" t="s">
        <v>1045</v>
      </c>
      <c r="I213" s="450">
        <v>2221</v>
      </c>
      <c r="J213" s="446" t="s">
        <v>1037</v>
      </c>
      <c r="K213" s="446">
        <v>3221</v>
      </c>
      <c r="L213" s="456" t="s">
        <v>1037</v>
      </c>
    </row>
    <row r="214" spans="1:12" x14ac:dyDescent="0.25">
      <c r="A214" s="558" t="s">
        <v>145</v>
      </c>
      <c r="B214" s="559" t="s">
        <v>77</v>
      </c>
      <c r="C214"/>
      <c r="D214" s="476">
        <v>430</v>
      </c>
      <c r="E214" s="519" t="s">
        <v>77</v>
      </c>
      <c r="F214" s="544" t="s">
        <v>1022</v>
      </c>
      <c r="G214"/>
      <c r="H214" s="211" t="s">
        <v>1045</v>
      </c>
      <c r="I214" s="450">
        <v>2221</v>
      </c>
      <c r="J214" s="446" t="s">
        <v>1037</v>
      </c>
      <c r="K214" s="446">
        <v>3221</v>
      </c>
      <c r="L214" s="456" t="s">
        <v>1037</v>
      </c>
    </row>
    <row r="215" spans="1:12" x14ac:dyDescent="0.25">
      <c r="A215" s="569" t="s">
        <v>860</v>
      </c>
      <c r="B215" s="570" t="s">
        <v>78</v>
      </c>
      <c r="C215"/>
      <c r="D215" s="487">
        <v>431</v>
      </c>
      <c r="E215" s="525" t="s">
        <v>78</v>
      </c>
      <c r="F215" s="548" t="s">
        <v>1033</v>
      </c>
      <c r="G215"/>
      <c r="H215" s="212" t="s">
        <v>1045</v>
      </c>
      <c r="I215" s="450">
        <v>2221</v>
      </c>
      <c r="J215" s="446" t="s">
        <v>1037</v>
      </c>
      <c r="K215" s="446">
        <v>3221</v>
      </c>
      <c r="L215" s="456" t="s">
        <v>1037</v>
      </c>
    </row>
    <row r="216" spans="1:12" x14ac:dyDescent="0.25">
      <c r="A216" s="558" t="s">
        <v>146</v>
      </c>
      <c r="B216" s="559" t="s">
        <v>147</v>
      </c>
      <c r="C216"/>
      <c r="D216" s="476" t="s">
        <v>146</v>
      </c>
      <c r="E216" s="519" t="s">
        <v>147</v>
      </c>
      <c r="F216" s="544" t="s">
        <v>1022</v>
      </c>
      <c r="G216"/>
      <c r="H216" s="213" t="s">
        <v>1045</v>
      </c>
      <c r="I216" s="450">
        <v>2221</v>
      </c>
      <c r="J216" s="446" t="s">
        <v>1037</v>
      </c>
      <c r="K216" s="446">
        <v>3221</v>
      </c>
      <c r="L216" s="456" t="s">
        <v>1037</v>
      </c>
    </row>
    <row r="217" spans="1:12" x14ac:dyDescent="0.25">
      <c r="A217" s="558" t="s">
        <v>148</v>
      </c>
      <c r="B217" s="559" t="s">
        <v>150</v>
      </c>
      <c r="C217"/>
      <c r="D217" s="476" t="s">
        <v>148</v>
      </c>
      <c r="E217" s="519" t="s">
        <v>149</v>
      </c>
      <c r="F217" s="544" t="s">
        <v>1022</v>
      </c>
      <c r="G217"/>
      <c r="H217" s="214" t="s">
        <v>1045</v>
      </c>
      <c r="I217" s="450">
        <v>2221</v>
      </c>
      <c r="J217" s="446" t="s">
        <v>1037</v>
      </c>
      <c r="K217" s="446">
        <v>3221</v>
      </c>
      <c r="L217" s="456" t="s">
        <v>1037</v>
      </c>
    </row>
    <row r="218" spans="1:12" x14ac:dyDescent="0.25">
      <c r="A218" s="558" t="s">
        <v>151</v>
      </c>
      <c r="B218" s="559" t="s">
        <v>152</v>
      </c>
      <c r="C218"/>
      <c r="D218" s="476" t="s">
        <v>151</v>
      </c>
      <c r="E218" s="519" t="s">
        <v>152</v>
      </c>
      <c r="F218" s="544" t="s">
        <v>1022</v>
      </c>
      <c r="G218"/>
      <c r="H218" s="215" t="s">
        <v>1045</v>
      </c>
      <c r="I218" s="450">
        <v>2221</v>
      </c>
      <c r="J218" s="446" t="s">
        <v>1037</v>
      </c>
      <c r="K218" s="446">
        <v>3221</v>
      </c>
      <c r="L218" s="456" t="s">
        <v>1037</v>
      </c>
    </row>
    <row r="219" spans="1:12" x14ac:dyDescent="0.25">
      <c r="A219" s="558" t="s">
        <v>153</v>
      </c>
      <c r="B219" s="559" t="s">
        <v>155</v>
      </c>
      <c r="C219"/>
      <c r="D219" s="476" t="s">
        <v>153</v>
      </c>
      <c r="E219" s="519" t="s">
        <v>154</v>
      </c>
      <c r="F219" s="544" t="s">
        <v>1022</v>
      </c>
      <c r="G219"/>
      <c r="H219" s="216" t="s">
        <v>1045</v>
      </c>
      <c r="I219" s="450">
        <v>2221</v>
      </c>
      <c r="J219" s="446" t="s">
        <v>1037</v>
      </c>
      <c r="K219" s="446">
        <v>3221</v>
      </c>
      <c r="L219" s="456" t="s">
        <v>1037</v>
      </c>
    </row>
    <row r="220" spans="1:12" x14ac:dyDescent="0.25">
      <c r="A220" s="558" t="s">
        <v>156</v>
      </c>
      <c r="B220" s="559" t="s">
        <v>157</v>
      </c>
      <c r="C220"/>
      <c r="D220" s="476" t="s">
        <v>156</v>
      </c>
      <c r="E220" s="519" t="s">
        <v>157</v>
      </c>
      <c r="F220" s="544" t="s">
        <v>1022</v>
      </c>
      <c r="G220"/>
      <c r="H220" s="217" t="s">
        <v>1045</v>
      </c>
      <c r="I220" s="450">
        <v>2221</v>
      </c>
      <c r="J220" s="446" t="s">
        <v>1037</v>
      </c>
      <c r="K220" s="446">
        <v>3221</v>
      </c>
      <c r="L220" s="456" t="s">
        <v>1037</v>
      </c>
    </row>
    <row r="221" spans="1:12" x14ac:dyDescent="0.25">
      <c r="A221" s="558" t="s">
        <v>158</v>
      </c>
      <c r="B221" s="559" t="s">
        <v>627</v>
      </c>
      <c r="C221"/>
      <c r="D221" s="476" t="s">
        <v>158</v>
      </c>
      <c r="E221" s="519" t="s">
        <v>627</v>
      </c>
      <c r="F221" s="544" t="s">
        <v>1022</v>
      </c>
      <c r="G221"/>
      <c r="H221" s="218" t="s">
        <v>1045</v>
      </c>
      <c r="I221" s="450">
        <v>2221</v>
      </c>
      <c r="J221" s="446" t="s">
        <v>1037</v>
      </c>
      <c r="K221" s="446">
        <v>3221</v>
      </c>
      <c r="L221" s="456" t="s">
        <v>1037</v>
      </c>
    </row>
    <row r="222" spans="1:12" x14ac:dyDescent="0.25">
      <c r="A222" s="558" t="s">
        <v>159</v>
      </c>
      <c r="B222" s="559" t="s">
        <v>160</v>
      </c>
      <c r="C222"/>
      <c r="D222" s="476" t="s">
        <v>159</v>
      </c>
      <c r="E222" s="519" t="s">
        <v>160</v>
      </c>
      <c r="F222" s="544" t="s">
        <v>1022</v>
      </c>
      <c r="G222"/>
      <c r="H222" s="219" t="s">
        <v>1045</v>
      </c>
      <c r="I222" s="450">
        <v>2221</v>
      </c>
      <c r="J222" s="446" t="s">
        <v>1037</v>
      </c>
      <c r="K222" s="446">
        <v>3221</v>
      </c>
      <c r="L222" s="456" t="s">
        <v>1037</v>
      </c>
    </row>
    <row r="223" spans="1:12" x14ac:dyDescent="0.25">
      <c r="A223" s="558" t="s">
        <v>161</v>
      </c>
      <c r="B223" s="559" t="s">
        <v>162</v>
      </c>
      <c r="C223"/>
      <c r="D223" s="476" t="s">
        <v>161</v>
      </c>
      <c r="E223" s="519" t="s">
        <v>162</v>
      </c>
      <c r="F223" s="544" t="s">
        <v>1022</v>
      </c>
      <c r="G223"/>
      <c r="H223" s="220" t="s">
        <v>1045</v>
      </c>
      <c r="I223" s="450">
        <v>2221</v>
      </c>
      <c r="J223" s="446" t="s">
        <v>1037</v>
      </c>
      <c r="K223" s="446">
        <v>3221</v>
      </c>
      <c r="L223" s="456" t="s">
        <v>1037</v>
      </c>
    </row>
    <row r="224" spans="1:12" x14ac:dyDescent="0.25">
      <c r="A224" s="558" t="s">
        <v>163</v>
      </c>
      <c r="B224" s="559" t="s">
        <v>164</v>
      </c>
      <c r="C224"/>
      <c r="D224" s="476" t="s">
        <v>163</v>
      </c>
      <c r="E224" s="519" t="s">
        <v>164</v>
      </c>
      <c r="F224" s="544" t="s">
        <v>1022</v>
      </c>
      <c r="G224"/>
      <c r="H224" s="221" t="s">
        <v>1045</v>
      </c>
      <c r="I224" s="450">
        <v>2221</v>
      </c>
      <c r="J224" s="446" t="s">
        <v>1037</v>
      </c>
      <c r="K224" s="446">
        <v>3221</v>
      </c>
      <c r="L224" s="456" t="s">
        <v>1037</v>
      </c>
    </row>
    <row r="225" spans="1:12" x14ac:dyDescent="0.25">
      <c r="A225" s="558" t="s">
        <v>165</v>
      </c>
      <c r="B225" s="559" t="s">
        <v>166</v>
      </c>
      <c r="C225"/>
      <c r="D225" s="476" t="s">
        <v>165</v>
      </c>
      <c r="E225" s="519" t="s">
        <v>166</v>
      </c>
      <c r="F225" s="544" t="s">
        <v>1022</v>
      </c>
      <c r="G225"/>
      <c r="H225" s="222" t="s">
        <v>1045</v>
      </c>
      <c r="I225" s="450">
        <v>2221</v>
      </c>
      <c r="J225" s="446" t="s">
        <v>1037</v>
      </c>
      <c r="K225" s="446">
        <v>3221</v>
      </c>
      <c r="L225" s="456" t="s">
        <v>1037</v>
      </c>
    </row>
    <row r="226" spans="1:12" x14ac:dyDescent="0.25">
      <c r="A226" s="558" t="s">
        <v>167</v>
      </c>
      <c r="B226" s="559" t="s">
        <v>628</v>
      </c>
      <c r="C226"/>
      <c r="D226" s="476" t="s">
        <v>167</v>
      </c>
      <c r="E226" s="519" t="s">
        <v>628</v>
      </c>
      <c r="F226" s="544" t="s">
        <v>1022</v>
      </c>
      <c r="G226"/>
      <c r="H226" s="223" t="s">
        <v>1045</v>
      </c>
      <c r="I226" s="450">
        <v>2211</v>
      </c>
      <c r="J226" s="446" t="s">
        <v>1037</v>
      </c>
      <c r="K226" s="446">
        <v>3211</v>
      </c>
      <c r="L226" s="456" t="s">
        <v>1037</v>
      </c>
    </row>
    <row r="227" spans="1:12" x14ac:dyDescent="0.25">
      <c r="A227" s="558" t="s">
        <v>466</v>
      </c>
      <c r="B227" s="559" t="s">
        <v>629</v>
      </c>
      <c r="C227"/>
      <c r="D227" s="476" t="s">
        <v>466</v>
      </c>
      <c r="E227" s="519" t="s">
        <v>629</v>
      </c>
      <c r="F227" s="544" t="s">
        <v>1022</v>
      </c>
      <c r="G227"/>
      <c r="H227" s="224" t="s">
        <v>1045</v>
      </c>
      <c r="I227" s="450">
        <v>2211</v>
      </c>
      <c r="J227" s="446" t="s">
        <v>1037</v>
      </c>
      <c r="K227" s="446">
        <v>3211</v>
      </c>
      <c r="L227" s="456" t="s">
        <v>1037</v>
      </c>
    </row>
    <row r="228" spans="1:12" x14ac:dyDescent="0.25">
      <c r="A228" s="558" t="s">
        <v>168</v>
      </c>
      <c r="B228" s="559" t="s">
        <v>630</v>
      </c>
      <c r="C228"/>
      <c r="D228" s="476" t="s">
        <v>168</v>
      </c>
      <c r="E228" s="519" t="s">
        <v>630</v>
      </c>
      <c r="F228" s="544" t="s">
        <v>1022</v>
      </c>
      <c r="G228"/>
      <c r="H228" s="225" t="s">
        <v>1045</v>
      </c>
      <c r="I228" s="450">
        <v>2211</v>
      </c>
      <c r="J228" s="446" t="s">
        <v>1037</v>
      </c>
      <c r="K228" s="446">
        <v>3211</v>
      </c>
      <c r="L228" s="456" t="s">
        <v>1037</v>
      </c>
    </row>
    <row r="229" spans="1:12" x14ac:dyDescent="0.25">
      <c r="A229" s="558" t="s">
        <v>467</v>
      </c>
      <c r="B229" s="559" t="s">
        <v>861</v>
      </c>
      <c r="C229"/>
      <c r="D229" s="476" t="s">
        <v>467</v>
      </c>
      <c r="E229" s="519" t="s">
        <v>631</v>
      </c>
      <c r="F229" s="544" t="s">
        <v>1022</v>
      </c>
      <c r="G229"/>
      <c r="H229" s="226" t="s">
        <v>1045</v>
      </c>
      <c r="I229" s="450">
        <v>2211</v>
      </c>
      <c r="J229" s="446" t="s">
        <v>1037</v>
      </c>
      <c r="K229" s="446">
        <v>3211</v>
      </c>
      <c r="L229" s="456" t="s">
        <v>1037</v>
      </c>
    </row>
    <row r="230" spans="1:12" x14ac:dyDescent="0.25">
      <c r="A230" s="558" t="s">
        <v>169</v>
      </c>
      <c r="B230" s="559" t="s">
        <v>619</v>
      </c>
      <c r="C230"/>
      <c r="D230" s="476" t="s">
        <v>169</v>
      </c>
      <c r="E230" s="519" t="s">
        <v>619</v>
      </c>
      <c r="F230" s="544" t="s">
        <v>1022</v>
      </c>
      <c r="G230"/>
      <c r="H230" s="227" t="s">
        <v>1045</v>
      </c>
      <c r="I230" s="450">
        <v>2211</v>
      </c>
      <c r="J230" s="446" t="s">
        <v>1037</v>
      </c>
      <c r="K230" s="446">
        <v>3211</v>
      </c>
      <c r="L230" s="456" t="s">
        <v>1037</v>
      </c>
    </row>
    <row r="231" spans="1:12" x14ac:dyDescent="0.25">
      <c r="A231" s="558" t="s">
        <v>468</v>
      </c>
      <c r="B231" s="559" t="s">
        <v>620</v>
      </c>
      <c r="C231"/>
      <c r="D231" s="476" t="s">
        <v>468</v>
      </c>
      <c r="E231" s="519" t="s">
        <v>620</v>
      </c>
      <c r="F231" s="544" t="s">
        <v>1022</v>
      </c>
      <c r="G231"/>
      <c r="H231" s="228" t="s">
        <v>1045</v>
      </c>
      <c r="I231" s="450">
        <v>2211</v>
      </c>
      <c r="J231" s="446" t="s">
        <v>1037</v>
      </c>
      <c r="K231" s="446">
        <v>3211</v>
      </c>
      <c r="L231" s="456" t="s">
        <v>1037</v>
      </c>
    </row>
    <row r="232" spans="1:12" x14ac:dyDescent="0.25">
      <c r="A232" s="558" t="s">
        <v>469</v>
      </c>
      <c r="B232" s="559" t="s">
        <v>621</v>
      </c>
      <c r="C232"/>
      <c r="D232" s="476" t="s">
        <v>469</v>
      </c>
      <c r="E232" s="519" t="s">
        <v>621</v>
      </c>
      <c r="F232" s="544" t="s">
        <v>1022</v>
      </c>
      <c r="G232"/>
      <c r="H232" s="229" t="s">
        <v>1045</v>
      </c>
      <c r="I232" s="450">
        <v>2211</v>
      </c>
      <c r="J232" s="446" t="s">
        <v>1037</v>
      </c>
      <c r="K232" s="446">
        <v>3211</v>
      </c>
      <c r="L232" s="456" t="s">
        <v>1037</v>
      </c>
    </row>
    <row r="233" spans="1:12" x14ac:dyDescent="0.25">
      <c r="A233" s="558" t="s">
        <v>470</v>
      </c>
      <c r="B233" s="559" t="s">
        <v>622</v>
      </c>
      <c r="C233"/>
      <c r="D233" s="476" t="s">
        <v>470</v>
      </c>
      <c r="E233" s="519" t="s">
        <v>622</v>
      </c>
      <c r="F233" s="544" t="s">
        <v>1022</v>
      </c>
      <c r="G233"/>
      <c r="H233" s="230" t="s">
        <v>1045</v>
      </c>
      <c r="I233" s="450">
        <v>2211</v>
      </c>
      <c r="J233" s="446" t="s">
        <v>1037</v>
      </c>
      <c r="K233" s="446">
        <v>3211</v>
      </c>
      <c r="L233" s="456" t="s">
        <v>1037</v>
      </c>
    </row>
    <row r="234" spans="1:12" x14ac:dyDescent="0.25">
      <c r="A234" s="558" t="s">
        <v>170</v>
      </c>
      <c r="B234" s="559" t="s">
        <v>623</v>
      </c>
      <c r="C234"/>
      <c r="D234" s="476" t="s">
        <v>170</v>
      </c>
      <c r="E234" s="519" t="s">
        <v>623</v>
      </c>
      <c r="F234" s="544" t="s">
        <v>1022</v>
      </c>
      <c r="G234"/>
      <c r="H234" s="231" t="s">
        <v>1045</v>
      </c>
      <c r="I234" s="450">
        <v>2213</v>
      </c>
      <c r="J234" s="446" t="s">
        <v>1037</v>
      </c>
      <c r="K234" s="446">
        <v>3213</v>
      </c>
      <c r="L234" s="456" t="s">
        <v>1037</v>
      </c>
    </row>
    <row r="235" spans="1:12" x14ac:dyDescent="0.25">
      <c r="A235" s="558" t="s">
        <v>471</v>
      </c>
      <c r="B235" s="559" t="s">
        <v>624</v>
      </c>
      <c r="C235"/>
      <c r="D235" s="476" t="s">
        <v>471</v>
      </c>
      <c r="E235" s="519" t="s">
        <v>624</v>
      </c>
      <c r="F235" s="544" t="s">
        <v>1022</v>
      </c>
      <c r="G235"/>
      <c r="H235" s="232" t="s">
        <v>1045</v>
      </c>
      <c r="I235" s="450">
        <v>2213</v>
      </c>
      <c r="J235" s="446" t="s">
        <v>1037</v>
      </c>
      <c r="K235" s="446">
        <v>3213</v>
      </c>
      <c r="L235" s="456" t="s">
        <v>1037</v>
      </c>
    </row>
    <row r="236" spans="1:12" x14ac:dyDescent="0.25">
      <c r="A236" s="558" t="s">
        <v>171</v>
      </c>
      <c r="B236" s="559" t="s">
        <v>625</v>
      </c>
      <c r="C236"/>
      <c r="D236" s="476" t="s">
        <v>171</v>
      </c>
      <c r="E236" s="519" t="s">
        <v>625</v>
      </c>
      <c r="F236" s="544" t="s">
        <v>1022</v>
      </c>
      <c r="G236"/>
      <c r="H236" s="233" t="s">
        <v>1045</v>
      </c>
      <c r="I236" s="450">
        <v>2213</v>
      </c>
      <c r="J236" s="446" t="s">
        <v>1037</v>
      </c>
      <c r="K236" s="446">
        <v>3213</v>
      </c>
      <c r="L236" s="456" t="s">
        <v>1037</v>
      </c>
    </row>
    <row r="237" spans="1:12" x14ac:dyDescent="0.25">
      <c r="A237" s="558" t="s">
        <v>472</v>
      </c>
      <c r="B237" s="559" t="s">
        <v>626</v>
      </c>
      <c r="C237"/>
      <c r="D237" s="476" t="s">
        <v>472</v>
      </c>
      <c r="E237" s="519" t="s">
        <v>626</v>
      </c>
      <c r="F237" s="544" t="s">
        <v>1022</v>
      </c>
      <c r="G237"/>
      <c r="H237" s="234" t="s">
        <v>1045</v>
      </c>
      <c r="I237" s="450">
        <v>2213</v>
      </c>
      <c r="J237" s="446" t="s">
        <v>1037</v>
      </c>
      <c r="K237" s="446">
        <v>3213</v>
      </c>
      <c r="L237" s="456" t="s">
        <v>1037</v>
      </c>
    </row>
    <row r="238" spans="1:12" x14ac:dyDescent="0.25">
      <c r="A238" s="558" t="s">
        <v>172</v>
      </c>
      <c r="B238" s="559" t="s">
        <v>615</v>
      </c>
      <c r="C238"/>
      <c r="D238" s="476" t="s">
        <v>172</v>
      </c>
      <c r="E238" s="519" t="s">
        <v>615</v>
      </c>
      <c r="F238" s="544" t="s">
        <v>1022</v>
      </c>
      <c r="G238"/>
      <c r="H238" s="235" t="s">
        <v>1045</v>
      </c>
      <c r="I238" s="450">
        <v>2213</v>
      </c>
      <c r="J238" s="446" t="s">
        <v>1037</v>
      </c>
      <c r="K238" s="446">
        <v>3213</v>
      </c>
      <c r="L238" s="456" t="s">
        <v>1037</v>
      </c>
    </row>
    <row r="239" spans="1:12" x14ac:dyDescent="0.25">
      <c r="A239" s="558" t="s">
        <v>473</v>
      </c>
      <c r="B239" s="559" t="s">
        <v>616</v>
      </c>
      <c r="C239"/>
      <c r="D239" s="476" t="s">
        <v>473</v>
      </c>
      <c r="E239" s="519" t="s">
        <v>616</v>
      </c>
      <c r="F239" s="544" t="s">
        <v>1022</v>
      </c>
      <c r="G239"/>
      <c r="H239" s="236" t="s">
        <v>1045</v>
      </c>
      <c r="I239" s="450">
        <v>2213</v>
      </c>
      <c r="J239" s="446" t="s">
        <v>1037</v>
      </c>
      <c r="K239" s="446">
        <v>3213</v>
      </c>
      <c r="L239" s="456" t="s">
        <v>1037</v>
      </c>
    </row>
    <row r="240" spans="1:12" x14ac:dyDescent="0.25">
      <c r="A240" s="558" t="s">
        <v>474</v>
      </c>
      <c r="B240" s="559" t="s">
        <v>617</v>
      </c>
      <c r="C240"/>
      <c r="D240" s="476" t="s">
        <v>474</v>
      </c>
      <c r="E240" s="519" t="s">
        <v>617</v>
      </c>
      <c r="F240" s="544" t="s">
        <v>1022</v>
      </c>
      <c r="G240"/>
      <c r="H240" s="237" t="s">
        <v>1045</v>
      </c>
      <c r="I240" s="450">
        <v>2213</v>
      </c>
      <c r="J240" s="446" t="s">
        <v>1037</v>
      </c>
      <c r="K240" s="446">
        <v>3213</v>
      </c>
      <c r="L240" s="456" t="s">
        <v>1037</v>
      </c>
    </row>
    <row r="241" spans="1:12" x14ac:dyDescent="0.25">
      <c r="A241" s="558" t="s">
        <v>475</v>
      </c>
      <c r="B241" s="559" t="s">
        <v>618</v>
      </c>
      <c r="C241"/>
      <c r="D241" s="476" t="s">
        <v>475</v>
      </c>
      <c r="E241" s="519" t="s">
        <v>618</v>
      </c>
      <c r="F241" s="544" t="s">
        <v>1022</v>
      </c>
      <c r="G241"/>
      <c r="H241" s="238" t="s">
        <v>1045</v>
      </c>
      <c r="I241" s="450">
        <v>2213</v>
      </c>
      <c r="J241" s="446" t="s">
        <v>1037</v>
      </c>
      <c r="K241" s="446">
        <v>3213</v>
      </c>
      <c r="L241" s="456" t="s">
        <v>1037</v>
      </c>
    </row>
    <row r="242" spans="1:12" x14ac:dyDescent="0.25">
      <c r="A242" s="569" t="s">
        <v>862</v>
      </c>
      <c r="B242" s="570" t="s">
        <v>280</v>
      </c>
      <c r="C242"/>
      <c r="D242" s="487">
        <v>724</v>
      </c>
      <c r="E242" s="525" t="s">
        <v>280</v>
      </c>
      <c r="F242" s="548" t="s">
        <v>1033</v>
      </c>
      <c r="G242"/>
      <c r="H242" s="239" t="s">
        <v>1045</v>
      </c>
      <c r="I242" s="450">
        <v>2225</v>
      </c>
      <c r="J242" s="446" t="s">
        <v>1037</v>
      </c>
      <c r="K242" s="446">
        <v>3225</v>
      </c>
      <c r="L242" s="456" t="s">
        <v>1037</v>
      </c>
    </row>
    <row r="243" spans="1:12" x14ac:dyDescent="0.25">
      <c r="A243" s="558" t="s">
        <v>173</v>
      </c>
      <c r="B243" s="559" t="s">
        <v>610</v>
      </c>
      <c r="C243"/>
      <c r="D243" s="476" t="s">
        <v>173</v>
      </c>
      <c r="E243" s="519" t="s">
        <v>610</v>
      </c>
      <c r="F243" s="544" t="s">
        <v>1022</v>
      </c>
      <c r="G243"/>
      <c r="H243" s="240" t="s">
        <v>1045</v>
      </c>
      <c r="I243" s="450">
        <v>2213</v>
      </c>
      <c r="J243" s="446" t="s">
        <v>1037</v>
      </c>
      <c r="K243" s="446">
        <v>3213</v>
      </c>
      <c r="L243" s="456" t="s">
        <v>1037</v>
      </c>
    </row>
    <row r="244" spans="1:12" x14ac:dyDescent="0.25">
      <c r="A244" s="558" t="s">
        <v>174</v>
      </c>
      <c r="B244" s="559" t="s">
        <v>175</v>
      </c>
      <c r="C244"/>
      <c r="D244" s="476" t="s">
        <v>174</v>
      </c>
      <c r="E244" s="519" t="s">
        <v>175</v>
      </c>
      <c r="F244" s="544" t="s">
        <v>1022</v>
      </c>
      <c r="G244"/>
      <c r="H244" s="241" t="s">
        <v>1045</v>
      </c>
      <c r="I244" s="450">
        <v>2211</v>
      </c>
      <c r="J244" s="446" t="s">
        <v>1037</v>
      </c>
      <c r="K244" s="446">
        <v>3211</v>
      </c>
      <c r="L244" s="456" t="s">
        <v>1037</v>
      </c>
    </row>
    <row r="245" spans="1:12" x14ac:dyDescent="0.25">
      <c r="A245" s="558" t="s">
        <v>176</v>
      </c>
      <c r="B245" s="559" t="s">
        <v>177</v>
      </c>
      <c r="C245"/>
      <c r="D245" s="476" t="s">
        <v>176</v>
      </c>
      <c r="E245" s="519" t="s">
        <v>177</v>
      </c>
      <c r="F245" s="544" t="s">
        <v>1022</v>
      </c>
      <c r="G245"/>
      <c r="H245" s="242" t="s">
        <v>1045</v>
      </c>
      <c r="I245" s="450">
        <v>2211</v>
      </c>
      <c r="J245" s="446" t="s">
        <v>1037</v>
      </c>
      <c r="K245" s="446">
        <v>3211</v>
      </c>
      <c r="L245" s="456" t="s">
        <v>1037</v>
      </c>
    </row>
    <row r="246" spans="1:12" x14ac:dyDescent="0.25">
      <c r="A246" s="558" t="s">
        <v>178</v>
      </c>
      <c r="B246" s="559" t="s">
        <v>863</v>
      </c>
      <c r="C246"/>
      <c r="D246" s="476" t="s">
        <v>178</v>
      </c>
      <c r="E246" s="519" t="s">
        <v>179</v>
      </c>
      <c r="F246" s="544" t="s">
        <v>1022</v>
      </c>
      <c r="G246"/>
      <c r="H246" s="243" t="s">
        <v>1045</v>
      </c>
      <c r="I246" s="450">
        <v>2212</v>
      </c>
      <c r="J246" s="446" t="s">
        <v>1037</v>
      </c>
      <c r="K246" s="446">
        <v>3212</v>
      </c>
      <c r="L246" s="456" t="s">
        <v>1037</v>
      </c>
    </row>
    <row r="247" spans="1:12" x14ac:dyDescent="0.25">
      <c r="A247" s="562" t="s">
        <v>180</v>
      </c>
      <c r="B247" s="563" t="s">
        <v>864</v>
      </c>
      <c r="C247"/>
      <c r="D247" s="478" t="s">
        <v>180</v>
      </c>
      <c r="E247" s="521" t="s">
        <v>611</v>
      </c>
      <c r="F247" s="544" t="s">
        <v>1022</v>
      </c>
      <c r="G247"/>
      <c r="H247" s="244" t="s">
        <v>1045</v>
      </c>
      <c r="I247" s="450">
        <v>2213</v>
      </c>
      <c r="J247" s="446" t="s">
        <v>1037</v>
      </c>
      <c r="K247" s="446">
        <v>3213</v>
      </c>
      <c r="L247" s="456" t="s">
        <v>1037</v>
      </c>
    </row>
    <row r="248" spans="1:12" x14ac:dyDescent="0.25">
      <c r="A248" s="558" t="s">
        <v>181</v>
      </c>
      <c r="B248" s="559" t="s">
        <v>182</v>
      </c>
      <c r="C248"/>
      <c r="D248" s="476" t="s">
        <v>181</v>
      </c>
      <c r="E248" s="519" t="s">
        <v>182</v>
      </c>
      <c r="F248" s="544" t="s">
        <v>1022</v>
      </c>
      <c r="G248"/>
      <c r="H248" s="245" t="s">
        <v>1045</v>
      </c>
      <c r="I248" s="450">
        <v>2211</v>
      </c>
      <c r="J248" s="446" t="s">
        <v>1037</v>
      </c>
      <c r="K248" s="446">
        <v>3211</v>
      </c>
      <c r="L248" s="456" t="s">
        <v>1037</v>
      </c>
    </row>
    <row r="249" spans="1:12" x14ac:dyDescent="0.25">
      <c r="A249" s="558" t="s">
        <v>183</v>
      </c>
      <c r="B249" s="559" t="s">
        <v>612</v>
      </c>
      <c r="C249"/>
      <c r="D249" s="476" t="s">
        <v>183</v>
      </c>
      <c r="E249" s="519" t="s">
        <v>612</v>
      </c>
      <c r="F249" s="544" t="s">
        <v>1022</v>
      </c>
      <c r="G249"/>
      <c r="H249" s="246" t="s">
        <v>1045</v>
      </c>
      <c r="I249" s="450">
        <v>2212</v>
      </c>
      <c r="J249" s="446" t="s">
        <v>1037</v>
      </c>
      <c r="K249" s="446">
        <v>3212</v>
      </c>
      <c r="L249" s="456" t="s">
        <v>1037</v>
      </c>
    </row>
    <row r="250" spans="1:12" x14ac:dyDescent="0.25">
      <c r="A250" s="569" t="s">
        <v>184</v>
      </c>
      <c r="B250" s="570" t="s">
        <v>614</v>
      </c>
      <c r="C250"/>
      <c r="D250" s="487" t="s">
        <v>185</v>
      </c>
      <c r="E250" s="526" t="s">
        <v>614</v>
      </c>
      <c r="F250" s="548" t="s">
        <v>1033</v>
      </c>
      <c r="G250"/>
      <c r="H250" s="247" t="s">
        <v>1045</v>
      </c>
      <c r="I250" s="450">
        <v>2212</v>
      </c>
      <c r="J250" s="446" t="s">
        <v>1037</v>
      </c>
      <c r="K250" s="446">
        <v>3212</v>
      </c>
      <c r="L250" s="456" t="s">
        <v>1037</v>
      </c>
    </row>
    <row r="251" spans="1:12" x14ac:dyDescent="0.25">
      <c r="A251" s="569" t="s">
        <v>185</v>
      </c>
      <c r="B251" s="570" t="s">
        <v>865</v>
      </c>
      <c r="C251"/>
      <c r="D251" s="488" t="s">
        <v>185</v>
      </c>
      <c r="E251" s="526" t="s">
        <v>614</v>
      </c>
      <c r="F251" s="548" t="s">
        <v>1033</v>
      </c>
      <c r="G251"/>
      <c r="H251" s="248" t="s">
        <v>1045</v>
      </c>
      <c r="I251" s="450">
        <v>2212</v>
      </c>
      <c r="J251" s="446" t="s">
        <v>1037</v>
      </c>
      <c r="K251" s="446">
        <v>3212</v>
      </c>
      <c r="L251" s="456" t="s">
        <v>1037</v>
      </c>
    </row>
    <row r="252" spans="1:12" x14ac:dyDescent="0.25">
      <c r="A252" s="571" t="s">
        <v>186</v>
      </c>
      <c r="B252" s="572" t="s">
        <v>718</v>
      </c>
      <c r="C252"/>
      <c r="D252" s="487" t="s">
        <v>184</v>
      </c>
      <c r="E252" s="526" t="s">
        <v>613</v>
      </c>
      <c r="F252" s="548" t="s">
        <v>1033</v>
      </c>
      <c r="G252"/>
      <c r="H252" s="249" t="s">
        <v>1045</v>
      </c>
      <c r="I252" s="450">
        <v>2212</v>
      </c>
      <c r="J252" s="446" t="s">
        <v>1037</v>
      </c>
      <c r="K252" s="446">
        <v>3212</v>
      </c>
      <c r="L252" s="456" t="s">
        <v>1037</v>
      </c>
    </row>
    <row r="253" spans="1:12" x14ac:dyDescent="0.25">
      <c r="A253" s="571" t="str">
        <f>"588"</f>
        <v>588</v>
      </c>
      <c r="B253" s="572" t="s">
        <v>718</v>
      </c>
      <c r="C253"/>
      <c r="D253" s="483">
        <v>588</v>
      </c>
      <c r="E253" s="525" t="s">
        <v>187</v>
      </c>
      <c r="F253" s="548" t="s">
        <v>1033</v>
      </c>
      <c r="G253"/>
      <c r="H253" s="250" t="s">
        <v>1045</v>
      </c>
      <c r="I253" s="450">
        <v>2212</v>
      </c>
      <c r="J253" s="446" t="s">
        <v>1037</v>
      </c>
      <c r="K253" s="446">
        <v>3212</v>
      </c>
      <c r="L253" s="456" t="s">
        <v>1037</v>
      </c>
    </row>
    <row r="254" spans="1:12" x14ac:dyDescent="0.25">
      <c r="A254" s="558" t="s">
        <v>188</v>
      </c>
      <c r="B254" s="559" t="s">
        <v>866</v>
      </c>
      <c r="C254"/>
      <c r="D254" s="476" t="s">
        <v>188</v>
      </c>
      <c r="E254" s="519" t="s">
        <v>189</v>
      </c>
      <c r="F254" s="544" t="s">
        <v>1022</v>
      </c>
      <c r="G254"/>
      <c r="H254" s="251" t="s">
        <v>1045</v>
      </c>
      <c r="I254" s="450">
        <v>2212</v>
      </c>
      <c r="J254" s="446" t="s">
        <v>1037</v>
      </c>
      <c r="K254" s="446">
        <v>3212</v>
      </c>
      <c r="L254" s="456" t="s">
        <v>1037</v>
      </c>
    </row>
    <row r="255" spans="1:12" x14ac:dyDescent="0.25">
      <c r="A255" s="564" t="s">
        <v>190</v>
      </c>
      <c r="B255" s="565" t="s">
        <v>718</v>
      </c>
      <c r="C255"/>
      <c r="D255" s="477" t="s">
        <v>190</v>
      </c>
      <c r="E255" s="520" t="s">
        <v>191</v>
      </c>
      <c r="F255" s="545" t="s">
        <v>1021</v>
      </c>
      <c r="G255"/>
      <c r="H255" s="252" t="s">
        <v>1045</v>
      </c>
      <c r="I255" s="450">
        <v>2214</v>
      </c>
      <c r="J255" s="446" t="s">
        <v>1037</v>
      </c>
      <c r="K255" s="446" t="s">
        <v>1037</v>
      </c>
      <c r="L255" s="456" t="s">
        <v>1037</v>
      </c>
    </row>
    <row r="256" spans="1:12" x14ac:dyDescent="0.25">
      <c r="A256" s="564" t="s">
        <v>476</v>
      </c>
      <c r="B256" s="565" t="s">
        <v>718</v>
      </c>
      <c r="C256"/>
      <c r="D256" s="477" t="s">
        <v>476</v>
      </c>
      <c r="E256" s="520" t="s">
        <v>192</v>
      </c>
      <c r="F256" s="545" t="s">
        <v>1021</v>
      </c>
      <c r="G256"/>
      <c r="H256" s="253" t="s">
        <v>1045</v>
      </c>
      <c r="I256" s="450">
        <v>2214</v>
      </c>
      <c r="J256" s="446" t="s">
        <v>1037</v>
      </c>
      <c r="K256" s="446" t="s">
        <v>1037</v>
      </c>
      <c r="L256" s="456" t="s">
        <v>1037</v>
      </c>
    </row>
    <row r="257" spans="1:12" x14ac:dyDescent="0.25">
      <c r="A257" s="564" t="s">
        <v>477</v>
      </c>
      <c r="B257" s="565" t="s">
        <v>718</v>
      </c>
      <c r="C257"/>
      <c r="D257" s="477" t="s">
        <v>477</v>
      </c>
      <c r="E257" s="520" t="s">
        <v>193</v>
      </c>
      <c r="F257" s="545" t="s">
        <v>1021</v>
      </c>
      <c r="G257"/>
      <c r="H257" s="254" t="s">
        <v>1045</v>
      </c>
      <c r="I257" s="450">
        <v>2214</v>
      </c>
      <c r="J257" s="446" t="s">
        <v>1037</v>
      </c>
      <c r="K257" s="446" t="s">
        <v>1037</v>
      </c>
      <c r="L257" s="456" t="s">
        <v>1037</v>
      </c>
    </row>
    <row r="258" spans="1:12" x14ac:dyDescent="0.25">
      <c r="A258" s="564" t="str">
        <f>"594"</f>
        <v>594</v>
      </c>
      <c r="B258" s="565" t="s">
        <v>718</v>
      </c>
      <c r="C258"/>
      <c r="D258" s="480">
        <v>594</v>
      </c>
      <c r="E258" s="522" t="s">
        <v>194</v>
      </c>
      <c r="F258" s="545" t="s">
        <v>1021</v>
      </c>
      <c r="G258"/>
      <c r="H258" s="255" t="s">
        <v>1045</v>
      </c>
      <c r="I258" s="450">
        <v>2214</v>
      </c>
      <c r="J258" s="446" t="s">
        <v>1037</v>
      </c>
      <c r="K258" s="446" t="s">
        <v>1037</v>
      </c>
      <c r="L258" s="456" t="s">
        <v>1037</v>
      </c>
    </row>
    <row r="259" spans="1:12" x14ac:dyDescent="0.25">
      <c r="A259" s="578" t="s">
        <v>196</v>
      </c>
      <c r="B259" s="579" t="s">
        <v>867</v>
      </c>
      <c r="C259"/>
      <c r="D259" s="489" t="s">
        <v>196</v>
      </c>
      <c r="E259" s="528" t="s">
        <v>195</v>
      </c>
      <c r="F259" s="547" t="s">
        <v>1024</v>
      </c>
      <c r="G259"/>
      <c r="H259" s="256" t="s">
        <v>1045</v>
      </c>
      <c r="I259" s="450">
        <v>2222</v>
      </c>
      <c r="J259" s="446" t="s">
        <v>1037</v>
      </c>
      <c r="K259" s="446">
        <v>3222</v>
      </c>
      <c r="L259" s="456" t="s">
        <v>1037</v>
      </c>
    </row>
    <row r="260" spans="1:12" x14ac:dyDescent="0.25">
      <c r="A260" s="578" t="s">
        <v>868</v>
      </c>
      <c r="B260" s="579" t="s">
        <v>869</v>
      </c>
      <c r="C260"/>
      <c r="D260" s="482" t="s">
        <v>196</v>
      </c>
      <c r="E260" s="528" t="s">
        <v>195</v>
      </c>
      <c r="F260" s="547" t="s">
        <v>1024</v>
      </c>
      <c r="G260"/>
      <c r="H260" s="257" t="s">
        <v>1045</v>
      </c>
      <c r="I260" s="450">
        <v>2222</v>
      </c>
      <c r="J260" s="446" t="s">
        <v>1037</v>
      </c>
      <c r="K260" s="446">
        <v>3222</v>
      </c>
      <c r="L260" s="456" t="s">
        <v>1037</v>
      </c>
    </row>
    <row r="261" spans="1:12" x14ac:dyDescent="0.25">
      <c r="A261" s="578" t="s">
        <v>870</v>
      </c>
      <c r="B261" s="579" t="s">
        <v>871</v>
      </c>
      <c r="C261"/>
      <c r="D261" s="482" t="s">
        <v>196</v>
      </c>
      <c r="E261" s="528" t="s">
        <v>195</v>
      </c>
      <c r="F261" s="547" t="s">
        <v>1024</v>
      </c>
      <c r="G261"/>
      <c r="H261" s="258" t="s">
        <v>1045</v>
      </c>
      <c r="I261" s="450">
        <v>2222</v>
      </c>
      <c r="J261" s="446" t="s">
        <v>1037</v>
      </c>
      <c r="K261" s="446">
        <v>3222</v>
      </c>
      <c r="L261" s="456" t="s">
        <v>1037</v>
      </c>
    </row>
    <row r="262" spans="1:12" x14ac:dyDescent="0.25">
      <c r="A262" s="578" t="s">
        <v>872</v>
      </c>
      <c r="B262" s="579" t="s">
        <v>873</v>
      </c>
      <c r="C262"/>
      <c r="D262" s="482" t="s">
        <v>196</v>
      </c>
      <c r="E262" s="528" t="s">
        <v>195</v>
      </c>
      <c r="F262" s="547" t="s">
        <v>1024</v>
      </c>
      <c r="G262"/>
      <c r="H262" s="259" t="s">
        <v>1045</v>
      </c>
      <c r="I262" s="450">
        <v>2222</v>
      </c>
      <c r="J262" s="446" t="s">
        <v>1037</v>
      </c>
      <c r="K262" s="446">
        <v>3222</v>
      </c>
      <c r="L262" s="456" t="s">
        <v>1037</v>
      </c>
    </row>
    <row r="263" spans="1:12" x14ac:dyDescent="0.25">
      <c r="A263" s="558" t="s">
        <v>197</v>
      </c>
      <c r="B263" s="559" t="s">
        <v>198</v>
      </c>
      <c r="C263"/>
      <c r="D263" s="476" t="s">
        <v>197</v>
      </c>
      <c r="E263" s="519" t="s">
        <v>198</v>
      </c>
      <c r="F263" s="544" t="s">
        <v>1022</v>
      </c>
      <c r="G263"/>
      <c r="H263" s="260" t="s">
        <v>1045</v>
      </c>
      <c r="I263" s="450">
        <v>2224</v>
      </c>
      <c r="J263" s="446" t="s">
        <v>1037</v>
      </c>
      <c r="K263" s="446">
        <v>3224</v>
      </c>
      <c r="L263" s="456" t="s">
        <v>1037</v>
      </c>
    </row>
    <row r="264" spans="1:12" x14ac:dyDescent="0.25">
      <c r="A264" s="558" t="s">
        <v>199</v>
      </c>
      <c r="B264" s="559" t="s">
        <v>200</v>
      </c>
      <c r="C264"/>
      <c r="D264" s="476" t="s">
        <v>199</v>
      </c>
      <c r="E264" s="519" t="s">
        <v>200</v>
      </c>
      <c r="F264" s="544" t="s">
        <v>1022</v>
      </c>
      <c r="G264"/>
      <c r="H264" s="261" t="s">
        <v>1045</v>
      </c>
      <c r="I264" s="450">
        <v>2224</v>
      </c>
      <c r="J264" s="446" t="s">
        <v>1037</v>
      </c>
      <c r="K264" s="446">
        <v>3224</v>
      </c>
      <c r="L264" s="456" t="s">
        <v>1037</v>
      </c>
    </row>
    <row r="265" spans="1:12" x14ac:dyDescent="0.25">
      <c r="A265" s="562" t="s">
        <v>201</v>
      </c>
      <c r="B265" s="563" t="s">
        <v>874</v>
      </c>
      <c r="C265"/>
      <c r="D265" s="493" t="s">
        <v>201</v>
      </c>
      <c r="E265" s="521" t="s">
        <v>548</v>
      </c>
      <c r="F265" s="544" t="s">
        <v>1022</v>
      </c>
      <c r="G265"/>
      <c r="H265" s="262" t="s">
        <v>1045</v>
      </c>
      <c r="I265" s="450">
        <v>2224</v>
      </c>
      <c r="J265" s="446" t="s">
        <v>1037</v>
      </c>
      <c r="K265" s="446">
        <v>3224</v>
      </c>
      <c r="L265" s="456" t="s">
        <v>1037</v>
      </c>
    </row>
    <row r="266" spans="1:12" x14ac:dyDescent="0.25">
      <c r="A266" s="558" t="s">
        <v>202</v>
      </c>
      <c r="B266" s="559" t="s">
        <v>203</v>
      </c>
      <c r="C266"/>
      <c r="D266" s="476" t="s">
        <v>202</v>
      </c>
      <c r="E266" s="519" t="s">
        <v>203</v>
      </c>
      <c r="F266" s="544" t="s">
        <v>1022</v>
      </c>
      <c r="G266"/>
      <c r="H266" s="263" t="s">
        <v>1045</v>
      </c>
      <c r="I266" s="450">
        <v>2224</v>
      </c>
      <c r="J266" s="446" t="s">
        <v>1037</v>
      </c>
      <c r="K266" s="446">
        <v>3224</v>
      </c>
      <c r="L266" s="456" t="s">
        <v>1037</v>
      </c>
    </row>
    <row r="267" spans="1:12" x14ac:dyDescent="0.25">
      <c r="A267" s="562" t="s">
        <v>204</v>
      </c>
      <c r="B267" s="563" t="s">
        <v>875</v>
      </c>
      <c r="C267"/>
      <c r="D267" s="493" t="s">
        <v>204</v>
      </c>
      <c r="E267" s="521" t="s">
        <v>549</v>
      </c>
      <c r="F267" s="544" t="s">
        <v>1022</v>
      </c>
      <c r="G267"/>
      <c r="H267" s="264" t="s">
        <v>1045</v>
      </c>
      <c r="I267" s="450">
        <v>2224</v>
      </c>
      <c r="J267" s="446" t="s">
        <v>1037</v>
      </c>
      <c r="K267" s="446">
        <v>3224</v>
      </c>
      <c r="L267" s="456" t="s">
        <v>1037</v>
      </c>
    </row>
    <row r="268" spans="1:12" x14ac:dyDescent="0.25">
      <c r="A268" s="564" t="s">
        <v>876</v>
      </c>
      <c r="B268" s="565" t="s">
        <v>718</v>
      </c>
      <c r="C268"/>
      <c r="D268" s="480">
        <v>615</v>
      </c>
      <c r="E268" s="522" t="s">
        <v>205</v>
      </c>
      <c r="F268" s="545" t="s">
        <v>1021</v>
      </c>
      <c r="G268"/>
      <c r="H268" s="265" t="s">
        <v>1045</v>
      </c>
      <c r="I268" s="450">
        <v>2224</v>
      </c>
      <c r="J268" s="446" t="s">
        <v>1037</v>
      </c>
      <c r="K268" s="446">
        <v>3224</v>
      </c>
      <c r="L268" s="456" t="s">
        <v>1037</v>
      </c>
    </row>
    <row r="269" spans="1:12" x14ac:dyDescent="0.25">
      <c r="A269" s="558" t="s">
        <v>206</v>
      </c>
      <c r="B269" s="559" t="s">
        <v>207</v>
      </c>
      <c r="C269"/>
      <c r="D269" s="476" t="s">
        <v>206</v>
      </c>
      <c r="E269" s="519" t="s">
        <v>207</v>
      </c>
      <c r="F269" s="544" t="s">
        <v>1022</v>
      </c>
      <c r="G269"/>
      <c r="H269" s="266" t="s">
        <v>1045</v>
      </c>
      <c r="I269" s="450">
        <v>2224</v>
      </c>
      <c r="J269" s="446" t="s">
        <v>1037</v>
      </c>
      <c r="K269" s="446">
        <v>3224</v>
      </c>
      <c r="L269" s="456" t="s">
        <v>1037</v>
      </c>
    </row>
    <row r="270" spans="1:12" x14ac:dyDescent="0.25">
      <c r="A270" s="558" t="s">
        <v>208</v>
      </c>
      <c r="B270" s="559" t="s">
        <v>550</v>
      </c>
      <c r="C270"/>
      <c r="D270" s="476" t="s">
        <v>208</v>
      </c>
      <c r="E270" s="519" t="s">
        <v>550</v>
      </c>
      <c r="F270" s="544" t="s">
        <v>1022</v>
      </c>
      <c r="G270"/>
      <c r="H270" s="267" t="s">
        <v>1045</v>
      </c>
      <c r="I270" s="450">
        <v>2224</v>
      </c>
      <c r="J270" s="446" t="s">
        <v>1037</v>
      </c>
      <c r="K270" s="446">
        <v>3224</v>
      </c>
      <c r="L270" s="456" t="s">
        <v>1037</v>
      </c>
    </row>
    <row r="271" spans="1:12" x14ac:dyDescent="0.25">
      <c r="A271" s="558" t="s">
        <v>209</v>
      </c>
      <c r="B271" s="559" t="s">
        <v>210</v>
      </c>
      <c r="C271"/>
      <c r="D271" s="476" t="s">
        <v>209</v>
      </c>
      <c r="E271" s="519" t="s">
        <v>210</v>
      </c>
      <c r="F271" s="544" t="s">
        <v>1022</v>
      </c>
      <c r="G271"/>
      <c r="H271" s="268" t="s">
        <v>1045</v>
      </c>
      <c r="I271" s="450">
        <v>2224</v>
      </c>
      <c r="J271" s="446" t="s">
        <v>1037</v>
      </c>
      <c r="K271" s="446">
        <v>3224</v>
      </c>
      <c r="L271" s="456" t="s">
        <v>1037</v>
      </c>
    </row>
    <row r="272" spans="1:12" x14ac:dyDescent="0.25">
      <c r="A272" s="558" t="s">
        <v>211</v>
      </c>
      <c r="B272" s="559" t="s">
        <v>212</v>
      </c>
      <c r="C272"/>
      <c r="D272" s="476" t="s">
        <v>211</v>
      </c>
      <c r="E272" s="519" t="s">
        <v>212</v>
      </c>
      <c r="F272" s="544" t="s">
        <v>1022</v>
      </c>
      <c r="G272"/>
      <c r="H272" s="269" t="s">
        <v>1045</v>
      </c>
      <c r="I272" s="450">
        <v>2224</v>
      </c>
      <c r="J272" s="446" t="s">
        <v>1037</v>
      </c>
      <c r="K272" s="446">
        <v>3224</v>
      </c>
      <c r="L272" s="456" t="s">
        <v>1037</v>
      </c>
    </row>
    <row r="273" spans="1:12" x14ac:dyDescent="0.25">
      <c r="A273" s="562" t="s">
        <v>213</v>
      </c>
      <c r="B273" s="563" t="s">
        <v>478</v>
      </c>
      <c r="C273"/>
      <c r="D273" s="493" t="s">
        <v>213</v>
      </c>
      <c r="E273" s="521" t="s">
        <v>214</v>
      </c>
      <c r="F273" s="544" t="s">
        <v>1022</v>
      </c>
      <c r="G273"/>
      <c r="H273" s="270" t="s">
        <v>1045</v>
      </c>
      <c r="I273" s="450">
        <v>2222</v>
      </c>
      <c r="J273" s="446" t="s">
        <v>1037</v>
      </c>
      <c r="K273" s="446">
        <v>3222</v>
      </c>
      <c r="L273" s="456" t="s">
        <v>1037</v>
      </c>
    </row>
    <row r="274" spans="1:12" x14ac:dyDescent="0.25">
      <c r="A274" s="564" t="s">
        <v>215</v>
      </c>
      <c r="B274" s="565" t="s">
        <v>718</v>
      </c>
      <c r="C274"/>
      <c r="D274" s="480" t="s">
        <v>215</v>
      </c>
      <c r="E274" s="522" t="s">
        <v>216</v>
      </c>
      <c r="F274" s="545" t="s">
        <v>1021</v>
      </c>
      <c r="G274"/>
      <c r="H274" s="271" t="s">
        <v>1045</v>
      </c>
      <c r="I274" s="450">
        <v>2222</v>
      </c>
      <c r="J274" s="446" t="s">
        <v>1037</v>
      </c>
      <c r="K274" s="446">
        <v>3222</v>
      </c>
      <c r="L274" s="456" t="s">
        <v>1037</v>
      </c>
    </row>
    <row r="275" spans="1:12" x14ac:dyDescent="0.25">
      <c r="A275" s="558" t="s">
        <v>217</v>
      </c>
      <c r="B275" s="559" t="s">
        <v>218</v>
      </c>
      <c r="C275"/>
      <c r="D275" s="476" t="s">
        <v>217</v>
      </c>
      <c r="E275" s="519" t="s">
        <v>218</v>
      </c>
      <c r="F275" s="544" t="s">
        <v>1022</v>
      </c>
      <c r="G275"/>
      <c r="H275" s="272" t="s">
        <v>1045</v>
      </c>
      <c r="I275" s="450">
        <v>2222</v>
      </c>
      <c r="J275" s="446" t="s">
        <v>1037</v>
      </c>
      <c r="K275" s="446">
        <v>3222</v>
      </c>
      <c r="L275" s="456" t="s">
        <v>1037</v>
      </c>
    </row>
    <row r="276" spans="1:12" x14ac:dyDescent="0.25">
      <c r="A276" s="558" t="s">
        <v>219</v>
      </c>
      <c r="B276" s="559" t="s">
        <v>220</v>
      </c>
      <c r="C276"/>
      <c r="D276" s="476" t="s">
        <v>219</v>
      </c>
      <c r="E276" s="519" t="s">
        <v>220</v>
      </c>
      <c r="F276" s="544" t="s">
        <v>1022</v>
      </c>
      <c r="G276"/>
      <c r="H276" s="273" t="s">
        <v>1045</v>
      </c>
      <c r="I276" s="450">
        <v>2222</v>
      </c>
      <c r="J276" s="446" t="s">
        <v>1037</v>
      </c>
      <c r="K276" s="446">
        <v>3222</v>
      </c>
      <c r="L276" s="456" t="s">
        <v>1037</v>
      </c>
    </row>
    <row r="277" spans="1:12" x14ac:dyDescent="0.25">
      <c r="A277" s="567" t="s">
        <v>221</v>
      </c>
      <c r="B277" s="568" t="s">
        <v>877</v>
      </c>
      <c r="C277"/>
      <c r="D277" s="481" t="s">
        <v>221</v>
      </c>
      <c r="E277" s="524" t="s">
        <v>551</v>
      </c>
      <c r="F277" s="547" t="s">
        <v>1024</v>
      </c>
      <c r="G277"/>
      <c r="H277" s="274" t="s">
        <v>1045</v>
      </c>
      <c r="I277" s="450">
        <v>2222</v>
      </c>
      <c r="J277" s="446" t="s">
        <v>1037</v>
      </c>
      <c r="K277" s="446">
        <v>3222</v>
      </c>
      <c r="L277" s="456" t="s">
        <v>1037</v>
      </c>
    </row>
    <row r="278" spans="1:12" x14ac:dyDescent="0.25">
      <c r="A278" s="567" t="s">
        <v>222</v>
      </c>
      <c r="B278" s="568" t="s">
        <v>878</v>
      </c>
      <c r="C278"/>
      <c r="D278" s="482" t="s">
        <v>221</v>
      </c>
      <c r="E278" s="524" t="s">
        <v>551</v>
      </c>
      <c r="F278" s="547" t="s">
        <v>1024</v>
      </c>
      <c r="G278"/>
      <c r="H278" s="275" t="s">
        <v>1045</v>
      </c>
      <c r="I278" s="450">
        <v>2222</v>
      </c>
      <c r="J278" s="446" t="s">
        <v>1037</v>
      </c>
      <c r="K278" s="446">
        <v>3222</v>
      </c>
      <c r="L278" s="456" t="s">
        <v>1037</v>
      </c>
    </row>
    <row r="279" spans="1:12" x14ac:dyDescent="0.25">
      <c r="A279" s="567" t="s">
        <v>223</v>
      </c>
      <c r="B279" s="568" t="s">
        <v>879</v>
      </c>
      <c r="C279"/>
      <c r="D279" s="482" t="s">
        <v>221</v>
      </c>
      <c r="E279" s="524" t="s">
        <v>551</v>
      </c>
      <c r="F279" s="547" t="s">
        <v>1024</v>
      </c>
      <c r="G279"/>
      <c r="H279" s="276" t="s">
        <v>1045</v>
      </c>
      <c r="I279" s="450">
        <v>2222</v>
      </c>
      <c r="J279" s="446" t="s">
        <v>1037</v>
      </c>
      <c r="K279" s="446">
        <v>3222</v>
      </c>
      <c r="L279" s="456" t="s">
        <v>1037</v>
      </c>
    </row>
    <row r="280" spans="1:12" x14ac:dyDescent="0.25">
      <c r="A280" s="569" t="s">
        <v>224</v>
      </c>
      <c r="B280" s="570" t="s">
        <v>880</v>
      </c>
      <c r="C280"/>
      <c r="D280" s="488" t="s">
        <v>224</v>
      </c>
      <c r="E280" s="526" t="s">
        <v>225</v>
      </c>
      <c r="F280" s="548" t="s">
        <v>1033</v>
      </c>
      <c r="G280"/>
      <c r="H280" s="277" t="s">
        <v>1045</v>
      </c>
      <c r="I280" s="450">
        <v>2241</v>
      </c>
      <c r="J280" s="446" t="s">
        <v>1037</v>
      </c>
      <c r="K280" s="446">
        <v>3241</v>
      </c>
      <c r="L280" s="456" t="s">
        <v>1037</v>
      </c>
    </row>
    <row r="281" spans="1:12" x14ac:dyDescent="0.25">
      <c r="A281" s="569" t="s">
        <v>226</v>
      </c>
      <c r="B281" s="570" t="s">
        <v>880</v>
      </c>
      <c r="C281"/>
      <c r="D281" s="487">
        <v>651</v>
      </c>
      <c r="E281" s="525" t="s">
        <v>632</v>
      </c>
      <c r="F281" s="548" t="s">
        <v>1033</v>
      </c>
      <c r="G281"/>
      <c r="H281" s="278" t="s">
        <v>1045</v>
      </c>
      <c r="I281" s="450">
        <v>2241</v>
      </c>
      <c r="J281" s="446" t="s">
        <v>1037</v>
      </c>
      <c r="K281" s="446">
        <v>3241</v>
      </c>
      <c r="L281" s="456" t="s">
        <v>1037</v>
      </c>
    </row>
    <row r="282" spans="1:12" x14ac:dyDescent="0.25">
      <c r="A282" s="569" t="s">
        <v>227</v>
      </c>
      <c r="B282" s="570" t="s">
        <v>881</v>
      </c>
      <c r="C282"/>
      <c r="D282" s="483" t="s">
        <v>227</v>
      </c>
      <c r="E282" s="525" t="s">
        <v>633</v>
      </c>
      <c r="F282" s="548" t="s">
        <v>1033</v>
      </c>
      <c r="G282"/>
      <c r="H282" s="279" t="s">
        <v>1045</v>
      </c>
      <c r="I282" s="450">
        <v>2241</v>
      </c>
      <c r="J282" s="446" t="s">
        <v>1037</v>
      </c>
      <c r="K282" s="446">
        <v>3241</v>
      </c>
      <c r="L282" s="456" t="s">
        <v>1037</v>
      </c>
    </row>
    <row r="283" spans="1:12" x14ac:dyDescent="0.25">
      <c r="A283" s="569" t="s">
        <v>228</v>
      </c>
      <c r="B283" s="570" t="s">
        <v>882</v>
      </c>
      <c r="C283"/>
      <c r="D283" s="483" t="s">
        <v>228</v>
      </c>
      <c r="E283" s="525" t="s">
        <v>229</v>
      </c>
      <c r="F283" s="548" t="s">
        <v>1033</v>
      </c>
      <c r="G283"/>
      <c r="H283" s="280" t="s">
        <v>1045</v>
      </c>
      <c r="I283" s="450">
        <v>2241</v>
      </c>
      <c r="J283" s="446" t="s">
        <v>1037</v>
      </c>
      <c r="K283" s="446">
        <v>3241</v>
      </c>
      <c r="L283" s="456" t="s">
        <v>1037</v>
      </c>
    </row>
    <row r="284" spans="1:12" x14ac:dyDescent="0.25">
      <c r="A284" s="569" t="s">
        <v>230</v>
      </c>
      <c r="B284" s="570" t="s">
        <v>882</v>
      </c>
      <c r="C284"/>
      <c r="D284" s="487" t="s">
        <v>230</v>
      </c>
      <c r="E284" s="525" t="s">
        <v>238</v>
      </c>
      <c r="F284" s="548" t="s">
        <v>1033</v>
      </c>
      <c r="G284"/>
      <c r="H284" s="281" t="s">
        <v>1045</v>
      </c>
      <c r="I284" s="450">
        <v>2242</v>
      </c>
      <c r="J284" s="446" t="s">
        <v>1037</v>
      </c>
      <c r="K284" s="446">
        <v>3242</v>
      </c>
      <c r="L284" s="456" t="s">
        <v>1037</v>
      </c>
    </row>
    <row r="285" spans="1:12" x14ac:dyDescent="0.25">
      <c r="A285" s="569" t="s">
        <v>231</v>
      </c>
      <c r="B285" s="570" t="s">
        <v>883</v>
      </c>
      <c r="C285"/>
      <c r="D285" s="483" t="s">
        <v>231</v>
      </c>
      <c r="E285" s="525" t="s">
        <v>634</v>
      </c>
      <c r="F285" s="548" t="s">
        <v>1033</v>
      </c>
      <c r="G285"/>
      <c r="H285" s="282" t="s">
        <v>1045</v>
      </c>
      <c r="I285" s="450">
        <v>2241</v>
      </c>
      <c r="J285" s="446" t="s">
        <v>1037</v>
      </c>
      <c r="K285" s="446">
        <v>3241</v>
      </c>
      <c r="L285" s="456" t="s">
        <v>1037</v>
      </c>
    </row>
    <row r="286" spans="1:12" x14ac:dyDescent="0.25">
      <c r="A286" s="558" t="s">
        <v>232</v>
      </c>
      <c r="B286" s="559" t="s">
        <v>233</v>
      </c>
      <c r="C286"/>
      <c r="D286" s="476" t="s">
        <v>232</v>
      </c>
      <c r="E286" s="519" t="s">
        <v>233</v>
      </c>
      <c r="F286" s="544" t="s">
        <v>1022</v>
      </c>
      <c r="G286"/>
      <c r="H286" s="283" t="s">
        <v>1045</v>
      </c>
      <c r="I286" s="450">
        <v>2225</v>
      </c>
      <c r="J286" s="446" t="s">
        <v>1037</v>
      </c>
      <c r="K286" s="446">
        <v>3225</v>
      </c>
      <c r="L286" s="456" t="s">
        <v>1037</v>
      </c>
    </row>
    <row r="287" spans="1:12" x14ac:dyDescent="0.25">
      <c r="A287" s="558" t="s">
        <v>234</v>
      </c>
      <c r="B287" s="559" t="s">
        <v>884</v>
      </c>
      <c r="C287"/>
      <c r="D287" s="476" t="s">
        <v>239</v>
      </c>
      <c r="E287" s="519" t="s">
        <v>552</v>
      </c>
      <c r="F287" s="544" t="s">
        <v>1022</v>
      </c>
      <c r="G287"/>
      <c r="H287" s="284" t="s">
        <v>1045</v>
      </c>
      <c r="I287" s="450">
        <v>2244</v>
      </c>
      <c r="J287" s="446" t="s">
        <v>1037</v>
      </c>
      <c r="K287" s="446">
        <v>3244</v>
      </c>
      <c r="L287" s="456" t="s">
        <v>1037</v>
      </c>
    </row>
    <row r="288" spans="1:12" x14ac:dyDescent="0.25">
      <c r="A288" s="564" t="s">
        <v>236</v>
      </c>
      <c r="B288" s="565" t="s">
        <v>718</v>
      </c>
      <c r="C288"/>
      <c r="D288" s="479" t="s">
        <v>234</v>
      </c>
      <c r="E288" s="522" t="s">
        <v>479</v>
      </c>
      <c r="F288" s="545" t="s">
        <v>1021</v>
      </c>
      <c r="G288"/>
      <c r="H288" s="285" t="s">
        <v>1045</v>
      </c>
      <c r="I288" s="450">
        <v>2244</v>
      </c>
      <c r="J288" s="446" t="s">
        <v>1037</v>
      </c>
      <c r="K288" s="446">
        <v>3244</v>
      </c>
      <c r="L288" s="456" t="s">
        <v>1037</v>
      </c>
    </row>
    <row r="289" spans="1:12" x14ac:dyDescent="0.25">
      <c r="A289" s="564" t="s">
        <v>239</v>
      </c>
      <c r="B289" s="565" t="s">
        <v>718</v>
      </c>
      <c r="C289"/>
      <c r="D289" s="479" t="s">
        <v>236</v>
      </c>
      <c r="E289" s="520" t="s">
        <v>237</v>
      </c>
      <c r="F289" s="545" t="s">
        <v>1021</v>
      </c>
      <c r="G289"/>
      <c r="H289" s="286" t="s">
        <v>1045</v>
      </c>
      <c r="I289" s="450">
        <v>2242</v>
      </c>
      <c r="J289" s="446" t="s">
        <v>1037</v>
      </c>
      <c r="K289" s="446">
        <v>3242</v>
      </c>
      <c r="L289" s="456" t="s">
        <v>1037</v>
      </c>
    </row>
    <row r="290" spans="1:12" x14ac:dyDescent="0.25">
      <c r="A290" s="558" t="s">
        <v>241</v>
      </c>
      <c r="B290" s="559" t="s">
        <v>240</v>
      </c>
      <c r="C290"/>
      <c r="D290" s="476" t="s">
        <v>241</v>
      </c>
      <c r="E290" s="519" t="s">
        <v>240</v>
      </c>
      <c r="F290" s="544" t="s">
        <v>1022</v>
      </c>
      <c r="G290"/>
      <c r="H290" s="287" t="s">
        <v>1045</v>
      </c>
      <c r="I290" s="450">
        <v>2222</v>
      </c>
      <c r="J290" s="446" t="s">
        <v>1037</v>
      </c>
      <c r="K290" s="446">
        <v>3222</v>
      </c>
      <c r="L290" s="456" t="s">
        <v>1037</v>
      </c>
    </row>
    <row r="291" spans="1:12" x14ac:dyDescent="0.25">
      <c r="A291" s="569" t="s">
        <v>242</v>
      </c>
      <c r="B291" s="570" t="s">
        <v>885</v>
      </c>
      <c r="C291"/>
      <c r="D291" s="488" t="s">
        <v>242</v>
      </c>
      <c r="E291" s="525" t="s">
        <v>636</v>
      </c>
      <c r="F291" s="551" t="s">
        <v>1033</v>
      </c>
      <c r="G291"/>
      <c r="H291" s="288" t="s">
        <v>1045</v>
      </c>
      <c r="I291" s="450">
        <v>2226</v>
      </c>
      <c r="J291" s="446" t="s">
        <v>1037</v>
      </c>
      <c r="K291" s="446" t="s">
        <v>1037</v>
      </c>
      <c r="L291" s="456" t="s">
        <v>1037</v>
      </c>
    </row>
    <row r="292" spans="1:12" x14ac:dyDescent="0.25">
      <c r="A292" s="571" t="s">
        <v>243</v>
      </c>
      <c r="B292" s="572" t="s">
        <v>718</v>
      </c>
      <c r="C292"/>
      <c r="D292" s="488" t="s">
        <v>243</v>
      </c>
      <c r="E292" s="525" t="s">
        <v>635</v>
      </c>
      <c r="F292" s="551" t="s">
        <v>1033</v>
      </c>
      <c r="G292"/>
      <c r="H292" s="289" t="s">
        <v>1045</v>
      </c>
      <c r="I292" s="450">
        <v>2226</v>
      </c>
      <c r="J292" s="446" t="s">
        <v>1037</v>
      </c>
      <c r="K292" s="446" t="s">
        <v>1037</v>
      </c>
      <c r="L292" s="456" t="s">
        <v>1037</v>
      </c>
    </row>
    <row r="293" spans="1:12" x14ac:dyDescent="0.25">
      <c r="A293" s="564" t="str">
        <f>"682"</f>
        <v>682</v>
      </c>
      <c r="B293" s="565" t="s">
        <v>718</v>
      </c>
      <c r="C293"/>
      <c r="D293" s="477" t="s">
        <v>244</v>
      </c>
      <c r="E293" s="522" t="s">
        <v>553</v>
      </c>
      <c r="F293" s="545" t="s">
        <v>1021</v>
      </c>
      <c r="G293"/>
      <c r="H293" s="290" t="s">
        <v>1045</v>
      </c>
      <c r="I293" s="450">
        <v>2245</v>
      </c>
      <c r="J293" s="446" t="s">
        <v>1037</v>
      </c>
      <c r="K293" s="446" t="s">
        <v>1037</v>
      </c>
      <c r="L293" s="456" t="s">
        <v>1037</v>
      </c>
    </row>
    <row r="294" spans="1:12" x14ac:dyDescent="0.25">
      <c r="A294" s="564" t="str">
        <f>"683"</f>
        <v>683</v>
      </c>
      <c r="B294" s="565" t="s">
        <v>718</v>
      </c>
      <c r="C294"/>
      <c r="D294" s="477" t="s">
        <v>245</v>
      </c>
      <c r="E294" s="522" t="s">
        <v>554</v>
      </c>
      <c r="F294" s="545" t="s">
        <v>1021</v>
      </c>
      <c r="G294"/>
      <c r="H294" s="291" t="s">
        <v>1045</v>
      </c>
      <c r="I294" s="450">
        <v>2226</v>
      </c>
      <c r="J294" s="446" t="s">
        <v>1037</v>
      </c>
      <c r="K294" s="446" t="s">
        <v>1037</v>
      </c>
      <c r="L294" s="456" t="s">
        <v>1037</v>
      </c>
    </row>
    <row r="295" spans="1:12" x14ac:dyDescent="0.25">
      <c r="A295" s="564" t="str">
        <f>"685"</f>
        <v>685</v>
      </c>
      <c r="B295" s="565" t="s">
        <v>718</v>
      </c>
      <c r="C295"/>
      <c r="D295" s="477" t="s">
        <v>246</v>
      </c>
      <c r="E295" s="522" t="s">
        <v>247</v>
      </c>
      <c r="F295" s="545" t="s">
        <v>1021</v>
      </c>
      <c r="G295"/>
      <c r="H295" s="292" t="s">
        <v>1045</v>
      </c>
      <c r="I295" s="450">
        <v>2226</v>
      </c>
      <c r="J295" s="446" t="s">
        <v>1037</v>
      </c>
      <c r="K295" s="446" t="s">
        <v>1037</v>
      </c>
      <c r="L295" s="456" t="s">
        <v>1037</v>
      </c>
    </row>
    <row r="296" spans="1:12" x14ac:dyDescent="0.25">
      <c r="A296" s="564" t="s">
        <v>248</v>
      </c>
      <c r="B296" s="565" t="s">
        <v>718</v>
      </c>
      <c r="C296"/>
      <c r="D296" s="477" t="s">
        <v>248</v>
      </c>
      <c r="E296" s="522" t="s">
        <v>249</v>
      </c>
      <c r="F296" s="545" t="s">
        <v>1021</v>
      </c>
      <c r="G296"/>
      <c r="H296" s="293" t="s">
        <v>1045</v>
      </c>
      <c r="I296" s="450">
        <v>2226</v>
      </c>
      <c r="J296" s="446" t="s">
        <v>1037</v>
      </c>
      <c r="K296" s="446" t="s">
        <v>1037</v>
      </c>
      <c r="L296" s="456" t="s">
        <v>1037</v>
      </c>
    </row>
    <row r="297" spans="1:12" x14ac:dyDescent="0.25">
      <c r="A297" s="564" t="str">
        <f>"687"</f>
        <v>687</v>
      </c>
      <c r="B297" s="565" t="s">
        <v>718</v>
      </c>
      <c r="C297"/>
      <c r="D297" s="477" t="s">
        <v>250</v>
      </c>
      <c r="E297" s="522" t="s">
        <v>251</v>
      </c>
      <c r="F297" s="545" t="s">
        <v>1021</v>
      </c>
      <c r="G297"/>
      <c r="H297" s="294" t="s">
        <v>1045</v>
      </c>
      <c r="I297" s="450">
        <v>2226</v>
      </c>
      <c r="J297" s="446" t="s">
        <v>1037</v>
      </c>
      <c r="K297" s="446" t="s">
        <v>1037</v>
      </c>
      <c r="L297" s="456" t="s">
        <v>1037</v>
      </c>
    </row>
    <row r="298" spans="1:12" x14ac:dyDescent="0.25">
      <c r="A298" s="564" t="str">
        <f>"688"</f>
        <v>688</v>
      </c>
      <c r="B298" s="565" t="s">
        <v>718</v>
      </c>
      <c r="C298"/>
      <c r="D298" s="477" t="s">
        <v>252</v>
      </c>
      <c r="E298" s="522" t="s">
        <v>254</v>
      </c>
      <c r="F298" s="545" t="s">
        <v>1021</v>
      </c>
      <c r="G298"/>
      <c r="H298" s="295" t="s">
        <v>1045</v>
      </c>
      <c r="I298" s="450">
        <v>2226</v>
      </c>
      <c r="J298" s="446" t="s">
        <v>1037</v>
      </c>
      <c r="K298" s="446" t="s">
        <v>1037</v>
      </c>
      <c r="L298" s="456" t="s">
        <v>1037</v>
      </c>
    </row>
    <row r="299" spans="1:12" x14ac:dyDescent="0.25">
      <c r="A299" s="564" t="str">
        <f>"689"</f>
        <v>689</v>
      </c>
      <c r="B299" s="565" t="s">
        <v>718</v>
      </c>
      <c r="C299"/>
      <c r="D299" s="477" t="s">
        <v>480</v>
      </c>
      <c r="E299" s="522" t="s">
        <v>253</v>
      </c>
      <c r="F299" s="545" t="s">
        <v>1021</v>
      </c>
      <c r="G299"/>
      <c r="H299" s="295" t="s">
        <v>1045</v>
      </c>
      <c r="I299" s="450">
        <v>2226</v>
      </c>
      <c r="J299" s="446" t="s">
        <v>1037</v>
      </c>
      <c r="K299" s="446" t="s">
        <v>1037</v>
      </c>
      <c r="L299" s="456" t="s">
        <v>1037</v>
      </c>
    </row>
    <row r="300" spans="1:12" x14ac:dyDescent="0.25">
      <c r="A300" s="569" t="s">
        <v>255</v>
      </c>
      <c r="B300" s="570" t="s">
        <v>886</v>
      </c>
      <c r="C300"/>
      <c r="D300" s="494">
        <v>691</v>
      </c>
      <c r="E300" s="534" t="s">
        <v>257</v>
      </c>
      <c r="F300" s="552" t="s">
        <v>1033</v>
      </c>
      <c r="G300"/>
      <c r="H300" s="296" t="s">
        <v>1045</v>
      </c>
      <c r="I300" s="450">
        <v>2225</v>
      </c>
      <c r="J300" s="446" t="s">
        <v>1037</v>
      </c>
      <c r="K300" s="446">
        <v>3225</v>
      </c>
      <c r="L300" s="456" t="s">
        <v>1037</v>
      </c>
    </row>
    <row r="301" spans="1:12" x14ac:dyDescent="0.25">
      <c r="A301" s="564" t="s">
        <v>256</v>
      </c>
      <c r="B301" s="565" t="s">
        <v>718</v>
      </c>
      <c r="C301"/>
      <c r="D301" s="494" t="s">
        <v>255</v>
      </c>
      <c r="E301" s="534" t="s">
        <v>637</v>
      </c>
      <c r="F301" s="553" t="s">
        <v>1021</v>
      </c>
      <c r="G301"/>
      <c r="H301" s="296" t="s">
        <v>1045</v>
      </c>
      <c r="I301" s="450">
        <v>2225</v>
      </c>
      <c r="J301" s="446" t="s">
        <v>1037</v>
      </c>
      <c r="K301" s="446" t="s">
        <v>1037</v>
      </c>
      <c r="L301" s="456" t="s">
        <v>1037</v>
      </c>
    </row>
    <row r="302" spans="1:12" x14ac:dyDescent="0.25">
      <c r="A302" s="564" t="s">
        <v>258</v>
      </c>
      <c r="B302" s="565" t="s">
        <v>718</v>
      </c>
      <c r="C302"/>
      <c r="D302" s="480" t="s">
        <v>258</v>
      </c>
      <c r="E302" s="522" t="s">
        <v>259</v>
      </c>
      <c r="F302" s="545" t="s">
        <v>1021</v>
      </c>
      <c r="G302"/>
      <c r="H302" s="296" t="s">
        <v>1045</v>
      </c>
      <c r="I302" s="450">
        <v>2245</v>
      </c>
      <c r="J302" s="446" t="s">
        <v>1037</v>
      </c>
      <c r="K302" s="446" t="s">
        <v>1037</v>
      </c>
      <c r="L302" s="456" t="s">
        <v>1037</v>
      </c>
    </row>
    <row r="303" spans="1:12" x14ac:dyDescent="0.25">
      <c r="A303" s="564" t="str">
        <f>"695"</f>
        <v>695</v>
      </c>
      <c r="B303" s="565" t="s">
        <v>718</v>
      </c>
      <c r="C303"/>
      <c r="D303" s="477" t="s">
        <v>260</v>
      </c>
      <c r="E303" s="522" t="s">
        <v>555</v>
      </c>
      <c r="F303" s="545" t="s">
        <v>1021</v>
      </c>
      <c r="G303"/>
      <c r="H303" s="297" t="s">
        <v>1045</v>
      </c>
      <c r="I303" s="450">
        <v>2226</v>
      </c>
      <c r="J303" s="446" t="s">
        <v>1037</v>
      </c>
      <c r="K303" s="446" t="s">
        <v>1037</v>
      </c>
      <c r="L303" s="456" t="s">
        <v>1037</v>
      </c>
    </row>
    <row r="304" spans="1:12" x14ac:dyDescent="0.25">
      <c r="A304" s="564" t="str">
        <f>"696"</f>
        <v>696</v>
      </c>
      <c r="B304" s="565" t="s">
        <v>718</v>
      </c>
      <c r="C304"/>
      <c r="D304" s="480">
        <v>696</v>
      </c>
      <c r="E304" s="522" t="s">
        <v>261</v>
      </c>
      <c r="F304" s="545" t="s">
        <v>1021</v>
      </c>
      <c r="G304"/>
      <c r="H304" s="298" t="s">
        <v>1045</v>
      </c>
      <c r="I304" s="450">
        <v>2237</v>
      </c>
      <c r="J304" s="446" t="s">
        <v>1037</v>
      </c>
      <c r="K304" s="446" t="s">
        <v>1037</v>
      </c>
      <c r="L304" s="456" t="s">
        <v>1037</v>
      </c>
    </row>
    <row r="305" spans="1:12" x14ac:dyDescent="0.25">
      <c r="A305" s="564" t="str">
        <f>"697"</f>
        <v>697</v>
      </c>
      <c r="B305" s="565" t="s">
        <v>718</v>
      </c>
      <c r="C305"/>
      <c r="D305" s="480" t="s">
        <v>262</v>
      </c>
      <c r="E305" s="522" t="s">
        <v>235</v>
      </c>
      <c r="F305" s="545" t="s">
        <v>1021</v>
      </c>
      <c r="G305"/>
      <c r="H305" s="299" t="s">
        <v>1045</v>
      </c>
      <c r="I305" s="450">
        <v>2244</v>
      </c>
      <c r="J305" s="446" t="s">
        <v>1037</v>
      </c>
      <c r="K305" s="446">
        <v>3244</v>
      </c>
      <c r="L305" s="456" t="s">
        <v>1037</v>
      </c>
    </row>
    <row r="306" spans="1:12" x14ac:dyDescent="0.25">
      <c r="A306" s="564" t="str">
        <f>"698"</f>
        <v>698</v>
      </c>
      <c r="B306" s="565" t="s">
        <v>718</v>
      </c>
      <c r="C306"/>
      <c r="D306" s="477" t="s">
        <v>263</v>
      </c>
      <c r="E306" s="522" t="s">
        <v>695</v>
      </c>
      <c r="F306" s="545" t="s">
        <v>1021</v>
      </c>
      <c r="G306"/>
      <c r="H306" s="300" t="s">
        <v>1045</v>
      </c>
      <c r="I306" s="450">
        <v>2226</v>
      </c>
      <c r="J306" s="446" t="s">
        <v>1037</v>
      </c>
      <c r="K306" s="446" t="s">
        <v>1037</v>
      </c>
      <c r="L306" s="456" t="s">
        <v>1037</v>
      </c>
    </row>
    <row r="307" spans="1:12" x14ac:dyDescent="0.25">
      <c r="A307" s="564" t="str">
        <f>"699"</f>
        <v>699</v>
      </c>
      <c r="B307" s="565" t="s">
        <v>718</v>
      </c>
      <c r="C307"/>
      <c r="D307" s="477" t="s">
        <v>264</v>
      </c>
      <c r="E307" s="522" t="s">
        <v>556</v>
      </c>
      <c r="F307" s="545" t="s">
        <v>1021</v>
      </c>
      <c r="G307"/>
      <c r="H307" s="301" t="s">
        <v>1045</v>
      </c>
      <c r="I307" s="450">
        <v>2245</v>
      </c>
      <c r="J307" s="446" t="s">
        <v>1037</v>
      </c>
      <c r="K307" s="446" t="s">
        <v>1037</v>
      </c>
      <c r="L307" s="456" t="s">
        <v>1037</v>
      </c>
    </row>
    <row r="308" spans="1:12" x14ac:dyDescent="0.25">
      <c r="A308" s="567" t="s">
        <v>481</v>
      </c>
      <c r="B308" s="568" t="s">
        <v>887</v>
      </c>
      <c r="C308"/>
      <c r="D308" s="481" t="s">
        <v>481</v>
      </c>
      <c r="E308" s="524" t="s">
        <v>557</v>
      </c>
      <c r="F308" s="547" t="s">
        <v>1024</v>
      </c>
      <c r="G308"/>
      <c r="H308" s="302" t="s">
        <v>1045</v>
      </c>
      <c r="I308" s="450">
        <v>2223</v>
      </c>
      <c r="J308" s="446" t="s">
        <v>1037</v>
      </c>
      <c r="K308" s="446">
        <v>3223</v>
      </c>
      <c r="L308" s="456" t="s">
        <v>1037</v>
      </c>
    </row>
    <row r="309" spans="1:12" x14ac:dyDescent="0.25">
      <c r="A309" s="567" t="s">
        <v>888</v>
      </c>
      <c r="B309" s="568" t="s">
        <v>889</v>
      </c>
      <c r="C309"/>
      <c r="D309" s="482" t="s">
        <v>481</v>
      </c>
      <c r="E309" s="524" t="s">
        <v>557</v>
      </c>
      <c r="F309" s="547" t="s">
        <v>1024</v>
      </c>
      <c r="G309"/>
      <c r="H309" s="303" t="s">
        <v>1045</v>
      </c>
      <c r="I309" s="450">
        <v>2223</v>
      </c>
      <c r="J309" s="446" t="s">
        <v>1037</v>
      </c>
      <c r="K309" s="446">
        <v>3223</v>
      </c>
      <c r="L309" s="456" t="s">
        <v>1037</v>
      </c>
    </row>
    <row r="310" spans="1:12" x14ac:dyDescent="0.25">
      <c r="A310" s="569" t="s">
        <v>265</v>
      </c>
      <c r="B310" s="570" t="s">
        <v>890</v>
      </c>
      <c r="C310"/>
      <c r="D310" s="488" t="s">
        <v>110</v>
      </c>
      <c r="E310" s="527" t="s">
        <v>438</v>
      </c>
      <c r="F310" s="551" t="s">
        <v>1033</v>
      </c>
      <c r="G310"/>
      <c r="H310" s="304" t="s">
        <v>1045</v>
      </c>
      <c r="I310" s="450" t="s">
        <v>1037</v>
      </c>
      <c r="J310" s="446" t="s">
        <v>1037</v>
      </c>
      <c r="K310" s="446">
        <v>3615</v>
      </c>
      <c r="L310" s="456">
        <v>1422</v>
      </c>
    </row>
    <row r="311" spans="1:12" x14ac:dyDescent="0.25">
      <c r="A311" s="564" t="s">
        <v>266</v>
      </c>
      <c r="B311" s="565" t="s">
        <v>718</v>
      </c>
      <c r="C311"/>
      <c r="D311" s="477" t="s">
        <v>266</v>
      </c>
      <c r="E311" s="520" t="s">
        <v>24</v>
      </c>
      <c r="F311" s="545" t="s">
        <v>1021</v>
      </c>
      <c r="G311"/>
      <c r="H311" s="305" t="s">
        <v>1045</v>
      </c>
      <c r="I311" s="450">
        <v>2223</v>
      </c>
      <c r="J311" s="446" t="s">
        <v>1037</v>
      </c>
      <c r="K311" s="446">
        <v>3223</v>
      </c>
      <c r="L311" s="456" t="s">
        <v>1037</v>
      </c>
    </row>
    <row r="312" spans="1:12" x14ac:dyDescent="0.25">
      <c r="A312" s="564" t="s">
        <v>267</v>
      </c>
      <c r="B312" s="565" t="s">
        <v>718</v>
      </c>
      <c r="C312"/>
      <c r="D312" s="477" t="s">
        <v>267</v>
      </c>
      <c r="E312" s="522" t="s">
        <v>558</v>
      </c>
      <c r="F312" s="545" t="s">
        <v>1021</v>
      </c>
      <c r="G312"/>
      <c r="H312" s="306" t="s">
        <v>1045</v>
      </c>
      <c r="I312" s="450">
        <v>2223</v>
      </c>
      <c r="J312" s="446" t="s">
        <v>1037</v>
      </c>
      <c r="K312" s="446">
        <v>3223</v>
      </c>
      <c r="L312" s="456" t="s">
        <v>1037</v>
      </c>
    </row>
    <row r="313" spans="1:12" x14ac:dyDescent="0.25">
      <c r="A313" s="558" t="s">
        <v>268</v>
      </c>
      <c r="B313" s="559" t="s">
        <v>891</v>
      </c>
      <c r="C313"/>
      <c r="D313" s="476" t="s">
        <v>268</v>
      </c>
      <c r="E313" s="519" t="s">
        <v>696</v>
      </c>
      <c r="F313" s="544" t="s">
        <v>1022</v>
      </c>
      <c r="G313"/>
      <c r="H313" s="307" t="s">
        <v>1045</v>
      </c>
      <c r="I313" s="450">
        <v>2225</v>
      </c>
      <c r="J313" s="446" t="s">
        <v>1037</v>
      </c>
      <c r="K313" s="446">
        <v>3225</v>
      </c>
      <c r="L313" s="456" t="s">
        <v>1037</v>
      </c>
    </row>
    <row r="314" spans="1:12" x14ac:dyDescent="0.25">
      <c r="A314" s="558" t="s">
        <v>482</v>
      </c>
      <c r="B314" s="559" t="s">
        <v>892</v>
      </c>
      <c r="C314"/>
      <c r="D314" s="476" t="s">
        <v>482</v>
      </c>
      <c r="E314" s="519" t="s">
        <v>697</v>
      </c>
      <c r="F314" s="544" t="s">
        <v>1022</v>
      </c>
      <c r="G314"/>
      <c r="H314" s="308" t="s">
        <v>1045</v>
      </c>
      <c r="I314" s="450">
        <v>2225</v>
      </c>
      <c r="J314" s="446" t="s">
        <v>1037</v>
      </c>
      <c r="K314" s="446">
        <v>3225</v>
      </c>
      <c r="L314" s="456" t="s">
        <v>1037</v>
      </c>
    </row>
    <row r="315" spans="1:12" x14ac:dyDescent="0.25">
      <c r="A315" s="558" t="s">
        <v>269</v>
      </c>
      <c r="B315" s="559" t="s">
        <v>703</v>
      </c>
      <c r="C315"/>
      <c r="D315" s="486" t="s">
        <v>269</v>
      </c>
      <c r="E315" s="519" t="s">
        <v>703</v>
      </c>
      <c r="F315" s="544" t="s">
        <v>1022</v>
      </c>
      <c r="G315"/>
      <c r="H315" s="309" t="s">
        <v>1045</v>
      </c>
      <c r="I315" s="450">
        <v>2225</v>
      </c>
      <c r="J315" s="446" t="s">
        <v>1037</v>
      </c>
      <c r="K315" s="446">
        <v>3225</v>
      </c>
      <c r="L315" s="456" t="s">
        <v>1037</v>
      </c>
    </row>
    <row r="316" spans="1:12" x14ac:dyDescent="0.25">
      <c r="A316" s="573" t="s">
        <v>270</v>
      </c>
      <c r="B316" s="580" t="s">
        <v>25</v>
      </c>
      <c r="C316"/>
      <c r="D316" s="486" t="s">
        <v>270</v>
      </c>
      <c r="E316" s="535" t="s">
        <v>692</v>
      </c>
      <c r="F316" s="544" t="s">
        <v>1022</v>
      </c>
      <c r="G316"/>
      <c r="H316" s="310" t="s">
        <v>1045</v>
      </c>
      <c r="I316" s="450">
        <v>2225</v>
      </c>
      <c r="J316" s="446" t="s">
        <v>1037</v>
      </c>
      <c r="K316" s="446">
        <v>3225</v>
      </c>
      <c r="L316" s="456" t="s">
        <v>1037</v>
      </c>
    </row>
    <row r="317" spans="1:12" x14ac:dyDescent="0.25">
      <c r="A317" s="562" t="s">
        <v>271</v>
      </c>
      <c r="B317" s="563" t="s">
        <v>893</v>
      </c>
      <c r="C317"/>
      <c r="D317" s="486" t="s">
        <v>271</v>
      </c>
      <c r="E317" s="521" t="s">
        <v>272</v>
      </c>
      <c r="F317" s="544" t="s">
        <v>1022</v>
      </c>
      <c r="G317"/>
      <c r="H317" s="311" t="s">
        <v>1045</v>
      </c>
      <c r="I317" s="450">
        <v>2225</v>
      </c>
      <c r="J317" s="446" t="s">
        <v>1037</v>
      </c>
      <c r="K317" s="446">
        <v>3225</v>
      </c>
      <c r="L317" s="456" t="s">
        <v>1037</v>
      </c>
    </row>
    <row r="318" spans="1:12" x14ac:dyDescent="0.25">
      <c r="A318" s="558" t="s">
        <v>273</v>
      </c>
      <c r="B318" s="559" t="s">
        <v>894</v>
      </c>
      <c r="C318"/>
      <c r="D318" s="486" t="s">
        <v>273</v>
      </c>
      <c r="E318" s="519" t="s">
        <v>693</v>
      </c>
      <c r="F318" s="544" t="s">
        <v>1022</v>
      </c>
      <c r="G318"/>
      <c r="H318" s="312" t="s">
        <v>1045</v>
      </c>
      <c r="I318" s="450">
        <v>2225</v>
      </c>
      <c r="J318" s="446" t="s">
        <v>1037</v>
      </c>
      <c r="K318" s="446">
        <v>3225</v>
      </c>
      <c r="L318" s="456" t="s">
        <v>1037</v>
      </c>
    </row>
    <row r="319" spans="1:12" x14ac:dyDescent="0.25">
      <c r="A319" s="571" t="s">
        <v>274</v>
      </c>
      <c r="B319" s="572" t="s">
        <v>718</v>
      </c>
      <c r="C319"/>
      <c r="D319" s="483">
        <v>724</v>
      </c>
      <c r="E319" s="525" t="s">
        <v>280</v>
      </c>
      <c r="F319" s="551" t="s">
        <v>1033</v>
      </c>
      <c r="G319"/>
      <c r="H319" s="313" t="s">
        <v>1045</v>
      </c>
      <c r="I319" s="450">
        <v>2225</v>
      </c>
      <c r="J319" s="446" t="s">
        <v>1037</v>
      </c>
      <c r="K319" s="446">
        <v>3225</v>
      </c>
      <c r="L319" s="456" t="s">
        <v>1037</v>
      </c>
    </row>
    <row r="320" spans="1:12" x14ac:dyDescent="0.25">
      <c r="A320" s="558" t="s">
        <v>275</v>
      </c>
      <c r="B320" s="559" t="s">
        <v>276</v>
      </c>
      <c r="C320"/>
      <c r="D320" s="486" t="s">
        <v>275</v>
      </c>
      <c r="E320" s="519" t="s">
        <v>276</v>
      </c>
      <c r="F320" s="544" t="s">
        <v>1022</v>
      </c>
      <c r="G320"/>
      <c r="H320" s="314" t="s">
        <v>1045</v>
      </c>
      <c r="I320" s="450">
        <v>2225</v>
      </c>
      <c r="J320" s="446" t="s">
        <v>1037</v>
      </c>
      <c r="K320" s="446">
        <v>3225</v>
      </c>
      <c r="L320" s="456" t="s">
        <v>1037</v>
      </c>
    </row>
    <row r="321" spans="1:12" x14ac:dyDescent="0.25">
      <c r="A321" s="558" t="s">
        <v>277</v>
      </c>
      <c r="B321" s="559" t="s">
        <v>895</v>
      </c>
      <c r="C321"/>
      <c r="D321" s="486" t="s">
        <v>277</v>
      </c>
      <c r="E321" s="519" t="s">
        <v>559</v>
      </c>
      <c r="F321" s="544" t="s">
        <v>1022</v>
      </c>
      <c r="G321"/>
      <c r="H321" s="315" t="s">
        <v>1045</v>
      </c>
      <c r="I321" s="450">
        <v>2225</v>
      </c>
      <c r="J321" s="446" t="s">
        <v>1037</v>
      </c>
      <c r="K321" s="446">
        <v>3225</v>
      </c>
      <c r="L321" s="456" t="s">
        <v>1037</v>
      </c>
    </row>
    <row r="322" spans="1:12" x14ac:dyDescent="0.25">
      <c r="A322" s="558" t="s">
        <v>278</v>
      </c>
      <c r="B322" s="559" t="s">
        <v>694</v>
      </c>
      <c r="C322"/>
      <c r="D322" s="486" t="s">
        <v>278</v>
      </c>
      <c r="E322" s="519" t="s">
        <v>694</v>
      </c>
      <c r="F322" s="544" t="s">
        <v>1022</v>
      </c>
      <c r="G322"/>
      <c r="H322" s="316" t="s">
        <v>1045</v>
      </c>
      <c r="I322" s="450">
        <v>2225</v>
      </c>
      <c r="J322" s="446" t="s">
        <v>1037</v>
      </c>
      <c r="K322" s="446">
        <v>3225</v>
      </c>
      <c r="L322" s="456" t="s">
        <v>1037</v>
      </c>
    </row>
    <row r="323" spans="1:12" x14ac:dyDescent="0.25">
      <c r="A323" s="573" t="s">
        <v>279</v>
      </c>
      <c r="B323" s="563" t="s">
        <v>896</v>
      </c>
      <c r="C323"/>
      <c r="D323" s="486" t="s">
        <v>279</v>
      </c>
      <c r="E323" s="521" t="s">
        <v>691</v>
      </c>
      <c r="F323" s="544" t="s">
        <v>1022</v>
      </c>
      <c r="G323"/>
      <c r="H323" s="317" t="s">
        <v>1045</v>
      </c>
      <c r="I323" s="450">
        <v>2225</v>
      </c>
      <c r="J323" s="446" t="s">
        <v>1037</v>
      </c>
      <c r="K323" s="446">
        <v>3225</v>
      </c>
      <c r="L323" s="456" t="s">
        <v>1037</v>
      </c>
    </row>
    <row r="324" spans="1:12" x14ac:dyDescent="0.25">
      <c r="A324" s="558" t="s">
        <v>282</v>
      </c>
      <c r="B324" s="559" t="s">
        <v>897</v>
      </c>
      <c r="C324"/>
      <c r="D324" s="476" t="s">
        <v>282</v>
      </c>
      <c r="E324" s="519" t="s">
        <v>684</v>
      </c>
      <c r="F324" s="544" t="s">
        <v>1022</v>
      </c>
      <c r="G324"/>
      <c r="H324" s="318" t="s">
        <v>1045</v>
      </c>
      <c r="I324" s="450">
        <v>2231</v>
      </c>
      <c r="J324" s="446" t="s">
        <v>1037</v>
      </c>
      <c r="K324" s="446">
        <v>3231</v>
      </c>
      <c r="L324" s="456" t="s">
        <v>1037</v>
      </c>
    </row>
    <row r="325" spans="1:12" x14ac:dyDescent="0.25">
      <c r="A325" s="558" t="s">
        <v>283</v>
      </c>
      <c r="B325" s="559" t="s">
        <v>898</v>
      </c>
      <c r="C325"/>
      <c r="D325" s="476" t="s">
        <v>283</v>
      </c>
      <c r="E325" s="519" t="s">
        <v>685</v>
      </c>
      <c r="F325" s="544" t="s">
        <v>1022</v>
      </c>
      <c r="G325"/>
      <c r="H325" s="319" t="s">
        <v>1045</v>
      </c>
      <c r="I325" s="450">
        <v>2231</v>
      </c>
      <c r="J325" s="446" t="s">
        <v>1037</v>
      </c>
      <c r="K325" s="446">
        <v>3231</v>
      </c>
      <c r="L325" s="456" t="s">
        <v>1037</v>
      </c>
    </row>
    <row r="326" spans="1:12" x14ac:dyDescent="0.25">
      <c r="A326" s="558" t="s">
        <v>284</v>
      </c>
      <c r="B326" s="559" t="s">
        <v>899</v>
      </c>
      <c r="C326"/>
      <c r="D326" s="476" t="s">
        <v>284</v>
      </c>
      <c r="E326" s="519" t="s">
        <v>706</v>
      </c>
      <c r="F326" s="544" t="s">
        <v>1022</v>
      </c>
      <c r="G326"/>
      <c r="H326" s="320" t="s">
        <v>1045</v>
      </c>
      <c r="I326" s="450">
        <v>2231</v>
      </c>
      <c r="J326" s="446" t="s">
        <v>1037</v>
      </c>
      <c r="K326" s="446">
        <v>3231</v>
      </c>
      <c r="L326" s="456" t="s">
        <v>1037</v>
      </c>
    </row>
    <row r="327" spans="1:12" x14ac:dyDescent="0.25">
      <c r="A327" s="558" t="s">
        <v>483</v>
      </c>
      <c r="B327" s="559" t="s">
        <v>900</v>
      </c>
      <c r="C327"/>
      <c r="D327" s="476" t="s">
        <v>483</v>
      </c>
      <c r="E327" s="519" t="s">
        <v>281</v>
      </c>
      <c r="F327" s="544" t="s">
        <v>1022</v>
      </c>
      <c r="G327"/>
      <c r="H327" s="321" t="s">
        <v>1045</v>
      </c>
      <c r="I327" s="450">
        <v>2231</v>
      </c>
      <c r="J327" s="446" t="s">
        <v>1037</v>
      </c>
      <c r="K327" s="446">
        <v>3231</v>
      </c>
      <c r="L327" s="456" t="s">
        <v>1037</v>
      </c>
    </row>
    <row r="328" spans="1:12" x14ac:dyDescent="0.25">
      <c r="A328" s="558" t="s">
        <v>484</v>
      </c>
      <c r="B328" s="559" t="s">
        <v>901</v>
      </c>
      <c r="C328"/>
      <c r="D328" s="476" t="s">
        <v>484</v>
      </c>
      <c r="E328" s="519" t="s">
        <v>686</v>
      </c>
      <c r="F328" s="544" t="s">
        <v>1022</v>
      </c>
      <c r="G328"/>
      <c r="H328" s="322" t="s">
        <v>1045</v>
      </c>
      <c r="I328" s="450">
        <v>2231</v>
      </c>
      <c r="J328" s="446" t="s">
        <v>1037</v>
      </c>
      <c r="K328" s="446">
        <v>3231</v>
      </c>
      <c r="L328" s="456" t="s">
        <v>1037</v>
      </c>
    </row>
    <row r="329" spans="1:12" x14ac:dyDescent="0.25">
      <c r="A329" s="558" t="s">
        <v>285</v>
      </c>
      <c r="B329" s="559" t="s">
        <v>902</v>
      </c>
      <c r="C329"/>
      <c r="D329" s="476" t="s">
        <v>285</v>
      </c>
      <c r="E329" s="519" t="s">
        <v>690</v>
      </c>
      <c r="F329" s="544" t="s">
        <v>1022</v>
      </c>
      <c r="G329"/>
      <c r="H329" s="323" t="s">
        <v>1045</v>
      </c>
      <c r="I329" s="450">
        <v>2233</v>
      </c>
      <c r="J329" s="446" t="s">
        <v>1037</v>
      </c>
      <c r="K329" s="446">
        <v>3233</v>
      </c>
      <c r="L329" s="456" t="s">
        <v>1037</v>
      </c>
    </row>
    <row r="330" spans="1:12" x14ac:dyDescent="0.25">
      <c r="A330" s="558" t="s">
        <v>286</v>
      </c>
      <c r="B330" s="559" t="s">
        <v>903</v>
      </c>
      <c r="C330"/>
      <c r="D330" s="476" t="s">
        <v>286</v>
      </c>
      <c r="E330" s="519" t="s">
        <v>576</v>
      </c>
      <c r="F330" s="544" t="s">
        <v>1022</v>
      </c>
      <c r="G330"/>
      <c r="H330" s="324" t="s">
        <v>1045</v>
      </c>
      <c r="I330" s="450">
        <v>2233</v>
      </c>
      <c r="J330" s="446" t="s">
        <v>1037</v>
      </c>
      <c r="K330" s="446">
        <v>3233</v>
      </c>
      <c r="L330" s="456" t="s">
        <v>1037</v>
      </c>
    </row>
    <row r="331" spans="1:12" x14ac:dyDescent="0.25">
      <c r="A331" s="558" t="s">
        <v>287</v>
      </c>
      <c r="B331" s="559" t="s">
        <v>904</v>
      </c>
      <c r="C331"/>
      <c r="D331" s="476" t="s">
        <v>287</v>
      </c>
      <c r="E331" s="519" t="s">
        <v>687</v>
      </c>
      <c r="F331" s="544" t="s">
        <v>1022</v>
      </c>
      <c r="G331"/>
      <c r="H331" s="325" t="s">
        <v>1045</v>
      </c>
      <c r="I331" s="450">
        <v>2234</v>
      </c>
      <c r="J331" s="446" t="s">
        <v>1037</v>
      </c>
      <c r="K331" s="446">
        <v>3234</v>
      </c>
      <c r="L331" s="456" t="s">
        <v>1037</v>
      </c>
    </row>
    <row r="332" spans="1:12" x14ac:dyDescent="0.25">
      <c r="A332" s="558" t="s">
        <v>485</v>
      </c>
      <c r="B332" s="559" t="s">
        <v>905</v>
      </c>
      <c r="C332"/>
      <c r="D332" s="476" t="s">
        <v>485</v>
      </c>
      <c r="E332" s="519" t="s">
        <v>689</v>
      </c>
      <c r="F332" s="544" t="s">
        <v>1022</v>
      </c>
      <c r="G332"/>
      <c r="H332" s="326" t="s">
        <v>1045</v>
      </c>
      <c r="I332" s="450">
        <v>2233</v>
      </c>
      <c r="J332" s="446" t="s">
        <v>1037</v>
      </c>
      <c r="K332" s="446">
        <v>3233</v>
      </c>
      <c r="L332" s="456" t="s">
        <v>1037</v>
      </c>
    </row>
    <row r="333" spans="1:12" x14ac:dyDescent="0.25">
      <c r="A333" s="558" t="s">
        <v>288</v>
      </c>
      <c r="B333" s="559" t="s">
        <v>681</v>
      </c>
      <c r="C333"/>
      <c r="D333" s="476" t="s">
        <v>288</v>
      </c>
      <c r="E333" s="519" t="s">
        <v>681</v>
      </c>
      <c r="F333" s="544" t="s">
        <v>1022</v>
      </c>
      <c r="G333"/>
      <c r="H333" s="327" t="s">
        <v>1045</v>
      </c>
      <c r="I333" s="450">
        <v>2234</v>
      </c>
      <c r="J333" s="446" t="s">
        <v>1037</v>
      </c>
      <c r="K333" s="446">
        <v>3234</v>
      </c>
      <c r="L333" s="456" t="s">
        <v>1037</v>
      </c>
    </row>
    <row r="334" spans="1:12" x14ac:dyDescent="0.25">
      <c r="A334" s="564" t="s">
        <v>289</v>
      </c>
      <c r="B334" s="565" t="s">
        <v>718</v>
      </c>
      <c r="C334"/>
      <c r="D334" s="477" t="s">
        <v>289</v>
      </c>
      <c r="E334" s="520" t="s">
        <v>560</v>
      </c>
      <c r="F334" s="545" t="s">
        <v>1021</v>
      </c>
      <c r="G334"/>
      <c r="H334" s="328" t="s">
        <v>1045</v>
      </c>
      <c r="I334" s="450">
        <v>2237</v>
      </c>
      <c r="J334" s="446" t="s">
        <v>1037</v>
      </c>
      <c r="K334" s="446" t="s">
        <v>1037</v>
      </c>
      <c r="L334" s="456" t="s">
        <v>1037</v>
      </c>
    </row>
    <row r="335" spans="1:12" x14ac:dyDescent="0.25">
      <c r="A335" s="564" t="s">
        <v>290</v>
      </c>
      <c r="B335" s="565" t="s">
        <v>718</v>
      </c>
      <c r="C335"/>
      <c r="D335" s="477" t="s">
        <v>290</v>
      </c>
      <c r="E335" s="520" t="s">
        <v>561</v>
      </c>
      <c r="F335" s="545" t="s">
        <v>1021</v>
      </c>
      <c r="G335"/>
      <c r="H335" s="329" t="s">
        <v>1045</v>
      </c>
      <c r="I335" s="450">
        <v>2237</v>
      </c>
      <c r="J335" s="446" t="s">
        <v>1037</v>
      </c>
      <c r="K335" s="446" t="s">
        <v>1037</v>
      </c>
      <c r="L335" s="456" t="s">
        <v>1037</v>
      </c>
    </row>
    <row r="336" spans="1:12" x14ac:dyDescent="0.25">
      <c r="A336" s="558" t="s">
        <v>291</v>
      </c>
      <c r="B336" s="559" t="s">
        <v>562</v>
      </c>
      <c r="C336"/>
      <c r="D336" s="476" t="s">
        <v>291</v>
      </c>
      <c r="E336" s="519" t="s">
        <v>682</v>
      </c>
      <c r="F336" s="544" t="s">
        <v>1022</v>
      </c>
      <c r="G336"/>
      <c r="H336" s="330" t="s">
        <v>1045</v>
      </c>
      <c r="I336" s="450">
        <v>2234</v>
      </c>
      <c r="J336" s="446" t="s">
        <v>1037</v>
      </c>
      <c r="K336" s="446">
        <v>3234</v>
      </c>
      <c r="L336" s="456" t="s">
        <v>1037</v>
      </c>
    </row>
    <row r="337" spans="1:12" x14ac:dyDescent="0.25">
      <c r="A337" s="558" t="s">
        <v>292</v>
      </c>
      <c r="B337" s="559" t="s">
        <v>906</v>
      </c>
      <c r="C337"/>
      <c r="D337" s="476" t="s">
        <v>292</v>
      </c>
      <c r="E337" s="519" t="s">
        <v>683</v>
      </c>
      <c r="F337" s="544" t="s">
        <v>1022</v>
      </c>
      <c r="G337"/>
      <c r="H337" s="331" t="s">
        <v>1045</v>
      </c>
      <c r="I337" s="450">
        <v>2234</v>
      </c>
      <c r="J337" s="446" t="s">
        <v>1037</v>
      </c>
      <c r="K337" s="446">
        <v>3234</v>
      </c>
      <c r="L337" s="456" t="s">
        <v>1037</v>
      </c>
    </row>
    <row r="338" spans="1:12" x14ac:dyDescent="0.25">
      <c r="A338" s="558" t="s">
        <v>293</v>
      </c>
      <c r="B338" s="559" t="s">
        <v>907</v>
      </c>
      <c r="C338"/>
      <c r="D338" s="476" t="s">
        <v>293</v>
      </c>
      <c r="E338" s="519" t="s">
        <v>688</v>
      </c>
      <c r="F338" s="544" t="s">
        <v>1022</v>
      </c>
      <c r="G338"/>
      <c r="H338" s="332" t="s">
        <v>1045</v>
      </c>
      <c r="I338" s="450">
        <v>2243</v>
      </c>
      <c r="J338" s="446" t="s">
        <v>1037</v>
      </c>
      <c r="K338" s="446">
        <v>3243</v>
      </c>
      <c r="L338" s="456" t="s">
        <v>1037</v>
      </c>
    </row>
    <row r="339" spans="1:12" x14ac:dyDescent="0.25">
      <c r="A339" s="558" t="s">
        <v>294</v>
      </c>
      <c r="B339" s="559" t="s">
        <v>908</v>
      </c>
      <c r="C339"/>
      <c r="D339" s="476" t="s">
        <v>294</v>
      </c>
      <c r="E339" s="519" t="s">
        <v>674</v>
      </c>
      <c r="F339" s="544" t="s">
        <v>1022</v>
      </c>
      <c r="G339"/>
      <c r="H339" s="333" t="s">
        <v>1045</v>
      </c>
      <c r="I339" s="450">
        <v>2231</v>
      </c>
      <c r="J339" s="446" t="s">
        <v>1037</v>
      </c>
      <c r="K339" s="446">
        <v>3431</v>
      </c>
      <c r="L339" s="456" t="s">
        <v>1037</v>
      </c>
    </row>
    <row r="340" spans="1:12" x14ac:dyDescent="0.25">
      <c r="A340" s="558" t="s">
        <v>295</v>
      </c>
      <c r="B340" s="559" t="s">
        <v>909</v>
      </c>
      <c r="C340"/>
      <c r="D340" s="476" t="s">
        <v>295</v>
      </c>
      <c r="E340" s="519" t="s">
        <v>675</v>
      </c>
      <c r="F340" s="544" t="s">
        <v>1022</v>
      </c>
      <c r="G340"/>
      <c r="H340" s="334" t="s">
        <v>1045</v>
      </c>
      <c r="I340" s="450">
        <v>2231</v>
      </c>
      <c r="J340" s="446" t="s">
        <v>1037</v>
      </c>
      <c r="K340" s="446">
        <v>3431</v>
      </c>
      <c r="L340" s="456" t="s">
        <v>1037</v>
      </c>
    </row>
    <row r="341" spans="1:12" x14ac:dyDescent="0.25">
      <c r="A341" s="558" t="s">
        <v>486</v>
      </c>
      <c r="B341" s="559" t="s">
        <v>910</v>
      </c>
      <c r="C341"/>
      <c r="D341" s="476" t="s">
        <v>486</v>
      </c>
      <c r="E341" s="519" t="s">
        <v>707</v>
      </c>
      <c r="F341" s="544" t="s">
        <v>1022</v>
      </c>
      <c r="G341"/>
      <c r="H341" s="335" t="s">
        <v>1045</v>
      </c>
      <c r="I341" s="450">
        <v>2231</v>
      </c>
      <c r="J341" s="446" t="s">
        <v>1037</v>
      </c>
      <c r="K341" s="446">
        <v>3431</v>
      </c>
      <c r="L341" s="456" t="s">
        <v>1037</v>
      </c>
    </row>
    <row r="342" spans="1:12" x14ac:dyDescent="0.25">
      <c r="A342" s="558" t="s">
        <v>487</v>
      </c>
      <c r="B342" s="559" t="s">
        <v>911</v>
      </c>
      <c r="C342"/>
      <c r="D342" s="476" t="s">
        <v>487</v>
      </c>
      <c r="E342" s="519" t="s">
        <v>676</v>
      </c>
      <c r="F342" s="544" t="s">
        <v>1022</v>
      </c>
      <c r="G342"/>
      <c r="H342" s="336" t="s">
        <v>1045</v>
      </c>
      <c r="I342" s="450">
        <v>2231</v>
      </c>
      <c r="J342" s="446" t="s">
        <v>1037</v>
      </c>
      <c r="K342" s="446">
        <v>3431</v>
      </c>
      <c r="L342" s="456" t="s">
        <v>1037</v>
      </c>
    </row>
    <row r="343" spans="1:12" x14ac:dyDescent="0.25">
      <c r="A343" s="558" t="s">
        <v>488</v>
      </c>
      <c r="B343" s="559" t="s">
        <v>912</v>
      </c>
      <c r="C343"/>
      <c r="D343" s="476" t="s">
        <v>488</v>
      </c>
      <c r="E343" s="519" t="s">
        <v>677</v>
      </c>
      <c r="F343" s="544" t="s">
        <v>1022</v>
      </c>
      <c r="G343"/>
      <c r="H343" s="337" t="s">
        <v>1045</v>
      </c>
      <c r="I343" s="450">
        <v>2231</v>
      </c>
      <c r="J343" s="446" t="s">
        <v>1037</v>
      </c>
      <c r="K343" s="446">
        <v>3431</v>
      </c>
      <c r="L343" s="456" t="s">
        <v>1037</v>
      </c>
    </row>
    <row r="344" spans="1:12" x14ac:dyDescent="0.25">
      <c r="A344" s="558" t="s">
        <v>489</v>
      </c>
      <c r="B344" s="559" t="s">
        <v>913</v>
      </c>
      <c r="C344"/>
      <c r="D344" s="476" t="s">
        <v>489</v>
      </c>
      <c r="E344" s="519" t="s">
        <v>678</v>
      </c>
      <c r="F344" s="544" t="s">
        <v>1022</v>
      </c>
      <c r="G344"/>
      <c r="H344" s="338" t="s">
        <v>1045</v>
      </c>
      <c r="I344" s="450">
        <v>2233</v>
      </c>
      <c r="J344" s="446" t="s">
        <v>1037</v>
      </c>
      <c r="K344" s="446">
        <v>3433</v>
      </c>
      <c r="L344" s="456" t="s">
        <v>1037</v>
      </c>
    </row>
    <row r="345" spans="1:12" x14ac:dyDescent="0.25">
      <c r="A345" s="558" t="s">
        <v>296</v>
      </c>
      <c r="B345" s="559" t="s">
        <v>914</v>
      </c>
      <c r="C345"/>
      <c r="D345" s="476" t="s">
        <v>296</v>
      </c>
      <c r="E345" s="519" t="s">
        <v>577</v>
      </c>
      <c r="F345" s="544" t="s">
        <v>1022</v>
      </c>
      <c r="G345"/>
      <c r="H345" s="339" t="s">
        <v>1045</v>
      </c>
      <c r="I345" s="450">
        <v>2233</v>
      </c>
      <c r="J345" s="446" t="s">
        <v>1037</v>
      </c>
      <c r="K345" s="446">
        <v>3433</v>
      </c>
      <c r="L345" s="456" t="s">
        <v>1037</v>
      </c>
    </row>
    <row r="346" spans="1:12" x14ac:dyDescent="0.25">
      <c r="A346" s="558" t="s">
        <v>297</v>
      </c>
      <c r="B346" s="559" t="s">
        <v>915</v>
      </c>
      <c r="C346"/>
      <c r="D346" s="476" t="s">
        <v>297</v>
      </c>
      <c r="E346" s="519" t="s">
        <v>679</v>
      </c>
      <c r="F346" s="544" t="s">
        <v>1022</v>
      </c>
      <c r="G346"/>
      <c r="H346" s="340" t="s">
        <v>1045</v>
      </c>
      <c r="I346" s="450">
        <v>2234</v>
      </c>
      <c r="J346" s="446" t="s">
        <v>1037</v>
      </c>
      <c r="K346" s="446">
        <v>3434</v>
      </c>
      <c r="L346" s="456" t="s">
        <v>1037</v>
      </c>
    </row>
    <row r="347" spans="1:12" x14ac:dyDescent="0.25">
      <c r="A347" s="558" t="s">
        <v>298</v>
      </c>
      <c r="B347" s="559" t="s">
        <v>916</v>
      </c>
      <c r="C347"/>
      <c r="D347" s="476" t="s">
        <v>298</v>
      </c>
      <c r="E347" s="519" t="s">
        <v>680</v>
      </c>
      <c r="F347" s="544" t="s">
        <v>1022</v>
      </c>
      <c r="G347"/>
      <c r="H347" s="341" t="s">
        <v>1045</v>
      </c>
      <c r="I347" s="450">
        <v>2234</v>
      </c>
      <c r="J347" s="446" t="s">
        <v>1037</v>
      </c>
      <c r="K347" s="446">
        <v>3434</v>
      </c>
      <c r="L347" s="456" t="s">
        <v>1037</v>
      </c>
    </row>
    <row r="348" spans="1:12" x14ac:dyDescent="0.25">
      <c r="A348" s="558" t="s">
        <v>299</v>
      </c>
      <c r="B348" s="559" t="s">
        <v>917</v>
      </c>
      <c r="C348"/>
      <c r="D348" s="476" t="s">
        <v>299</v>
      </c>
      <c r="E348" s="519" t="s">
        <v>490</v>
      </c>
      <c r="F348" s="544" t="s">
        <v>1022</v>
      </c>
      <c r="G348"/>
      <c r="H348" s="342" t="s">
        <v>1045</v>
      </c>
      <c r="I348" s="450">
        <v>2236</v>
      </c>
      <c r="J348" s="446" t="s">
        <v>1037</v>
      </c>
      <c r="K348" s="446">
        <v>3236</v>
      </c>
      <c r="L348" s="456" t="s">
        <v>1037</v>
      </c>
    </row>
    <row r="349" spans="1:12" x14ac:dyDescent="0.25">
      <c r="A349" s="558" t="s">
        <v>301</v>
      </c>
      <c r="B349" s="559" t="s">
        <v>918</v>
      </c>
      <c r="C349"/>
      <c r="D349" s="476" t="s">
        <v>301</v>
      </c>
      <c r="E349" s="519" t="s">
        <v>300</v>
      </c>
      <c r="F349" s="544" t="s">
        <v>1022</v>
      </c>
      <c r="G349"/>
      <c r="H349" s="343" t="s">
        <v>1045</v>
      </c>
      <c r="I349" s="450">
        <v>2235</v>
      </c>
      <c r="J349" s="446" t="s">
        <v>1037</v>
      </c>
      <c r="K349" s="446">
        <v>3235</v>
      </c>
      <c r="L349" s="456" t="s">
        <v>1037</v>
      </c>
    </row>
    <row r="350" spans="1:12" x14ac:dyDescent="0.25">
      <c r="A350" s="564" t="s">
        <v>491</v>
      </c>
      <c r="B350" s="565" t="s">
        <v>718</v>
      </c>
      <c r="C350"/>
      <c r="D350" s="477" t="s">
        <v>491</v>
      </c>
      <c r="E350" s="522" t="s">
        <v>672</v>
      </c>
      <c r="F350" s="545" t="s">
        <v>1021</v>
      </c>
      <c r="G350"/>
      <c r="H350" s="344" t="s">
        <v>1045</v>
      </c>
      <c r="I350" s="450">
        <v>2232</v>
      </c>
      <c r="J350" s="446" t="s">
        <v>1037</v>
      </c>
      <c r="K350" s="446">
        <v>3232</v>
      </c>
      <c r="L350" s="456" t="s">
        <v>1037</v>
      </c>
    </row>
    <row r="351" spans="1:12" x14ac:dyDescent="0.25">
      <c r="A351" s="558" t="s">
        <v>302</v>
      </c>
      <c r="B351" s="559" t="s">
        <v>526</v>
      </c>
      <c r="C351"/>
      <c r="D351" s="476" t="s">
        <v>302</v>
      </c>
      <c r="E351" s="519" t="s">
        <v>563</v>
      </c>
      <c r="F351" s="544" t="s">
        <v>1022</v>
      </c>
      <c r="G351"/>
      <c r="H351" s="345" t="s">
        <v>1045</v>
      </c>
      <c r="I351" s="450">
        <v>2235</v>
      </c>
      <c r="J351" s="446" t="s">
        <v>1037</v>
      </c>
      <c r="K351" s="446">
        <v>3435</v>
      </c>
      <c r="L351" s="456" t="s">
        <v>1037</v>
      </c>
    </row>
    <row r="352" spans="1:12" x14ac:dyDescent="0.25">
      <c r="A352" s="564" t="s">
        <v>492</v>
      </c>
      <c r="B352" s="565" t="s">
        <v>718</v>
      </c>
      <c r="C352"/>
      <c r="D352" s="477" t="s">
        <v>492</v>
      </c>
      <c r="E352" s="522" t="s">
        <v>673</v>
      </c>
      <c r="F352" s="545" t="s">
        <v>1021</v>
      </c>
      <c r="G352"/>
      <c r="H352" s="346" t="s">
        <v>1045</v>
      </c>
      <c r="I352" s="450">
        <v>2232</v>
      </c>
      <c r="J352" s="446" t="s">
        <v>1037</v>
      </c>
      <c r="K352" s="446">
        <v>3432</v>
      </c>
      <c r="L352" s="456" t="s">
        <v>1037</v>
      </c>
    </row>
    <row r="353" spans="1:12" x14ac:dyDescent="0.25">
      <c r="A353" s="564" t="str">
        <f>"790"</f>
        <v>790</v>
      </c>
      <c r="B353" s="565" t="s">
        <v>718</v>
      </c>
      <c r="C353"/>
      <c r="D353" s="480">
        <v>790</v>
      </c>
      <c r="E353" s="522" t="s">
        <v>493</v>
      </c>
      <c r="F353" s="545" t="s">
        <v>1021</v>
      </c>
      <c r="G353"/>
      <c r="H353" s="347" t="s">
        <v>1045</v>
      </c>
      <c r="I353" s="450">
        <v>2225</v>
      </c>
      <c r="J353" s="446" t="s">
        <v>1037</v>
      </c>
      <c r="K353" s="446">
        <v>3226</v>
      </c>
      <c r="L353" s="456" t="s">
        <v>1037</v>
      </c>
    </row>
    <row r="354" spans="1:12" x14ac:dyDescent="0.25">
      <c r="A354" s="564" t="str">
        <f>"793"</f>
        <v>793</v>
      </c>
      <c r="B354" s="565" t="s">
        <v>718</v>
      </c>
      <c r="C354"/>
      <c r="D354" s="480">
        <v>793</v>
      </c>
      <c r="E354" s="522" t="s">
        <v>494</v>
      </c>
      <c r="F354" s="545" t="s">
        <v>1021</v>
      </c>
      <c r="G354"/>
      <c r="H354" s="348" t="s">
        <v>1045</v>
      </c>
      <c r="I354" s="450">
        <v>2401</v>
      </c>
      <c r="J354" s="446" t="s">
        <v>1037</v>
      </c>
      <c r="K354" s="446" t="s">
        <v>1037</v>
      </c>
      <c r="L354" s="456" t="s">
        <v>1037</v>
      </c>
    </row>
    <row r="355" spans="1:12" x14ac:dyDescent="0.25">
      <c r="A355" s="564" t="str">
        <f>"794"</f>
        <v>794</v>
      </c>
      <c r="B355" s="565" t="s">
        <v>718</v>
      </c>
      <c r="C355"/>
      <c r="D355" s="480">
        <v>794</v>
      </c>
      <c r="E355" s="536" t="s">
        <v>495</v>
      </c>
      <c r="F355" s="545" t="s">
        <v>1021</v>
      </c>
      <c r="G355"/>
      <c r="H355" s="349" t="s">
        <v>1045</v>
      </c>
      <c r="I355" s="450">
        <v>2401</v>
      </c>
      <c r="J355" s="446" t="s">
        <v>1037</v>
      </c>
      <c r="K355" s="446" t="s">
        <v>1037</v>
      </c>
      <c r="L355" s="456" t="s">
        <v>1037</v>
      </c>
    </row>
    <row r="356" spans="1:12" x14ac:dyDescent="0.25">
      <c r="A356" s="564" t="str">
        <f>"795"</f>
        <v>795</v>
      </c>
      <c r="B356" s="565" t="s">
        <v>718</v>
      </c>
      <c r="C356"/>
      <c r="D356" s="480">
        <v>795</v>
      </c>
      <c r="E356" s="536" t="s">
        <v>496</v>
      </c>
      <c r="F356" s="545" t="s">
        <v>1021</v>
      </c>
      <c r="G356"/>
      <c r="H356" s="350" t="s">
        <v>1045</v>
      </c>
      <c r="I356" s="450">
        <v>2401</v>
      </c>
      <c r="J356" s="446" t="s">
        <v>1037</v>
      </c>
      <c r="K356" s="446" t="s">
        <v>1037</v>
      </c>
      <c r="L356" s="456" t="s">
        <v>1037</v>
      </c>
    </row>
    <row r="357" spans="1:12" x14ac:dyDescent="0.25">
      <c r="A357" s="567" t="s">
        <v>303</v>
      </c>
      <c r="B357" s="568" t="s">
        <v>919</v>
      </c>
      <c r="C357"/>
      <c r="D357" s="482">
        <v>808</v>
      </c>
      <c r="E357" s="524" t="s">
        <v>497</v>
      </c>
      <c r="F357" s="547" t="s">
        <v>1024</v>
      </c>
      <c r="G357"/>
      <c r="H357" s="351" t="s">
        <v>1045</v>
      </c>
      <c r="I357" s="450">
        <v>2116</v>
      </c>
      <c r="J357" s="446">
        <v>3116</v>
      </c>
      <c r="K357" s="446" t="s">
        <v>1037</v>
      </c>
      <c r="L357" s="456" t="s">
        <v>1037</v>
      </c>
    </row>
    <row r="358" spans="1:12" x14ac:dyDescent="0.25">
      <c r="A358" s="567" t="s">
        <v>920</v>
      </c>
      <c r="B358" s="568" t="s">
        <v>921</v>
      </c>
      <c r="C358"/>
      <c r="D358" s="482">
        <v>808</v>
      </c>
      <c r="E358" s="524" t="s">
        <v>497</v>
      </c>
      <c r="F358" s="547" t="s">
        <v>1024</v>
      </c>
      <c r="G358"/>
      <c r="H358" s="352" t="s">
        <v>1045</v>
      </c>
      <c r="I358" s="450">
        <v>2116</v>
      </c>
      <c r="J358" s="446">
        <v>3116</v>
      </c>
      <c r="K358" s="446" t="s">
        <v>1037</v>
      </c>
      <c r="L358" s="456" t="s">
        <v>1037</v>
      </c>
    </row>
    <row r="359" spans="1:12" x14ac:dyDescent="0.25">
      <c r="A359" s="567" t="s">
        <v>308</v>
      </c>
      <c r="B359" s="568" t="s">
        <v>922</v>
      </c>
      <c r="C359"/>
      <c r="D359" s="482">
        <v>808</v>
      </c>
      <c r="E359" s="524" t="s">
        <v>497</v>
      </c>
      <c r="F359" s="547" t="s">
        <v>1024</v>
      </c>
      <c r="G359"/>
      <c r="H359" s="353" t="s">
        <v>1045</v>
      </c>
      <c r="I359" s="450">
        <v>2116</v>
      </c>
      <c r="J359" s="446">
        <v>3116</v>
      </c>
      <c r="K359" s="446" t="s">
        <v>1037</v>
      </c>
      <c r="L359" s="456" t="s">
        <v>1037</v>
      </c>
    </row>
    <row r="360" spans="1:12" x14ac:dyDescent="0.25">
      <c r="A360" s="567" t="s">
        <v>309</v>
      </c>
      <c r="B360" s="568" t="s">
        <v>923</v>
      </c>
      <c r="C360"/>
      <c r="D360" s="482">
        <v>808</v>
      </c>
      <c r="E360" s="524" t="s">
        <v>497</v>
      </c>
      <c r="F360" s="547" t="s">
        <v>1024</v>
      </c>
      <c r="G360"/>
      <c r="H360" s="354" t="s">
        <v>1045</v>
      </c>
      <c r="I360" s="450">
        <v>2116</v>
      </c>
      <c r="J360" s="446">
        <v>3116</v>
      </c>
      <c r="K360" s="446" t="s">
        <v>1037</v>
      </c>
      <c r="L360" s="456" t="s">
        <v>1037</v>
      </c>
    </row>
    <row r="361" spans="1:12" x14ac:dyDescent="0.25">
      <c r="A361" s="567" t="s">
        <v>310</v>
      </c>
      <c r="B361" s="568" t="s">
        <v>924</v>
      </c>
      <c r="C361"/>
      <c r="D361" s="482">
        <v>808</v>
      </c>
      <c r="E361" s="524" t="s">
        <v>497</v>
      </c>
      <c r="F361" s="547" t="s">
        <v>1024</v>
      </c>
      <c r="G361"/>
      <c r="H361" s="355" t="s">
        <v>1045</v>
      </c>
      <c r="I361" s="450">
        <v>2116</v>
      </c>
      <c r="J361" s="446">
        <v>3116</v>
      </c>
      <c r="K361" s="446" t="s">
        <v>1037</v>
      </c>
      <c r="L361" s="456" t="s">
        <v>1037</v>
      </c>
    </row>
    <row r="362" spans="1:12" x14ac:dyDescent="0.25">
      <c r="A362" s="567" t="s">
        <v>311</v>
      </c>
      <c r="B362" s="568" t="s">
        <v>925</v>
      </c>
      <c r="C362"/>
      <c r="D362" s="482">
        <v>808</v>
      </c>
      <c r="E362" s="524" t="s">
        <v>497</v>
      </c>
      <c r="F362" s="547" t="s">
        <v>1024</v>
      </c>
      <c r="G362"/>
      <c r="H362" s="356" t="s">
        <v>1045</v>
      </c>
      <c r="I362" s="450">
        <v>2116</v>
      </c>
      <c r="J362" s="446">
        <v>3116</v>
      </c>
      <c r="K362" s="446" t="s">
        <v>1037</v>
      </c>
      <c r="L362" s="456" t="s">
        <v>1037</v>
      </c>
    </row>
    <row r="363" spans="1:12" x14ac:dyDescent="0.25">
      <c r="A363" s="567" t="s">
        <v>312</v>
      </c>
      <c r="B363" s="568" t="s">
        <v>926</v>
      </c>
      <c r="C363"/>
      <c r="D363" s="482">
        <v>808</v>
      </c>
      <c r="E363" s="524" t="s">
        <v>497</v>
      </c>
      <c r="F363" s="547" t="s">
        <v>1024</v>
      </c>
      <c r="G363"/>
      <c r="H363" s="357" t="s">
        <v>1045</v>
      </c>
      <c r="I363" s="450">
        <v>2116</v>
      </c>
      <c r="J363" s="446">
        <v>3116</v>
      </c>
      <c r="K363" s="446" t="s">
        <v>1037</v>
      </c>
      <c r="L363" s="456" t="s">
        <v>1037</v>
      </c>
    </row>
    <row r="364" spans="1:12" x14ac:dyDescent="0.25">
      <c r="A364" s="567" t="s">
        <v>313</v>
      </c>
      <c r="B364" s="568" t="s">
        <v>927</v>
      </c>
      <c r="C364"/>
      <c r="D364" s="481">
        <v>808</v>
      </c>
      <c r="E364" s="524" t="s">
        <v>497</v>
      </c>
      <c r="F364" s="547" t="s">
        <v>1024</v>
      </c>
      <c r="G364"/>
      <c r="H364" s="358" t="s">
        <v>1045</v>
      </c>
      <c r="I364" s="450">
        <v>2116</v>
      </c>
      <c r="J364" s="446">
        <v>3116</v>
      </c>
      <c r="K364" s="446" t="s">
        <v>1037</v>
      </c>
      <c r="L364" s="456" t="s">
        <v>1037</v>
      </c>
    </row>
    <row r="365" spans="1:12" x14ac:dyDescent="0.25">
      <c r="A365" s="558" t="s">
        <v>314</v>
      </c>
      <c r="B365" s="559" t="s">
        <v>564</v>
      </c>
      <c r="C365"/>
      <c r="D365" s="476" t="s">
        <v>314</v>
      </c>
      <c r="E365" s="519" t="s">
        <v>564</v>
      </c>
      <c r="F365" s="544" t="s">
        <v>1022</v>
      </c>
      <c r="G365"/>
      <c r="H365" s="359" t="s">
        <v>1045</v>
      </c>
      <c r="I365" s="450">
        <v>2116</v>
      </c>
      <c r="J365" s="446">
        <v>3116</v>
      </c>
      <c r="K365" s="446" t="s">
        <v>1037</v>
      </c>
      <c r="L365" s="456" t="s">
        <v>1037</v>
      </c>
    </row>
    <row r="366" spans="1:12" x14ac:dyDescent="0.25">
      <c r="A366" s="567" t="s">
        <v>315</v>
      </c>
      <c r="B366" s="568" t="s">
        <v>928</v>
      </c>
      <c r="C366"/>
      <c r="D366" s="489" t="s">
        <v>315</v>
      </c>
      <c r="E366" s="524" t="s">
        <v>9</v>
      </c>
      <c r="F366" s="547" t="s">
        <v>1024</v>
      </c>
      <c r="G366"/>
      <c r="H366" s="360" t="s">
        <v>1045</v>
      </c>
      <c r="I366" s="450">
        <v>2114</v>
      </c>
      <c r="J366" s="446">
        <v>3114</v>
      </c>
      <c r="K366" s="446" t="s">
        <v>1037</v>
      </c>
      <c r="L366" s="456" t="s">
        <v>1037</v>
      </c>
    </row>
    <row r="367" spans="1:12" x14ac:dyDescent="0.25">
      <c r="A367" s="564" t="s">
        <v>316</v>
      </c>
      <c r="B367" s="565" t="s">
        <v>718</v>
      </c>
      <c r="C367"/>
      <c r="D367" s="479" t="s">
        <v>331</v>
      </c>
      <c r="E367" s="522" t="s">
        <v>338</v>
      </c>
      <c r="F367" s="545" t="s">
        <v>1021</v>
      </c>
      <c r="G367"/>
      <c r="H367" s="361" t="s">
        <v>1045</v>
      </c>
      <c r="I367" s="450">
        <v>2134</v>
      </c>
      <c r="J367" s="446">
        <v>3134</v>
      </c>
      <c r="K367" s="446" t="s">
        <v>1037</v>
      </c>
      <c r="L367" s="456" t="s">
        <v>1037</v>
      </c>
    </row>
    <row r="368" spans="1:12" x14ac:dyDescent="0.25">
      <c r="A368" s="564" t="s">
        <v>317</v>
      </c>
      <c r="B368" s="565" t="s">
        <v>718</v>
      </c>
      <c r="C368"/>
      <c r="D368" s="479" t="s">
        <v>330</v>
      </c>
      <c r="E368" s="522" t="s">
        <v>339</v>
      </c>
      <c r="F368" s="545" t="s">
        <v>1021</v>
      </c>
      <c r="G368"/>
      <c r="H368" s="362" t="s">
        <v>1045</v>
      </c>
      <c r="I368" s="450">
        <v>2134</v>
      </c>
      <c r="J368" s="446">
        <v>3134</v>
      </c>
      <c r="K368" s="446" t="s">
        <v>1037</v>
      </c>
      <c r="L368" s="456" t="s">
        <v>1037</v>
      </c>
    </row>
    <row r="369" spans="1:12" x14ac:dyDescent="0.25">
      <c r="A369" s="567" t="s">
        <v>318</v>
      </c>
      <c r="B369" s="568" t="s">
        <v>929</v>
      </c>
      <c r="C369"/>
      <c r="D369" s="495" t="s">
        <v>315</v>
      </c>
      <c r="E369" s="524" t="s">
        <v>9</v>
      </c>
      <c r="F369" s="547" t="s">
        <v>1024</v>
      </c>
      <c r="G369"/>
      <c r="H369" s="362" t="s">
        <v>1045</v>
      </c>
      <c r="I369" s="450">
        <v>2114</v>
      </c>
      <c r="J369" s="446">
        <v>3114</v>
      </c>
      <c r="K369" s="446" t="s">
        <v>1037</v>
      </c>
      <c r="L369" s="456" t="s">
        <v>1037</v>
      </c>
    </row>
    <row r="370" spans="1:12" x14ac:dyDescent="0.25">
      <c r="A370" s="573" t="s">
        <v>319</v>
      </c>
      <c r="B370" s="563" t="s">
        <v>930</v>
      </c>
      <c r="C370"/>
      <c r="D370" s="486" t="s">
        <v>319</v>
      </c>
      <c r="E370" s="521" t="s">
        <v>565</v>
      </c>
      <c r="F370" s="554" t="s">
        <v>1022</v>
      </c>
      <c r="G370"/>
      <c r="H370" s="363" t="s">
        <v>1045</v>
      </c>
      <c r="I370" s="450">
        <v>2116</v>
      </c>
      <c r="J370" s="446">
        <v>3116</v>
      </c>
      <c r="K370" s="446" t="s">
        <v>1037</v>
      </c>
      <c r="L370" s="456" t="s">
        <v>1037</v>
      </c>
    </row>
    <row r="371" spans="1:12" x14ac:dyDescent="0.25">
      <c r="A371" s="569" t="s">
        <v>320</v>
      </c>
      <c r="B371" s="570" t="s">
        <v>498</v>
      </c>
      <c r="C371"/>
      <c r="D371" s="487" t="s">
        <v>317</v>
      </c>
      <c r="E371" s="525" t="s">
        <v>498</v>
      </c>
      <c r="F371" s="548" t="s">
        <v>1033</v>
      </c>
      <c r="G371"/>
      <c r="H371" s="364" t="s">
        <v>1045</v>
      </c>
      <c r="I371" s="450">
        <v>2114</v>
      </c>
      <c r="J371" s="446">
        <v>3114</v>
      </c>
      <c r="K371" s="446" t="s">
        <v>1037</v>
      </c>
      <c r="L371" s="456" t="s">
        <v>1037</v>
      </c>
    </row>
    <row r="372" spans="1:12" x14ac:dyDescent="0.25">
      <c r="A372" s="564" t="s">
        <v>499</v>
      </c>
      <c r="B372" s="565" t="s">
        <v>718</v>
      </c>
      <c r="C372"/>
      <c r="D372" s="479" t="s">
        <v>322</v>
      </c>
      <c r="E372" s="537" t="s">
        <v>324</v>
      </c>
      <c r="F372" s="545" t="s">
        <v>1021</v>
      </c>
      <c r="G372"/>
      <c r="H372" s="365" t="s">
        <v>1045</v>
      </c>
      <c r="I372" s="450">
        <v>2117</v>
      </c>
      <c r="J372" s="446" t="s">
        <v>1037</v>
      </c>
      <c r="K372" s="446" t="s">
        <v>1037</v>
      </c>
      <c r="L372" s="456" t="s">
        <v>1037</v>
      </c>
    </row>
    <row r="373" spans="1:12" x14ac:dyDescent="0.25">
      <c r="A373" s="569" t="s">
        <v>321</v>
      </c>
      <c r="B373" s="570" t="s">
        <v>670</v>
      </c>
      <c r="C373"/>
      <c r="D373" s="487" t="s">
        <v>499</v>
      </c>
      <c r="E373" s="525" t="s">
        <v>670</v>
      </c>
      <c r="F373" s="548" t="s">
        <v>1033</v>
      </c>
      <c r="G373"/>
      <c r="H373" s="366" t="s">
        <v>1045</v>
      </c>
      <c r="I373" s="450">
        <v>2114</v>
      </c>
      <c r="J373" s="446">
        <v>3114</v>
      </c>
      <c r="K373" s="446" t="s">
        <v>1037</v>
      </c>
      <c r="L373" s="456" t="s">
        <v>1037</v>
      </c>
    </row>
    <row r="374" spans="1:12" x14ac:dyDescent="0.25">
      <c r="A374" s="564" t="s">
        <v>500</v>
      </c>
      <c r="B374" s="565" t="s">
        <v>718</v>
      </c>
      <c r="C374"/>
      <c r="D374" s="480" t="s">
        <v>500</v>
      </c>
      <c r="E374" s="522" t="s">
        <v>671</v>
      </c>
      <c r="F374" s="545" t="s">
        <v>1021</v>
      </c>
      <c r="G374"/>
      <c r="H374" s="367" t="s">
        <v>1045</v>
      </c>
      <c r="I374" s="450">
        <v>2136</v>
      </c>
      <c r="J374" s="446" t="s">
        <v>1037</v>
      </c>
      <c r="K374" s="446" t="s">
        <v>1037</v>
      </c>
      <c r="L374" s="456" t="s">
        <v>1037</v>
      </c>
    </row>
    <row r="375" spans="1:12" x14ac:dyDescent="0.25">
      <c r="A375" s="560" t="s">
        <v>322</v>
      </c>
      <c r="B375" s="561" t="s">
        <v>931</v>
      </c>
      <c r="C375"/>
      <c r="D375" s="479">
        <v>819</v>
      </c>
      <c r="E375" s="522" t="s">
        <v>324</v>
      </c>
      <c r="F375" s="545" t="s">
        <v>1021</v>
      </c>
      <c r="G375"/>
      <c r="H375" s="367" t="s">
        <v>1045</v>
      </c>
      <c r="I375" s="450">
        <v>2117</v>
      </c>
      <c r="J375" s="446" t="s">
        <v>1037</v>
      </c>
      <c r="K375" s="446" t="s">
        <v>1037</v>
      </c>
      <c r="L375" s="456" t="s">
        <v>1037</v>
      </c>
    </row>
    <row r="376" spans="1:12" x14ac:dyDescent="0.25">
      <c r="A376" s="569" t="s">
        <v>325</v>
      </c>
      <c r="B376" s="570" t="s">
        <v>932</v>
      </c>
      <c r="C376"/>
      <c r="D376" s="488" t="s">
        <v>325</v>
      </c>
      <c r="E376" s="538" t="s">
        <v>1047</v>
      </c>
      <c r="F376" s="548" t="s">
        <v>1033</v>
      </c>
      <c r="G376"/>
      <c r="H376" s="367" t="s">
        <v>1045</v>
      </c>
      <c r="I376" s="450">
        <v>2131</v>
      </c>
      <c r="J376" s="446">
        <v>3131</v>
      </c>
      <c r="K376" s="446" t="s">
        <v>1037</v>
      </c>
      <c r="L376" s="456" t="s">
        <v>1037</v>
      </c>
    </row>
    <row r="377" spans="1:12" x14ac:dyDescent="0.25">
      <c r="A377" s="571" t="s">
        <v>328</v>
      </c>
      <c r="B377" s="572" t="s">
        <v>718</v>
      </c>
      <c r="C377"/>
      <c r="D377" s="488" t="s">
        <v>328</v>
      </c>
      <c r="E377" s="525" t="s">
        <v>326</v>
      </c>
      <c r="F377" s="548" t="s">
        <v>1033</v>
      </c>
      <c r="G377"/>
      <c r="H377" s="368" t="s">
        <v>1045</v>
      </c>
      <c r="I377" s="450">
        <v>2131</v>
      </c>
      <c r="J377" s="446">
        <v>3131</v>
      </c>
      <c r="K377" s="446" t="s">
        <v>1037</v>
      </c>
      <c r="L377" s="456" t="s">
        <v>1037</v>
      </c>
    </row>
    <row r="378" spans="1:12" x14ac:dyDescent="0.25">
      <c r="A378" s="576" t="s">
        <v>329</v>
      </c>
      <c r="B378" s="577" t="s">
        <v>933</v>
      </c>
      <c r="C378"/>
      <c r="D378" s="496" t="s">
        <v>329</v>
      </c>
      <c r="E378" s="539" t="s">
        <v>567</v>
      </c>
      <c r="F378" s="548" t="s">
        <v>1033</v>
      </c>
      <c r="G378"/>
      <c r="H378" s="369" t="s">
        <v>1045</v>
      </c>
      <c r="I378" s="450">
        <v>2135</v>
      </c>
      <c r="J378" s="446">
        <v>3135</v>
      </c>
      <c r="K378" s="446" t="s">
        <v>1037</v>
      </c>
      <c r="L378" s="456" t="s">
        <v>1037</v>
      </c>
    </row>
    <row r="379" spans="1:12" x14ac:dyDescent="0.25">
      <c r="A379" s="569" t="s">
        <v>501</v>
      </c>
      <c r="B379" s="570" t="s">
        <v>934</v>
      </c>
      <c r="C379"/>
      <c r="D379" s="488" t="s">
        <v>501</v>
      </c>
      <c r="E379" s="525" t="s">
        <v>668</v>
      </c>
      <c r="F379" s="548" t="s">
        <v>1033</v>
      </c>
      <c r="G379"/>
      <c r="H379" s="369" t="s">
        <v>1045</v>
      </c>
      <c r="I379" s="450">
        <v>2131</v>
      </c>
      <c r="J379" s="446">
        <v>3131</v>
      </c>
      <c r="K379" s="446" t="s">
        <v>1037</v>
      </c>
      <c r="L379" s="456" t="s">
        <v>1037</v>
      </c>
    </row>
    <row r="380" spans="1:12" x14ac:dyDescent="0.25">
      <c r="A380" s="567" t="s">
        <v>330</v>
      </c>
      <c r="B380" s="568" t="s">
        <v>935</v>
      </c>
      <c r="C380"/>
      <c r="D380" s="495" t="s">
        <v>316</v>
      </c>
      <c r="E380" s="540" t="s">
        <v>1046</v>
      </c>
      <c r="F380" s="547" t="s">
        <v>1024</v>
      </c>
      <c r="G380"/>
      <c r="H380" s="369" t="s">
        <v>1045</v>
      </c>
      <c r="I380" s="450">
        <v>2115</v>
      </c>
      <c r="J380" s="446">
        <v>3115</v>
      </c>
      <c r="K380" s="446" t="s">
        <v>1037</v>
      </c>
      <c r="L380" s="456" t="s">
        <v>1037</v>
      </c>
    </row>
    <row r="381" spans="1:12" x14ac:dyDescent="0.25">
      <c r="A381" s="567" t="s">
        <v>331</v>
      </c>
      <c r="B381" s="568" t="s">
        <v>936</v>
      </c>
      <c r="C381"/>
      <c r="D381" s="495" t="s">
        <v>316</v>
      </c>
      <c r="E381" s="540" t="s">
        <v>1046</v>
      </c>
      <c r="F381" s="547" t="s">
        <v>1024</v>
      </c>
      <c r="G381"/>
      <c r="H381" s="369" t="s">
        <v>1045</v>
      </c>
      <c r="I381" s="450">
        <v>2115</v>
      </c>
      <c r="J381" s="446">
        <v>3115</v>
      </c>
      <c r="K381" s="446" t="s">
        <v>1037</v>
      </c>
      <c r="L381" s="456" t="s">
        <v>1037</v>
      </c>
    </row>
    <row r="382" spans="1:12" x14ac:dyDescent="0.25">
      <c r="A382" s="564" t="s">
        <v>332</v>
      </c>
      <c r="B382" s="565" t="s">
        <v>718</v>
      </c>
      <c r="C382"/>
      <c r="D382" s="477" t="s">
        <v>332</v>
      </c>
      <c r="E382" s="522" t="s">
        <v>327</v>
      </c>
      <c r="F382" s="545" t="s">
        <v>1021</v>
      </c>
      <c r="G382"/>
      <c r="H382" s="370" t="s">
        <v>1045</v>
      </c>
      <c r="I382" s="450">
        <v>2132</v>
      </c>
      <c r="J382" s="446">
        <v>3131</v>
      </c>
      <c r="K382" s="446" t="s">
        <v>1037</v>
      </c>
      <c r="L382" s="456" t="s">
        <v>1037</v>
      </c>
    </row>
    <row r="383" spans="1:12" x14ac:dyDescent="0.25">
      <c r="A383" s="573" t="s">
        <v>333</v>
      </c>
      <c r="B383" s="559" t="s">
        <v>569</v>
      </c>
      <c r="C383"/>
      <c r="D383" s="476" t="s">
        <v>333</v>
      </c>
      <c r="E383" s="519" t="s">
        <v>569</v>
      </c>
      <c r="F383" s="544" t="s">
        <v>1022</v>
      </c>
      <c r="G383"/>
      <c r="H383" s="371" t="s">
        <v>1045</v>
      </c>
      <c r="I383" s="450">
        <v>2116</v>
      </c>
      <c r="J383" s="446">
        <v>3116</v>
      </c>
      <c r="K383" s="446" t="s">
        <v>1037</v>
      </c>
      <c r="L383" s="456" t="s">
        <v>1037</v>
      </c>
    </row>
    <row r="384" spans="1:12" x14ac:dyDescent="0.25">
      <c r="A384" s="573" t="s">
        <v>334</v>
      </c>
      <c r="B384" s="563" t="s">
        <v>937</v>
      </c>
      <c r="C384"/>
      <c r="D384" s="486" t="s">
        <v>334</v>
      </c>
      <c r="E384" s="521" t="s">
        <v>335</v>
      </c>
      <c r="F384" s="544" t="s">
        <v>1022</v>
      </c>
      <c r="G384"/>
      <c r="H384" s="372" t="s">
        <v>1045</v>
      </c>
      <c r="I384" s="450">
        <v>2116</v>
      </c>
      <c r="J384" s="446">
        <v>3116</v>
      </c>
      <c r="K384" s="446" t="s">
        <v>1037</v>
      </c>
      <c r="L384" s="456" t="s">
        <v>1037</v>
      </c>
    </row>
    <row r="385" spans="1:12" x14ac:dyDescent="0.25">
      <c r="A385" s="573" t="s">
        <v>336</v>
      </c>
      <c r="B385" s="563" t="s">
        <v>938</v>
      </c>
      <c r="C385"/>
      <c r="D385" s="486" t="s">
        <v>336</v>
      </c>
      <c r="E385" s="521" t="s">
        <v>337</v>
      </c>
      <c r="F385" s="544" t="s">
        <v>1022</v>
      </c>
      <c r="G385"/>
      <c r="H385" s="373" t="s">
        <v>1045</v>
      </c>
      <c r="I385" s="450">
        <v>2116</v>
      </c>
      <c r="J385" s="446">
        <v>3116</v>
      </c>
      <c r="K385" s="446" t="s">
        <v>1037</v>
      </c>
      <c r="L385" s="456" t="s">
        <v>1037</v>
      </c>
    </row>
    <row r="386" spans="1:12" x14ac:dyDescent="0.25">
      <c r="A386" s="558" t="s">
        <v>340</v>
      </c>
      <c r="B386" s="559" t="s">
        <v>664</v>
      </c>
      <c r="C386"/>
      <c r="D386" s="476" t="s">
        <v>340</v>
      </c>
      <c r="E386" s="519" t="s">
        <v>664</v>
      </c>
      <c r="F386" s="544" t="s">
        <v>1022</v>
      </c>
      <c r="G386"/>
      <c r="H386" s="374" t="s">
        <v>1045</v>
      </c>
      <c r="I386" s="450">
        <v>2111</v>
      </c>
      <c r="J386" s="446">
        <v>3111</v>
      </c>
      <c r="K386" s="446" t="s">
        <v>1037</v>
      </c>
      <c r="L386" s="456" t="s">
        <v>1037</v>
      </c>
    </row>
    <row r="387" spans="1:12" x14ac:dyDescent="0.25">
      <c r="A387" s="558" t="s">
        <v>502</v>
      </c>
      <c r="B387" s="559" t="s">
        <v>665</v>
      </c>
      <c r="C387"/>
      <c r="D387" s="476" t="s">
        <v>502</v>
      </c>
      <c r="E387" s="519" t="s">
        <v>665</v>
      </c>
      <c r="F387" s="544" t="s">
        <v>1022</v>
      </c>
      <c r="G387"/>
      <c r="H387" s="375" t="s">
        <v>1045</v>
      </c>
      <c r="I387" s="450">
        <v>2111</v>
      </c>
      <c r="J387" s="446">
        <v>3111</v>
      </c>
      <c r="K387" s="446" t="s">
        <v>1037</v>
      </c>
      <c r="L387" s="456" t="s">
        <v>1037</v>
      </c>
    </row>
    <row r="388" spans="1:12" x14ac:dyDescent="0.25">
      <c r="A388" s="567" t="s">
        <v>939</v>
      </c>
      <c r="B388" s="568" t="s">
        <v>940</v>
      </c>
      <c r="C388"/>
      <c r="D388" s="481">
        <v>832</v>
      </c>
      <c r="E388" s="524" t="s">
        <v>503</v>
      </c>
      <c r="F388" s="547" t="s">
        <v>1024</v>
      </c>
      <c r="G388"/>
      <c r="H388" s="376" t="s">
        <v>1045</v>
      </c>
      <c r="I388" s="450">
        <v>2111</v>
      </c>
      <c r="J388" s="446">
        <v>3111</v>
      </c>
      <c r="K388" s="446" t="s">
        <v>1037</v>
      </c>
      <c r="L388" s="456" t="s">
        <v>1037</v>
      </c>
    </row>
    <row r="389" spans="1:12" x14ac:dyDescent="0.25">
      <c r="A389" s="573" t="s">
        <v>504</v>
      </c>
      <c r="B389" s="580" t="s">
        <v>187</v>
      </c>
      <c r="C389"/>
      <c r="D389" s="486" t="s">
        <v>504</v>
      </c>
      <c r="E389" s="535" t="s">
        <v>187</v>
      </c>
      <c r="F389" s="544" t="s">
        <v>1022</v>
      </c>
      <c r="G389"/>
      <c r="H389" s="377" t="s">
        <v>1045</v>
      </c>
      <c r="I389" s="450">
        <v>2111</v>
      </c>
      <c r="J389" s="446">
        <v>3111</v>
      </c>
      <c r="K389" s="446" t="s">
        <v>1037</v>
      </c>
      <c r="L389" s="456" t="s">
        <v>1037</v>
      </c>
    </row>
    <row r="390" spans="1:12" x14ac:dyDescent="0.25">
      <c r="A390" s="573" t="s">
        <v>341</v>
      </c>
      <c r="B390" s="580" t="s">
        <v>663</v>
      </c>
      <c r="C390"/>
      <c r="D390" s="486" t="s">
        <v>341</v>
      </c>
      <c r="E390" s="535" t="s">
        <v>663</v>
      </c>
      <c r="F390" s="544" t="s">
        <v>1022</v>
      </c>
      <c r="G390"/>
      <c r="H390" s="378" t="s">
        <v>1045</v>
      </c>
      <c r="I390" s="450">
        <v>2111</v>
      </c>
      <c r="J390" s="446">
        <v>3111</v>
      </c>
      <c r="K390" s="446" t="s">
        <v>1037</v>
      </c>
      <c r="L390" s="456" t="s">
        <v>1037</v>
      </c>
    </row>
    <row r="391" spans="1:12" x14ac:dyDescent="0.25">
      <c r="A391" s="569" t="s">
        <v>342</v>
      </c>
      <c r="B391" s="570" t="s">
        <v>941</v>
      </c>
      <c r="C391"/>
      <c r="D391" s="483" t="s">
        <v>342</v>
      </c>
      <c r="E391" s="525" t="s">
        <v>661</v>
      </c>
      <c r="F391" s="548" t="s">
        <v>1033</v>
      </c>
      <c r="G391"/>
      <c r="H391" s="379" t="s">
        <v>1045</v>
      </c>
      <c r="I391" s="450">
        <v>2111</v>
      </c>
      <c r="J391" s="446">
        <v>3111</v>
      </c>
      <c r="K391" s="446" t="s">
        <v>1037</v>
      </c>
      <c r="L391" s="456" t="s">
        <v>1037</v>
      </c>
    </row>
    <row r="392" spans="1:12" x14ac:dyDescent="0.25">
      <c r="A392" s="569" t="s">
        <v>343</v>
      </c>
      <c r="B392" s="570" t="s">
        <v>942</v>
      </c>
      <c r="C392"/>
      <c r="D392" s="487">
        <v>832</v>
      </c>
      <c r="E392" s="525" t="s">
        <v>503</v>
      </c>
      <c r="F392" s="548" t="s">
        <v>1033</v>
      </c>
      <c r="G392"/>
      <c r="H392" s="380" t="s">
        <v>1045</v>
      </c>
      <c r="I392" s="450">
        <v>2111</v>
      </c>
      <c r="J392" s="446">
        <v>3111</v>
      </c>
      <c r="K392" s="446" t="s">
        <v>1037</v>
      </c>
      <c r="L392" s="456" t="s">
        <v>1037</v>
      </c>
    </row>
    <row r="393" spans="1:12" x14ac:dyDescent="0.25">
      <c r="A393" s="558" t="s">
        <v>505</v>
      </c>
      <c r="B393" s="559" t="s">
        <v>662</v>
      </c>
      <c r="C393"/>
      <c r="D393" s="476" t="s">
        <v>505</v>
      </c>
      <c r="E393" s="519" t="s">
        <v>662</v>
      </c>
      <c r="F393" s="544" t="s">
        <v>1022</v>
      </c>
      <c r="G393"/>
      <c r="H393" s="381" t="s">
        <v>1045</v>
      </c>
      <c r="I393" s="450">
        <v>2111</v>
      </c>
      <c r="J393" s="446">
        <v>3111</v>
      </c>
      <c r="K393" s="446" t="s">
        <v>1037</v>
      </c>
      <c r="L393" s="456" t="s">
        <v>1037</v>
      </c>
    </row>
    <row r="394" spans="1:12" x14ac:dyDescent="0.25">
      <c r="A394" s="558" t="s">
        <v>344</v>
      </c>
      <c r="B394" s="559" t="s">
        <v>666</v>
      </c>
      <c r="C394"/>
      <c r="D394" s="476" t="s">
        <v>344</v>
      </c>
      <c r="E394" s="519" t="s">
        <v>666</v>
      </c>
      <c r="F394" s="544" t="s">
        <v>1022</v>
      </c>
      <c r="G394"/>
      <c r="H394" s="382" t="s">
        <v>1045</v>
      </c>
      <c r="I394" s="450">
        <v>2111</v>
      </c>
      <c r="J394" s="446">
        <v>3111</v>
      </c>
      <c r="K394" s="446" t="s">
        <v>1037</v>
      </c>
      <c r="L394" s="456" t="s">
        <v>1037</v>
      </c>
    </row>
    <row r="395" spans="1:12" x14ac:dyDescent="0.25">
      <c r="A395" s="558" t="s">
        <v>345</v>
      </c>
      <c r="B395" s="559" t="s">
        <v>667</v>
      </c>
      <c r="C395"/>
      <c r="D395" s="476" t="s">
        <v>345</v>
      </c>
      <c r="E395" s="519" t="s">
        <v>667</v>
      </c>
      <c r="F395" s="544" t="s">
        <v>1022</v>
      </c>
      <c r="G395"/>
      <c r="H395" s="383" t="s">
        <v>1045</v>
      </c>
      <c r="I395" s="450">
        <v>2111</v>
      </c>
      <c r="J395" s="446">
        <v>3111</v>
      </c>
      <c r="K395" s="446" t="s">
        <v>1037</v>
      </c>
      <c r="L395" s="456" t="s">
        <v>1037</v>
      </c>
    </row>
    <row r="396" spans="1:12" x14ac:dyDescent="0.25">
      <c r="A396" s="558" t="s">
        <v>346</v>
      </c>
      <c r="B396" s="559" t="s">
        <v>659</v>
      </c>
      <c r="C396"/>
      <c r="D396" s="476" t="s">
        <v>346</v>
      </c>
      <c r="E396" s="519" t="s">
        <v>659</v>
      </c>
      <c r="F396" s="544" t="s">
        <v>1022</v>
      </c>
      <c r="G396"/>
      <c r="H396" s="384" t="s">
        <v>1045</v>
      </c>
      <c r="I396" s="450">
        <v>2111</v>
      </c>
      <c r="J396" s="446">
        <v>3111</v>
      </c>
      <c r="K396" s="446" t="s">
        <v>1037</v>
      </c>
      <c r="L396" s="456" t="s">
        <v>1037</v>
      </c>
    </row>
    <row r="397" spans="1:12" x14ac:dyDescent="0.25">
      <c r="A397" s="558" t="s">
        <v>506</v>
      </c>
      <c r="B397" s="559" t="s">
        <v>943</v>
      </c>
      <c r="C397"/>
      <c r="D397" s="476" t="s">
        <v>506</v>
      </c>
      <c r="E397" s="519" t="s">
        <v>660</v>
      </c>
      <c r="F397" s="544" t="s">
        <v>1022</v>
      </c>
      <c r="G397"/>
      <c r="H397" s="385" t="s">
        <v>1045</v>
      </c>
      <c r="I397" s="450">
        <v>2111</v>
      </c>
      <c r="J397" s="446">
        <v>3111</v>
      </c>
      <c r="K397" s="446" t="s">
        <v>1037</v>
      </c>
      <c r="L397" s="456" t="s">
        <v>1037</v>
      </c>
    </row>
    <row r="398" spans="1:12" x14ac:dyDescent="0.25">
      <c r="A398" s="569" t="s">
        <v>507</v>
      </c>
      <c r="B398" s="570" t="s">
        <v>944</v>
      </c>
      <c r="C398"/>
      <c r="D398" s="487" t="s">
        <v>507</v>
      </c>
      <c r="E398" s="525" t="s">
        <v>657</v>
      </c>
      <c r="F398" s="548" t="s">
        <v>1033</v>
      </c>
      <c r="G398"/>
      <c r="H398" s="386" t="s">
        <v>1045</v>
      </c>
      <c r="I398" s="450">
        <v>2111</v>
      </c>
      <c r="J398" s="446">
        <v>3111</v>
      </c>
      <c r="K398" s="446" t="s">
        <v>1037</v>
      </c>
      <c r="L398" s="456" t="s">
        <v>1037</v>
      </c>
    </row>
    <row r="399" spans="1:12" x14ac:dyDescent="0.25">
      <c r="A399" s="573" t="s">
        <v>945</v>
      </c>
      <c r="B399" s="580" t="s">
        <v>944</v>
      </c>
      <c r="C399"/>
      <c r="D399" s="486">
        <v>843</v>
      </c>
      <c r="E399" s="535" t="s">
        <v>503</v>
      </c>
      <c r="F399" s="554" t="s">
        <v>1022</v>
      </c>
      <c r="G399"/>
      <c r="H399" s="387" t="s">
        <v>1045</v>
      </c>
      <c r="I399" s="450">
        <v>2111</v>
      </c>
      <c r="J399" s="446">
        <v>3111</v>
      </c>
      <c r="K399" s="446" t="s">
        <v>1037</v>
      </c>
      <c r="L399" s="456" t="s">
        <v>1037</v>
      </c>
    </row>
    <row r="400" spans="1:12" x14ac:dyDescent="0.25">
      <c r="A400" s="573" t="s">
        <v>347</v>
      </c>
      <c r="B400" s="580" t="s">
        <v>944</v>
      </c>
      <c r="C400"/>
      <c r="D400" s="486">
        <v>844</v>
      </c>
      <c r="E400" s="535" t="s">
        <v>503</v>
      </c>
      <c r="F400" s="554" t="s">
        <v>1022</v>
      </c>
      <c r="G400"/>
      <c r="H400" s="388" t="s">
        <v>1045</v>
      </c>
      <c r="I400" s="450">
        <v>2111</v>
      </c>
      <c r="J400" s="446">
        <v>3111</v>
      </c>
      <c r="K400" s="446" t="s">
        <v>1037</v>
      </c>
      <c r="L400" s="456" t="s">
        <v>1037</v>
      </c>
    </row>
    <row r="401" spans="1:12" x14ac:dyDescent="0.25">
      <c r="A401" s="573" t="s">
        <v>348</v>
      </c>
      <c r="B401" s="580" t="s">
        <v>944</v>
      </c>
      <c r="C401"/>
      <c r="D401" s="486">
        <v>845</v>
      </c>
      <c r="E401" s="535" t="s">
        <v>503</v>
      </c>
      <c r="F401" s="554" t="s">
        <v>1022</v>
      </c>
      <c r="G401"/>
      <c r="H401" s="389" t="s">
        <v>1045</v>
      </c>
      <c r="I401" s="450">
        <v>2111</v>
      </c>
      <c r="J401" s="446">
        <v>3111</v>
      </c>
      <c r="K401" s="446" t="s">
        <v>1037</v>
      </c>
      <c r="L401" s="456" t="s">
        <v>1037</v>
      </c>
    </row>
    <row r="402" spans="1:12" x14ac:dyDescent="0.25">
      <c r="A402" s="569" t="s">
        <v>349</v>
      </c>
      <c r="B402" s="570" t="s">
        <v>944</v>
      </c>
      <c r="C402"/>
      <c r="D402" s="483">
        <v>846</v>
      </c>
      <c r="E402" s="525" t="s">
        <v>699</v>
      </c>
      <c r="F402" s="555" t="s">
        <v>1033</v>
      </c>
      <c r="G402"/>
      <c r="H402" s="390" t="s">
        <v>1045</v>
      </c>
      <c r="I402" s="450">
        <v>2111</v>
      </c>
      <c r="J402" s="446">
        <v>3111</v>
      </c>
      <c r="K402" s="446" t="s">
        <v>1037</v>
      </c>
      <c r="L402" s="456" t="s">
        <v>1037</v>
      </c>
    </row>
    <row r="403" spans="1:12" x14ac:dyDescent="0.25">
      <c r="A403" s="573" t="s">
        <v>946</v>
      </c>
      <c r="B403" s="580" t="s">
        <v>944</v>
      </c>
      <c r="C403"/>
      <c r="D403" s="486">
        <v>847</v>
      </c>
      <c r="E403" s="535" t="s">
        <v>503</v>
      </c>
      <c r="F403" s="554" t="s">
        <v>1022</v>
      </c>
      <c r="G403"/>
      <c r="H403" s="391" t="s">
        <v>1045</v>
      </c>
      <c r="I403" s="450">
        <v>2111</v>
      </c>
      <c r="J403" s="446">
        <v>3111</v>
      </c>
      <c r="K403" s="446" t="s">
        <v>1037</v>
      </c>
      <c r="L403" s="456" t="s">
        <v>1037</v>
      </c>
    </row>
    <row r="404" spans="1:12" x14ac:dyDescent="0.25">
      <c r="A404" s="573" t="s">
        <v>350</v>
      </c>
      <c r="B404" s="580" t="s">
        <v>944</v>
      </c>
      <c r="C404"/>
      <c r="D404" s="486">
        <v>848</v>
      </c>
      <c r="E404" s="535" t="s">
        <v>503</v>
      </c>
      <c r="F404" s="554" t="s">
        <v>1022</v>
      </c>
      <c r="G404"/>
      <c r="H404" s="392" t="s">
        <v>1045</v>
      </c>
      <c r="I404" s="450">
        <v>2111</v>
      </c>
      <c r="J404" s="446">
        <v>3111</v>
      </c>
      <c r="K404" s="446" t="s">
        <v>1037</v>
      </c>
      <c r="L404" s="456" t="s">
        <v>1037</v>
      </c>
    </row>
    <row r="405" spans="1:12" x14ac:dyDescent="0.25">
      <c r="A405" s="558" t="s">
        <v>351</v>
      </c>
      <c r="B405" s="559" t="s">
        <v>658</v>
      </c>
      <c r="C405"/>
      <c r="D405" s="476" t="s">
        <v>351</v>
      </c>
      <c r="E405" s="519" t="s">
        <v>658</v>
      </c>
      <c r="F405" s="544" t="s">
        <v>1022</v>
      </c>
      <c r="G405"/>
      <c r="H405" s="393" t="s">
        <v>1045</v>
      </c>
      <c r="I405" s="450">
        <v>2111</v>
      </c>
      <c r="J405" s="446">
        <v>3111</v>
      </c>
      <c r="K405" s="446" t="s">
        <v>1037</v>
      </c>
      <c r="L405" s="456" t="s">
        <v>1037</v>
      </c>
    </row>
    <row r="406" spans="1:12" x14ac:dyDescent="0.25">
      <c r="A406" s="573" t="s">
        <v>352</v>
      </c>
      <c r="B406" s="580" t="s">
        <v>947</v>
      </c>
      <c r="C406"/>
      <c r="D406" s="486" t="s">
        <v>352</v>
      </c>
      <c r="E406" s="535" t="s">
        <v>651</v>
      </c>
      <c r="F406" s="544" t="s">
        <v>1022</v>
      </c>
      <c r="G406"/>
      <c r="H406" s="394" t="s">
        <v>1045</v>
      </c>
      <c r="I406" s="450">
        <v>2111</v>
      </c>
      <c r="J406" s="446">
        <v>3111</v>
      </c>
      <c r="K406" s="446" t="s">
        <v>1037</v>
      </c>
      <c r="L406" s="456" t="s">
        <v>1037</v>
      </c>
    </row>
    <row r="407" spans="1:12" x14ac:dyDescent="0.25">
      <c r="A407" s="573" t="s">
        <v>353</v>
      </c>
      <c r="B407" s="580" t="s">
        <v>718</v>
      </c>
      <c r="C407"/>
      <c r="D407" s="486">
        <v>851</v>
      </c>
      <c r="E407" s="535" t="s">
        <v>503</v>
      </c>
      <c r="F407" s="544" t="s">
        <v>1022</v>
      </c>
      <c r="G407"/>
      <c r="H407" s="395" t="s">
        <v>1045</v>
      </c>
      <c r="I407" s="450">
        <v>2111</v>
      </c>
      <c r="J407" s="446">
        <v>3111</v>
      </c>
      <c r="K407" s="446" t="s">
        <v>1037</v>
      </c>
      <c r="L407" s="456" t="s">
        <v>1037</v>
      </c>
    </row>
    <row r="408" spans="1:12" x14ac:dyDescent="0.25">
      <c r="A408" s="558" t="s">
        <v>354</v>
      </c>
      <c r="B408" s="559" t="s">
        <v>26</v>
      </c>
      <c r="C408"/>
      <c r="D408" s="476" t="s">
        <v>354</v>
      </c>
      <c r="E408" s="519" t="s">
        <v>26</v>
      </c>
      <c r="F408" s="544" t="s">
        <v>1022</v>
      </c>
      <c r="G408"/>
      <c r="H408" s="396" t="s">
        <v>1045</v>
      </c>
      <c r="I408" s="450">
        <v>2113</v>
      </c>
      <c r="J408" s="446">
        <v>3113</v>
      </c>
      <c r="K408" s="446" t="s">
        <v>1037</v>
      </c>
      <c r="L408" s="456" t="s">
        <v>1037</v>
      </c>
    </row>
    <row r="409" spans="1:12" x14ac:dyDescent="0.25">
      <c r="A409" s="558" t="s">
        <v>355</v>
      </c>
      <c r="B409" s="559" t="s">
        <v>652</v>
      </c>
      <c r="C409"/>
      <c r="D409" s="476" t="s">
        <v>355</v>
      </c>
      <c r="E409" s="519" t="s">
        <v>652</v>
      </c>
      <c r="F409" s="544" t="s">
        <v>1022</v>
      </c>
      <c r="G409"/>
      <c r="H409" s="397" t="s">
        <v>1045</v>
      </c>
      <c r="I409" s="450">
        <v>2111</v>
      </c>
      <c r="J409" s="446">
        <v>3111</v>
      </c>
      <c r="K409" s="446" t="s">
        <v>1037</v>
      </c>
      <c r="L409" s="456" t="s">
        <v>1037</v>
      </c>
    </row>
    <row r="410" spans="1:12" x14ac:dyDescent="0.25">
      <c r="A410" s="573" t="s">
        <v>356</v>
      </c>
      <c r="B410" s="580" t="s">
        <v>948</v>
      </c>
      <c r="C410"/>
      <c r="D410" s="486" t="s">
        <v>356</v>
      </c>
      <c r="E410" s="535" t="s">
        <v>503</v>
      </c>
      <c r="F410" s="554" t="s">
        <v>1022</v>
      </c>
      <c r="G410"/>
      <c r="H410" s="398" t="s">
        <v>1045</v>
      </c>
      <c r="I410" s="450">
        <v>2111</v>
      </c>
      <c r="J410" s="446">
        <v>3111</v>
      </c>
      <c r="K410" s="446" t="s">
        <v>1037</v>
      </c>
      <c r="L410" s="456" t="s">
        <v>1037</v>
      </c>
    </row>
    <row r="411" spans="1:12" x14ac:dyDescent="0.25">
      <c r="A411" s="573" t="s">
        <v>949</v>
      </c>
      <c r="B411" s="580" t="s">
        <v>948</v>
      </c>
      <c r="C411"/>
      <c r="D411" s="486">
        <v>855</v>
      </c>
      <c r="E411" s="535" t="s">
        <v>503</v>
      </c>
      <c r="F411" s="554" t="s">
        <v>1022</v>
      </c>
      <c r="G411"/>
      <c r="H411" s="399" t="s">
        <v>1045</v>
      </c>
      <c r="I411" s="450">
        <v>2111</v>
      </c>
      <c r="J411" s="446">
        <v>3111</v>
      </c>
      <c r="K411" s="446" t="s">
        <v>1037</v>
      </c>
      <c r="L411" s="456" t="s">
        <v>1037</v>
      </c>
    </row>
    <row r="412" spans="1:12" x14ac:dyDescent="0.25">
      <c r="A412" s="558" t="s">
        <v>357</v>
      </c>
      <c r="B412" s="559" t="s">
        <v>653</v>
      </c>
      <c r="C412"/>
      <c r="D412" s="476" t="s">
        <v>357</v>
      </c>
      <c r="E412" s="519" t="s">
        <v>653</v>
      </c>
      <c r="F412" s="544" t="s">
        <v>1022</v>
      </c>
      <c r="G412"/>
      <c r="H412" s="400" t="s">
        <v>1045</v>
      </c>
      <c r="I412" s="450">
        <v>2111</v>
      </c>
      <c r="J412" s="446">
        <v>3111</v>
      </c>
      <c r="K412" s="446" t="s">
        <v>1037</v>
      </c>
      <c r="L412" s="456" t="s">
        <v>1037</v>
      </c>
    </row>
    <row r="413" spans="1:12" x14ac:dyDescent="0.25">
      <c r="A413" s="558" t="s">
        <v>358</v>
      </c>
      <c r="B413" s="559" t="s">
        <v>654</v>
      </c>
      <c r="C413"/>
      <c r="D413" s="476" t="s">
        <v>358</v>
      </c>
      <c r="E413" s="519" t="s">
        <v>654</v>
      </c>
      <c r="F413" s="544" t="s">
        <v>1022</v>
      </c>
      <c r="G413"/>
      <c r="H413" s="401" t="s">
        <v>1045</v>
      </c>
      <c r="I413" s="450">
        <v>2111</v>
      </c>
      <c r="J413" s="446">
        <v>3111</v>
      </c>
      <c r="K413" s="446" t="s">
        <v>1037</v>
      </c>
      <c r="L413" s="456" t="s">
        <v>1037</v>
      </c>
    </row>
    <row r="414" spans="1:12" x14ac:dyDescent="0.25">
      <c r="A414" s="558" t="s">
        <v>359</v>
      </c>
      <c r="B414" s="559" t="s">
        <v>655</v>
      </c>
      <c r="C414"/>
      <c r="D414" s="476" t="s">
        <v>359</v>
      </c>
      <c r="E414" s="519" t="s">
        <v>655</v>
      </c>
      <c r="F414" s="544" t="s">
        <v>1022</v>
      </c>
      <c r="G414"/>
      <c r="H414" s="402" t="s">
        <v>1045</v>
      </c>
      <c r="I414" s="450">
        <v>2112</v>
      </c>
      <c r="J414" s="446">
        <v>3112</v>
      </c>
      <c r="K414" s="446" t="s">
        <v>1037</v>
      </c>
      <c r="L414" s="456" t="s">
        <v>1037</v>
      </c>
    </row>
    <row r="415" spans="1:12" x14ac:dyDescent="0.25">
      <c r="A415" s="558" t="s">
        <v>360</v>
      </c>
      <c r="B415" s="559" t="s">
        <v>656</v>
      </c>
      <c r="C415"/>
      <c r="D415" s="476" t="s">
        <v>360</v>
      </c>
      <c r="E415" s="519" t="s">
        <v>656</v>
      </c>
      <c r="F415" s="544" t="s">
        <v>1022</v>
      </c>
      <c r="G415"/>
      <c r="H415" s="403" t="s">
        <v>1045</v>
      </c>
      <c r="I415" s="450">
        <v>2112</v>
      </c>
      <c r="J415" s="446">
        <v>3112</v>
      </c>
      <c r="K415" s="446" t="s">
        <v>1037</v>
      </c>
      <c r="L415" s="456" t="s">
        <v>1037</v>
      </c>
    </row>
    <row r="416" spans="1:12" x14ac:dyDescent="0.25">
      <c r="A416" s="558" t="s">
        <v>361</v>
      </c>
      <c r="B416" s="559" t="s">
        <v>950</v>
      </c>
      <c r="C416"/>
      <c r="D416" s="476" t="s">
        <v>361</v>
      </c>
      <c r="E416" s="519" t="s">
        <v>644</v>
      </c>
      <c r="F416" s="544" t="s">
        <v>1022</v>
      </c>
      <c r="G416"/>
      <c r="H416" s="404" t="s">
        <v>1045</v>
      </c>
      <c r="I416" s="450">
        <v>2121</v>
      </c>
      <c r="J416" s="446">
        <v>3121</v>
      </c>
      <c r="K416" s="446" t="s">
        <v>1037</v>
      </c>
      <c r="L416" s="456" t="s">
        <v>1037</v>
      </c>
    </row>
    <row r="417" spans="1:12" x14ac:dyDescent="0.25">
      <c r="A417" s="558" t="s">
        <v>362</v>
      </c>
      <c r="B417" s="559" t="s">
        <v>951</v>
      </c>
      <c r="C417"/>
      <c r="D417" s="476" t="s">
        <v>362</v>
      </c>
      <c r="E417" s="519" t="s">
        <v>645</v>
      </c>
      <c r="F417" s="544" t="s">
        <v>1022</v>
      </c>
      <c r="G417"/>
      <c r="H417" s="405" t="s">
        <v>1045</v>
      </c>
      <c r="I417" s="450">
        <v>2121</v>
      </c>
      <c r="J417" s="446">
        <v>3121</v>
      </c>
      <c r="K417" s="446" t="s">
        <v>1037</v>
      </c>
      <c r="L417" s="456" t="s">
        <v>1037</v>
      </c>
    </row>
    <row r="418" spans="1:12" x14ac:dyDescent="0.25">
      <c r="A418" s="558" t="s">
        <v>508</v>
      </c>
      <c r="B418" s="559" t="s">
        <v>952</v>
      </c>
      <c r="C418"/>
      <c r="D418" s="476" t="s">
        <v>508</v>
      </c>
      <c r="E418" s="519" t="s">
        <v>648</v>
      </c>
      <c r="F418" s="544" t="s">
        <v>1022</v>
      </c>
      <c r="G418"/>
      <c r="H418" s="406" t="s">
        <v>1045</v>
      </c>
      <c r="I418" s="450">
        <v>2121</v>
      </c>
      <c r="J418" s="446">
        <v>3121</v>
      </c>
      <c r="K418" s="446" t="s">
        <v>1037</v>
      </c>
      <c r="L418" s="456" t="s">
        <v>1037</v>
      </c>
    </row>
    <row r="419" spans="1:12" x14ac:dyDescent="0.25">
      <c r="A419" s="569" t="s">
        <v>364</v>
      </c>
      <c r="B419" s="570" t="s">
        <v>953</v>
      </c>
      <c r="C419"/>
      <c r="D419" s="488" t="s">
        <v>364</v>
      </c>
      <c r="E419" s="525" t="s">
        <v>649</v>
      </c>
      <c r="F419" s="548" t="s">
        <v>1033</v>
      </c>
      <c r="G419"/>
      <c r="H419" s="407" t="s">
        <v>1045</v>
      </c>
      <c r="I419" s="450">
        <v>2121</v>
      </c>
      <c r="J419" s="446">
        <v>3121</v>
      </c>
      <c r="K419" s="446" t="s">
        <v>1037</v>
      </c>
      <c r="L419" s="456" t="s">
        <v>1037</v>
      </c>
    </row>
    <row r="420" spans="1:12" x14ac:dyDescent="0.25">
      <c r="A420" s="569" t="s">
        <v>509</v>
      </c>
      <c r="B420" s="570" t="s">
        <v>954</v>
      </c>
      <c r="C420"/>
      <c r="D420" s="488" t="s">
        <v>509</v>
      </c>
      <c r="E420" s="525" t="s">
        <v>650</v>
      </c>
      <c r="F420" s="548" t="s">
        <v>1033</v>
      </c>
      <c r="G420"/>
      <c r="H420" s="408" t="s">
        <v>1045</v>
      </c>
      <c r="I420" s="450">
        <v>2123</v>
      </c>
      <c r="J420" s="446">
        <v>3123</v>
      </c>
      <c r="K420" s="446" t="s">
        <v>1037</v>
      </c>
      <c r="L420" s="456" t="s">
        <v>1037</v>
      </c>
    </row>
    <row r="421" spans="1:12" x14ac:dyDescent="0.25">
      <c r="A421" s="569" t="s">
        <v>365</v>
      </c>
      <c r="B421" s="570" t="s">
        <v>955</v>
      </c>
      <c r="C421"/>
      <c r="D421" s="488" t="s">
        <v>365</v>
      </c>
      <c r="E421" s="526" t="s">
        <v>363</v>
      </c>
      <c r="F421" s="548" t="s">
        <v>1033</v>
      </c>
      <c r="G421"/>
      <c r="H421" s="409" t="s">
        <v>1045</v>
      </c>
      <c r="I421" s="450">
        <v>2122</v>
      </c>
      <c r="J421" s="446">
        <v>3122</v>
      </c>
      <c r="K421" s="446" t="s">
        <v>1037</v>
      </c>
      <c r="L421" s="456" t="s">
        <v>1037</v>
      </c>
    </row>
    <row r="422" spans="1:12" x14ac:dyDescent="0.25">
      <c r="A422" s="558" t="s">
        <v>510</v>
      </c>
      <c r="B422" s="559" t="s">
        <v>956</v>
      </c>
      <c r="C422"/>
      <c r="D422" s="476" t="s">
        <v>510</v>
      </c>
      <c r="E422" s="519" t="s">
        <v>578</v>
      </c>
      <c r="F422" s="544" t="s">
        <v>1022</v>
      </c>
      <c r="G422"/>
      <c r="H422" s="410" t="s">
        <v>1045</v>
      </c>
      <c r="I422" s="450">
        <v>2123</v>
      </c>
      <c r="J422" s="446">
        <v>3123</v>
      </c>
      <c r="K422" s="446" t="s">
        <v>1037</v>
      </c>
      <c r="L422" s="456" t="s">
        <v>1037</v>
      </c>
    </row>
    <row r="423" spans="1:12" x14ac:dyDescent="0.25">
      <c r="A423" s="558" t="s">
        <v>366</v>
      </c>
      <c r="B423" s="559" t="s">
        <v>957</v>
      </c>
      <c r="C423"/>
      <c r="D423" s="476" t="s">
        <v>366</v>
      </c>
      <c r="E423" s="519" t="s">
        <v>646</v>
      </c>
      <c r="F423" s="544" t="s">
        <v>1022</v>
      </c>
      <c r="G423"/>
      <c r="H423" s="411" t="s">
        <v>1045</v>
      </c>
      <c r="I423" s="450">
        <v>2124</v>
      </c>
      <c r="J423" s="446">
        <v>3124</v>
      </c>
      <c r="K423" s="446" t="s">
        <v>1037</v>
      </c>
      <c r="L423" s="456" t="s">
        <v>1037</v>
      </c>
    </row>
    <row r="424" spans="1:12" x14ac:dyDescent="0.25">
      <c r="A424" s="558" t="s">
        <v>367</v>
      </c>
      <c r="B424" s="559" t="s">
        <v>958</v>
      </c>
      <c r="C424"/>
      <c r="D424" s="476" t="s">
        <v>367</v>
      </c>
      <c r="E424" s="519" t="s">
        <v>647</v>
      </c>
      <c r="F424" s="544" t="s">
        <v>1022</v>
      </c>
      <c r="G424"/>
      <c r="H424" s="412" t="s">
        <v>1045</v>
      </c>
      <c r="I424" s="450">
        <v>2124</v>
      </c>
      <c r="J424" s="446">
        <v>3124</v>
      </c>
      <c r="K424" s="446" t="s">
        <v>1037</v>
      </c>
      <c r="L424" s="456" t="s">
        <v>1037</v>
      </c>
    </row>
    <row r="425" spans="1:12" x14ac:dyDescent="0.25">
      <c r="A425" s="558" t="s">
        <v>511</v>
      </c>
      <c r="B425" s="559" t="s">
        <v>959</v>
      </c>
      <c r="C425"/>
      <c r="D425" s="493" t="s">
        <v>511</v>
      </c>
      <c r="E425" s="541" t="s">
        <v>688</v>
      </c>
      <c r="F425" s="544" t="s">
        <v>1022</v>
      </c>
      <c r="G425"/>
      <c r="H425" s="369" t="s">
        <v>1045</v>
      </c>
      <c r="I425" s="450">
        <v>2133</v>
      </c>
      <c r="J425" s="446">
        <v>3133</v>
      </c>
      <c r="K425" s="446" t="s">
        <v>1037</v>
      </c>
      <c r="L425" s="456" t="s">
        <v>1037</v>
      </c>
    </row>
    <row r="426" spans="1:12" x14ac:dyDescent="0.25">
      <c r="A426" s="569" t="s">
        <v>368</v>
      </c>
      <c r="B426" s="570" t="s">
        <v>960</v>
      </c>
      <c r="C426"/>
      <c r="D426" s="497">
        <v>300</v>
      </c>
      <c r="E426" s="525" t="s">
        <v>433</v>
      </c>
      <c r="F426" s="548" t="s">
        <v>1033</v>
      </c>
      <c r="G426"/>
      <c r="H426" s="413" t="s">
        <v>1045</v>
      </c>
      <c r="I426" s="450" t="s">
        <v>1037</v>
      </c>
      <c r="J426" s="446">
        <v>3331</v>
      </c>
      <c r="K426" s="446" t="s">
        <v>1037</v>
      </c>
      <c r="L426" s="456">
        <v>1311</v>
      </c>
    </row>
    <row r="427" spans="1:12" x14ac:dyDescent="0.25">
      <c r="A427" s="569" t="s">
        <v>369</v>
      </c>
      <c r="B427" s="570" t="s">
        <v>961</v>
      </c>
      <c r="C427"/>
      <c r="D427" s="497">
        <v>301</v>
      </c>
      <c r="E427" s="525" t="s">
        <v>434</v>
      </c>
      <c r="F427" s="548" t="s">
        <v>1033</v>
      </c>
      <c r="G427"/>
      <c r="H427" s="414" t="s">
        <v>1045</v>
      </c>
      <c r="I427" s="450" t="s">
        <v>1037</v>
      </c>
      <c r="J427" s="446">
        <v>3331</v>
      </c>
      <c r="K427" s="446" t="s">
        <v>1037</v>
      </c>
      <c r="L427" s="456">
        <v>1311</v>
      </c>
    </row>
    <row r="428" spans="1:12" x14ac:dyDescent="0.25">
      <c r="A428" s="569" t="s">
        <v>962</v>
      </c>
      <c r="B428" s="570" t="s">
        <v>963</v>
      </c>
      <c r="C428"/>
      <c r="D428" s="497">
        <v>302</v>
      </c>
      <c r="E428" s="525" t="s">
        <v>435</v>
      </c>
      <c r="F428" s="548" t="s">
        <v>1033</v>
      </c>
      <c r="G428"/>
      <c r="H428" s="415" t="s">
        <v>1045</v>
      </c>
      <c r="I428" s="450" t="s">
        <v>1037</v>
      </c>
      <c r="J428" s="446">
        <v>3331</v>
      </c>
      <c r="K428" s="446" t="s">
        <v>1037</v>
      </c>
      <c r="L428" s="456">
        <v>1311</v>
      </c>
    </row>
    <row r="429" spans="1:12" x14ac:dyDescent="0.25">
      <c r="A429" s="569" t="s">
        <v>964</v>
      </c>
      <c r="B429" s="570" t="s">
        <v>965</v>
      </c>
      <c r="C429"/>
      <c r="D429" s="497">
        <v>303</v>
      </c>
      <c r="E429" s="525" t="s">
        <v>436</v>
      </c>
      <c r="F429" s="548" t="s">
        <v>1033</v>
      </c>
      <c r="G429"/>
      <c r="H429" s="416" t="s">
        <v>1045</v>
      </c>
      <c r="I429" s="450" t="s">
        <v>1037</v>
      </c>
      <c r="J429" s="446">
        <v>3331</v>
      </c>
      <c r="K429" s="446" t="s">
        <v>1037</v>
      </c>
      <c r="L429" s="456">
        <v>1311</v>
      </c>
    </row>
    <row r="430" spans="1:12" x14ac:dyDescent="0.25">
      <c r="A430" s="569" t="s">
        <v>966</v>
      </c>
      <c r="B430" s="570" t="s">
        <v>967</v>
      </c>
      <c r="C430"/>
      <c r="D430" s="497">
        <v>303</v>
      </c>
      <c r="E430" s="525" t="s">
        <v>436</v>
      </c>
      <c r="F430" s="548" t="s">
        <v>1033</v>
      </c>
      <c r="G430"/>
      <c r="H430" s="417" t="s">
        <v>1045</v>
      </c>
      <c r="I430" s="450" t="s">
        <v>1037</v>
      </c>
      <c r="J430" s="446">
        <v>3331</v>
      </c>
      <c r="K430" s="446" t="s">
        <v>1037</v>
      </c>
      <c r="L430" s="456">
        <v>1311</v>
      </c>
    </row>
    <row r="431" spans="1:12" x14ac:dyDescent="0.25">
      <c r="A431" s="569" t="s">
        <v>968</v>
      </c>
      <c r="B431" s="570" t="s">
        <v>969</v>
      </c>
      <c r="C431"/>
      <c r="D431" s="497">
        <v>305</v>
      </c>
      <c r="E431" s="525" t="s">
        <v>106</v>
      </c>
      <c r="F431" s="548" t="s">
        <v>1033</v>
      </c>
      <c r="G431"/>
      <c r="H431" s="418" t="s">
        <v>1045</v>
      </c>
      <c r="I431" s="450" t="s">
        <v>1037</v>
      </c>
      <c r="J431" s="446">
        <v>3333</v>
      </c>
      <c r="K431" s="446" t="s">
        <v>1037</v>
      </c>
      <c r="L431" s="456">
        <v>1313</v>
      </c>
    </row>
    <row r="432" spans="1:12" x14ac:dyDescent="0.25">
      <c r="A432" s="569" t="s">
        <v>970</v>
      </c>
      <c r="B432" s="570" t="s">
        <v>971</v>
      </c>
      <c r="C432"/>
      <c r="D432" s="497">
        <v>306</v>
      </c>
      <c r="E432" s="525" t="s">
        <v>107</v>
      </c>
      <c r="F432" s="548" t="s">
        <v>1033</v>
      </c>
      <c r="G432"/>
      <c r="H432" s="419" t="s">
        <v>1045</v>
      </c>
      <c r="I432" s="450" t="s">
        <v>1037</v>
      </c>
      <c r="J432" s="446">
        <v>3333</v>
      </c>
      <c r="K432" s="446" t="s">
        <v>1037</v>
      </c>
      <c r="L432" s="456">
        <v>1313</v>
      </c>
    </row>
    <row r="433" spans="1:12" x14ac:dyDescent="0.25">
      <c r="A433" s="569" t="s">
        <v>972</v>
      </c>
      <c r="B433" s="570" t="s">
        <v>973</v>
      </c>
      <c r="C433"/>
      <c r="D433" s="497">
        <v>307</v>
      </c>
      <c r="E433" s="525" t="s">
        <v>437</v>
      </c>
      <c r="F433" s="548" t="s">
        <v>1033</v>
      </c>
      <c r="G433"/>
      <c r="H433" s="420" t="s">
        <v>1045</v>
      </c>
      <c r="I433" s="450" t="s">
        <v>1037</v>
      </c>
      <c r="J433" s="446">
        <v>3334</v>
      </c>
      <c r="K433" s="446" t="s">
        <v>1037</v>
      </c>
      <c r="L433" s="456">
        <v>1313</v>
      </c>
    </row>
    <row r="434" spans="1:12" x14ac:dyDescent="0.25">
      <c r="A434" s="569" t="s">
        <v>974</v>
      </c>
      <c r="B434" s="570" t="s">
        <v>975</v>
      </c>
      <c r="C434"/>
      <c r="D434" s="497">
        <v>307</v>
      </c>
      <c r="E434" s="525" t="s">
        <v>437</v>
      </c>
      <c r="F434" s="548" t="s">
        <v>1033</v>
      </c>
      <c r="G434"/>
      <c r="H434" s="421" t="s">
        <v>1045</v>
      </c>
      <c r="I434" s="450" t="s">
        <v>1037</v>
      </c>
      <c r="J434" s="446">
        <v>3334</v>
      </c>
      <c r="K434" s="446" t="s">
        <v>1037</v>
      </c>
      <c r="L434" s="456">
        <v>1313</v>
      </c>
    </row>
    <row r="435" spans="1:12" x14ac:dyDescent="0.25">
      <c r="A435" s="558" t="s">
        <v>512</v>
      </c>
      <c r="B435" s="559" t="s">
        <v>917</v>
      </c>
      <c r="C435"/>
      <c r="D435" s="476" t="s">
        <v>512</v>
      </c>
      <c r="E435" s="519" t="s">
        <v>490</v>
      </c>
      <c r="F435" s="544" t="s">
        <v>1022</v>
      </c>
      <c r="G435"/>
      <c r="H435" s="422" t="s">
        <v>1045</v>
      </c>
      <c r="I435" s="450">
        <v>2126</v>
      </c>
      <c r="J435" s="446">
        <v>3126</v>
      </c>
      <c r="K435" s="446" t="s">
        <v>1037</v>
      </c>
      <c r="L435" s="456" t="s">
        <v>1037</v>
      </c>
    </row>
    <row r="436" spans="1:12" x14ac:dyDescent="0.25">
      <c r="A436" s="558" t="s">
        <v>370</v>
      </c>
      <c r="B436" s="559" t="s">
        <v>976</v>
      </c>
      <c r="C436"/>
      <c r="D436" s="476" t="s">
        <v>370</v>
      </c>
      <c r="E436" s="519" t="s">
        <v>513</v>
      </c>
      <c r="F436" s="544" t="s">
        <v>1022</v>
      </c>
      <c r="G436"/>
      <c r="H436" s="423" t="s">
        <v>1045</v>
      </c>
      <c r="I436" s="450">
        <v>2125</v>
      </c>
      <c r="J436" s="446">
        <v>3125</v>
      </c>
      <c r="K436" s="446" t="s">
        <v>1037</v>
      </c>
      <c r="L436" s="456" t="s">
        <v>1037</v>
      </c>
    </row>
    <row r="437" spans="1:12" x14ac:dyDescent="0.25">
      <c r="A437" s="564" t="s">
        <v>371</v>
      </c>
      <c r="B437" s="565" t="s">
        <v>718</v>
      </c>
      <c r="C437"/>
      <c r="D437" s="479" t="s">
        <v>369</v>
      </c>
      <c r="E437" s="522" t="s">
        <v>643</v>
      </c>
      <c r="F437" s="545" t="s">
        <v>1021</v>
      </c>
      <c r="G437"/>
      <c r="H437" s="424" t="s">
        <v>1045</v>
      </c>
      <c r="I437" s="450">
        <v>2121</v>
      </c>
      <c r="J437" s="446">
        <v>3121</v>
      </c>
      <c r="K437" s="446" t="s">
        <v>1037</v>
      </c>
      <c r="L437" s="456" t="s">
        <v>1037</v>
      </c>
    </row>
    <row r="438" spans="1:12" x14ac:dyDescent="0.25">
      <c r="A438" s="569" t="s">
        <v>372</v>
      </c>
      <c r="B438" s="570" t="s">
        <v>525</v>
      </c>
      <c r="C438"/>
      <c r="D438" s="497">
        <v>308</v>
      </c>
      <c r="E438" s="525" t="s">
        <v>108</v>
      </c>
      <c r="F438" s="548" t="s">
        <v>1033</v>
      </c>
      <c r="G438"/>
      <c r="H438" s="425" t="s">
        <v>1045</v>
      </c>
      <c r="I438" s="450" t="s">
        <v>1037</v>
      </c>
      <c r="J438" s="446">
        <v>3335</v>
      </c>
      <c r="K438" s="446" t="s">
        <v>1037</v>
      </c>
      <c r="L438" s="456">
        <v>1313</v>
      </c>
    </row>
    <row r="439" spans="1:12" x14ac:dyDescent="0.25">
      <c r="A439" s="558" t="s">
        <v>514</v>
      </c>
      <c r="B439" s="559" t="s">
        <v>977</v>
      </c>
      <c r="C439"/>
      <c r="D439" s="476" t="s">
        <v>514</v>
      </c>
      <c r="E439" s="519" t="s">
        <v>374</v>
      </c>
      <c r="F439" s="544" t="s">
        <v>1022</v>
      </c>
      <c r="G439"/>
      <c r="H439" s="426" t="s">
        <v>1045</v>
      </c>
      <c r="I439" s="450">
        <v>2125</v>
      </c>
      <c r="J439" s="446">
        <v>3125</v>
      </c>
      <c r="K439" s="446" t="s">
        <v>1037</v>
      </c>
      <c r="L439" s="456" t="s">
        <v>1037</v>
      </c>
    </row>
    <row r="440" spans="1:12" x14ac:dyDescent="0.25">
      <c r="A440" s="569" t="s">
        <v>373</v>
      </c>
      <c r="B440" s="570" t="s">
        <v>978</v>
      </c>
      <c r="C440"/>
      <c r="D440" s="497">
        <v>309</v>
      </c>
      <c r="E440" s="525" t="s">
        <v>109</v>
      </c>
      <c r="F440" s="548" t="s">
        <v>1033</v>
      </c>
      <c r="G440"/>
      <c r="H440" s="427" t="s">
        <v>1045</v>
      </c>
      <c r="I440" s="450" t="s">
        <v>1037</v>
      </c>
      <c r="J440" s="446">
        <v>3335</v>
      </c>
      <c r="K440" s="446" t="s">
        <v>1037</v>
      </c>
      <c r="L440" s="456">
        <v>1313</v>
      </c>
    </row>
    <row r="441" spans="1:12" x14ac:dyDescent="0.25">
      <c r="A441" s="558" t="s">
        <v>375</v>
      </c>
      <c r="B441" s="559" t="s">
        <v>979</v>
      </c>
      <c r="C441"/>
      <c r="D441" s="476" t="s">
        <v>375</v>
      </c>
      <c r="E441" s="519" t="s">
        <v>376</v>
      </c>
      <c r="F441" s="544" t="s">
        <v>1022</v>
      </c>
      <c r="G441"/>
      <c r="H441" s="428" t="s">
        <v>1045</v>
      </c>
      <c r="I441" s="450">
        <v>2117</v>
      </c>
      <c r="J441" s="446" t="s">
        <v>1037</v>
      </c>
      <c r="K441" s="446" t="s">
        <v>1037</v>
      </c>
      <c r="L441" s="456" t="s">
        <v>1037</v>
      </c>
    </row>
    <row r="442" spans="1:12" x14ac:dyDescent="0.25">
      <c r="A442" s="569" t="s">
        <v>377</v>
      </c>
      <c r="B442" s="570" t="s">
        <v>980</v>
      </c>
      <c r="C442"/>
      <c r="D442" s="488" t="s">
        <v>377</v>
      </c>
      <c r="E442" s="525" t="s">
        <v>574</v>
      </c>
      <c r="F442" s="548" t="s">
        <v>1033</v>
      </c>
      <c r="G442"/>
      <c r="H442" s="429" t="s">
        <v>1045</v>
      </c>
      <c r="I442" s="450">
        <v>2117</v>
      </c>
      <c r="J442" s="446" t="s">
        <v>1037</v>
      </c>
      <c r="K442" s="446" t="s">
        <v>1037</v>
      </c>
      <c r="L442" s="456" t="s">
        <v>1037</v>
      </c>
    </row>
    <row r="443" spans="1:12" x14ac:dyDescent="0.25">
      <c r="A443" s="569" t="s">
        <v>378</v>
      </c>
      <c r="B443" s="570" t="s">
        <v>981</v>
      </c>
      <c r="C443"/>
      <c r="D443" s="488" t="s">
        <v>378</v>
      </c>
      <c r="E443" s="542" t="s">
        <v>575</v>
      </c>
      <c r="F443" s="548" t="s">
        <v>1033</v>
      </c>
      <c r="G443"/>
      <c r="H443" s="430" t="s">
        <v>1045</v>
      </c>
      <c r="I443" s="450">
        <v>2117</v>
      </c>
      <c r="J443" s="446" t="s">
        <v>1037</v>
      </c>
      <c r="K443" s="446" t="s">
        <v>1037</v>
      </c>
      <c r="L443" s="456" t="s">
        <v>1037</v>
      </c>
    </row>
    <row r="444" spans="1:12" x14ac:dyDescent="0.25">
      <c r="A444" s="569" t="s">
        <v>982</v>
      </c>
      <c r="B444" s="570" t="s">
        <v>983</v>
      </c>
      <c r="C444"/>
      <c r="D444" s="483">
        <v>893</v>
      </c>
      <c r="E444" s="525" t="s">
        <v>515</v>
      </c>
      <c r="F444" s="548" t="s">
        <v>1033</v>
      </c>
      <c r="G444"/>
      <c r="H444" s="431" t="s">
        <v>1045</v>
      </c>
      <c r="I444" s="450">
        <v>2301</v>
      </c>
      <c r="J444" s="446" t="s">
        <v>1037</v>
      </c>
      <c r="K444" s="446" t="s">
        <v>1037</v>
      </c>
      <c r="L444" s="456" t="s">
        <v>1037</v>
      </c>
    </row>
    <row r="445" spans="1:12" x14ac:dyDescent="0.25">
      <c r="A445" s="564" t="str">
        <f>"894"</f>
        <v>894</v>
      </c>
      <c r="B445" s="565" t="s">
        <v>718</v>
      </c>
      <c r="C445"/>
      <c r="D445" s="480" t="s">
        <v>379</v>
      </c>
      <c r="E445" s="522" t="s">
        <v>642</v>
      </c>
      <c r="F445" s="545" t="s">
        <v>1021</v>
      </c>
      <c r="G445"/>
      <c r="H445" s="432" t="s">
        <v>1045</v>
      </c>
      <c r="I445" s="450">
        <v>2301</v>
      </c>
      <c r="J445" s="446" t="s">
        <v>1037</v>
      </c>
      <c r="K445" s="446" t="s">
        <v>1037</v>
      </c>
      <c r="L445" s="456" t="s">
        <v>1037</v>
      </c>
    </row>
    <row r="446" spans="1:12" ht="15.75" thickBot="1" x14ac:dyDescent="0.3">
      <c r="A446" s="564" t="str">
        <f>"895"</f>
        <v>895</v>
      </c>
      <c r="B446" s="565" t="s">
        <v>718</v>
      </c>
      <c r="C446"/>
      <c r="D446" s="480">
        <v>895</v>
      </c>
      <c r="E446" s="522" t="s">
        <v>516</v>
      </c>
      <c r="F446" s="4" t="s">
        <v>1021</v>
      </c>
      <c r="G446"/>
      <c r="H446" s="433" t="s">
        <v>1045</v>
      </c>
      <c r="I446" s="450">
        <v>2301</v>
      </c>
      <c r="J446" s="446" t="s">
        <v>1037</v>
      </c>
      <c r="K446" s="446" t="s">
        <v>1037</v>
      </c>
      <c r="L446" s="456" t="s">
        <v>1037</v>
      </c>
    </row>
    <row r="447" spans="1:12" x14ac:dyDescent="0.25">
      <c r="A447" s="581" t="s">
        <v>984</v>
      </c>
      <c r="B447" s="582" t="s">
        <v>985</v>
      </c>
      <c r="C447"/>
      <c r="D447" s="450"/>
      <c r="E447" s="508"/>
      <c r="F447" s="543"/>
      <c r="G447"/>
      <c r="H447" s="459" t="s">
        <v>1048</v>
      </c>
      <c r="I447" s="450"/>
      <c r="J447" s="446"/>
      <c r="K447" s="446"/>
      <c r="L447" s="456"/>
    </row>
    <row r="448" spans="1:12" x14ac:dyDescent="0.25">
      <c r="A448" s="567" t="s">
        <v>986</v>
      </c>
      <c r="B448" s="568" t="s">
        <v>987</v>
      </c>
      <c r="C448"/>
      <c r="D448" s="482" t="s">
        <v>380</v>
      </c>
      <c r="E448" s="504" t="s">
        <v>638</v>
      </c>
      <c r="F448" s="514" t="s">
        <v>1024</v>
      </c>
      <c r="G448"/>
      <c r="H448" s="434" t="s">
        <v>1045</v>
      </c>
      <c r="I448" s="450" t="s">
        <v>1037</v>
      </c>
      <c r="J448" s="446" t="s">
        <v>1037</v>
      </c>
      <c r="K448" s="446" t="s">
        <v>1037</v>
      </c>
      <c r="L448" s="456">
        <v>1151</v>
      </c>
    </row>
    <row r="449" spans="1:12" x14ac:dyDescent="0.25">
      <c r="A449" s="567" t="s">
        <v>380</v>
      </c>
      <c r="B449" s="568" t="s">
        <v>987</v>
      </c>
      <c r="C449"/>
      <c r="D449" s="481" t="s">
        <v>380</v>
      </c>
      <c r="E449" s="504" t="s">
        <v>638</v>
      </c>
      <c r="F449" s="514" t="s">
        <v>1024</v>
      </c>
      <c r="G449"/>
      <c r="H449" s="435" t="s">
        <v>1045</v>
      </c>
      <c r="I449" s="450" t="s">
        <v>1037</v>
      </c>
      <c r="J449" s="446" t="s">
        <v>1037</v>
      </c>
      <c r="K449" s="446" t="s">
        <v>1037</v>
      </c>
      <c r="L449" s="456">
        <v>1151</v>
      </c>
    </row>
    <row r="450" spans="1:12" x14ac:dyDescent="0.25">
      <c r="A450" s="569" t="s">
        <v>988</v>
      </c>
      <c r="B450" s="570" t="s">
        <v>987</v>
      </c>
      <c r="C450"/>
      <c r="D450" s="487" t="s">
        <v>517</v>
      </c>
      <c r="E450" s="505" t="s">
        <v>641</v>
      </c>
      <c r="F450" s="511" t="s">
        <v>1033</v>
      </c>
      <c r="G450"/>
      <c r="H450" s="436" t="s">
        <v>1045</v>
      </c>
      <c r="I450" s="450" t="s">
        <v>1037</v>
      </c>
      <c r="J450" s="446" t="s">
        <v>1037</v>
      </c>
      <c r="K450" s="446" t="s">
        <v>1037</v>
      </c>
      <c r="L450" s="456">
        <v>1151</v>
      </c>
    </row>
    <row r="451" spans="1:12" x14ac:dyDescent="0.25">
      <c r="A451" s="562" t="s">
        <v>518</v>
      </c>
      <c r="B451" s="563" t="s">
        <v>989</v>
      </c>
      <c r="C451"/>
      <c r="D451" s="478" t="s">
        <v>518</v>
      </c>
      <c r="E451" s="502" t="s">
        <v>640</v>
      </c>
      <c r="F451" s="512" t="s">
        <v>1022</v>
      </c>
      <c r="G451"/>
      <c r="H451" s="437" t="s">
        <v>1045</v>
      </c>
      <c r="I451" s="450" t="s">
        <v>1037</v>
      </c>
      <c r="J451" s="446" t="s">
        <v>1037</v>
      </c>
      <c r="K451" s="446" t="s">
        <v>1037</v>
      </c>
      <c r="L451" s="456">
        <v>1220</v>
      </c>
    </row>
    <row r="452" spans="1:12" x14ac:dyDescent="0.25">
      <c r="A452" s="562" t="s">
        <v>381</v>
      </c>
      <c r="B452" s="563" t="s">
        <v>990</v>
      </c>
      <c r="C452"/>
      <c r="D452" s="493" t="s">
        <v>381</v>
      </c>
      <c r="E452" s="502" t="s">
        <v>573</v>
      </c>
      <c r="F452" s="512" t="s">
        <v>1022</v>
      </c>
      <c r="G452"/>
      <c r="H452" s="438" t="s">
        <v>1045</v>
      </c>
      <c r="I452" s="450" t="s">
        <v>1037</v>
      </c>
      <c r="J452" s="446" t="s">
        <v>1037</v>
      </c>
      <c r="K452" s="446" t="s">
        <v>1037</v>
      </c>
      <c r="L452" s="456">
        <v>1210</v>
      </c>
    </row>
    <row r="453" spans="1:12" x14ac:dyDescent="0.25">
      <c r="A453" s="564" t="s">
        <v>991</v>
      </c>
      <c r="B453" s="565" t="s">
        <v>718</v>
      </c>
      <c r="C453"/>
      <c r="D453" s="480">
        <v>931</v>
      </c>
      <c r="E453" s="503" t="s">
        <v>383</v>
      </c>
      <c r="F453" s="510" t="s">
        <v>1021</v>
      </c>
      <c r="G453"/>
      <c r="H453" s="439" t="s">
        <v>1045</v>
      </c>
      <c r="I453" s="450" t="s">
        <v>1037</v>
      </c>
      <c r="J453" s="446" t="s">
        <v>1037</v>
      </c>
      <c r="K453" s="446" t="s">
        <v>1037</v>
      </c>
      <c r="L453" s="456">
        <v>1220</v>
      </c>
    </row>
    <row r="454" spans="1:12" x14ac:dyDescent="0.25">
      <c r="A454" s="564" t="s">
        <v>992</v>
      </c>
      <c r="B454" s="565" t="s">
        <v>718</v>
      </c>
      <c r="C454"/>
      <c r="D454" s="480">
        <v>934</v>
      </c>
      <c r="E454" s="507" t="s">
        <v>519</v>
      </c>
      <c r="F454" s="510" t="s">
        <v>1021</v>
      </c>
      <c r="G454"/>
      <c r="H454" s="440" t="s">
        <v>1045</v>
      </c>
      <c r="I454" s="450" t="s">
        <v>1037</v>
      </c>
      <c r="J454" s="446" t="s">
        <v>1037</v>
      </c>
      <c r="K454" s="446" t="s">
        <v>1037</v>
      </c>
      <c r="L454" s="456">
        <v>1230</v>
      </c>
    </row>
    <row r="455" spans="1:12" x14ac:dyDescent="0.25">
      <c r="A455" s="564" t="s">
        <v>382</v>
      </c>
      <c r="B455" s="565" t="s">
        <v>718</v>
      </c>
      <c r="C455"/>
      <c r="D455" s="479">
        <v>936</v>
      </c>
      <c r="E455" s="503" t="s">
        <v>384</v>
      </c>
      <c r="F455" s="510" t="s">
        <v>1021</v>
      </c>
      <c r="G455"/>
      <c r="H455" s="441" t="s">
        <v>1045</v>
      </c>
      <c r="I455" s="450" t="s">
        <v>1037</v>
      </c>
      <c r="J455" s="446" t="s">
        <v>1037</v>
      </c>
      <c r="K455" s="446" t="s">
        <v>1037</v>
      </c>
      <c r="L455" s="456">
        <v>1230</v>
      </c>
    </row>
    <row r="456" spans="1:12" x14ac:dyDescent="0.25">
      <c r="A456" s="569" t="s">
        <v>385</v>
      </c>
      <c r="B456" s="570" t="s">
        <v>993</v>
      </c>
      <c r="C456"/>
      <c r="D456" s="487">
        <v>935</v>
      </c>
      <c r="E456" s="505" t="s">
        <v>639</v>
      </c>
      <c r="F456" s="511" t="s">
        <v>1033</v>
      </c>
      <c r="G456"/>
      <c r="H456" s="442" t="s">
        <v>1045</v>
      </c>
      <c r="I456" s="450" t="s">
        <v>1037</v>
      </c>
      <c r="J456" s="446" t="s">
        <v>1037</v>
      </c>
      <c r="K456" s="446" t="s">
        <v>1037</v>
      </c>
      <c r="L456" s="456">
        <v>1230</v>
      </c>
    </row>
    <row r="457" spans="1:12" x14ac:dyDescent="0.25">
      <c r="A457" s="571" t="s">
        <v>386</v>
      </c>
      <c r="B457" s="572" t="s">
        <v>718</v>
      </c>
      <c r="C457"/>
      <c r="D457" s="488" t="s">
        <v>386</v>
      </c>
      <c r="E457" s="506" t="s">
        <v>387</v>
      </c>
      <c r="F457" s="511" t="s">
        <v>1033</v>
      </c>
      <c r="G457"/>
      <c r="H457" s="443" t="s">
        <v>1045</v>
      </c>
      <c r="I457" s="450" t="s">
        <v>1037</v>
      </c>
      <c r="J457" s="446" t="s">
        <v>1037</v>
      </c>
      <c r="K457" s="446" t="s">
        <v>1037</v>
      </c>
      <c r="L457" s="456">
        <v>1240</v>
      </c>
    </row>
    <row r="458" spans="1:12" x14ac:dyDescent="0.25">
      <c r="A458" s="571" t="s">
        <v>388</v>
      </c>
      <c r="B458" s="572" t="s">
        <v>718</v>
      </c>
      <c r="C458"/>
      <c r="D458" s="488" t="s">
        <v>388</v>
      </c>
      <c r="E458" s="506" t="s">
        <v>12</v>
      </c>
      <c r="F458" s="511" t="s">
        <v>1033</v>
      </c>
      <c r="G458"/>
      <c r="H458" s="444" t="s">
        <v>1045</v>
      </c>
      <c r="I458" s="450" t="s">
        <v>1037</v>
      </c>
      <c r="J458" s="446" t="s">
        <v>1037</v>
      </c>
      <c r="K458" s="446" t="s">
        <v>1037</v>
      </c>
      <c r="L458" s="456">
        <v>1250</v>
      </c>
    </row>
    <row r="459" spans="1:12" x14ac:dyDescent="0.25">
      <c r="A459" s="558" t="s">
        <v>389</v>
      </c>
      <c r="B459" s="559" t="s">
        <v>994</v>
      </c>
      <c r="C459"/>
      <c r="D459" s="476" t="s">
        <v>389</v>
      </c>
      <c r="E459" s="501" t="s">
        <v>390</v>
      </c>
      <c r="F459" s="509" t="s">
        <v>1022</v>
      </c>
      <c r="G459"/>
      <c r="H459" s="445" t="s">
        <v>1045</v>
      </c>
      <c r="I459" s="450" t="s">
        <v>1037</v>
      </c>
      <c r="J459" s="446" t="s">
        <v>1037</v>
      </c>
      <c r="K459" s="446" t="s">
        <v>1037</v>
      </c>
      <c r="L459" s="456">
        <v>1220</v>
      </c>
    </row>
    <row r="460" spans="1:12" x14ac:dyDescent="0.25">
      <c r="A460" s="581" t="s">
        <v>995</v>
      </c>
      <c r="B460" s="582" t="s">
        <v>996</v>
      </c>
      <c r="C460"/>
      <c r="D460" s="450"/>
      <c r="E460" s="508"/>
      <c r="F460" s="513"/>
      <c r="G460"/>
      <c r="H460" s="459" t="s">
        <v>1048</v>
      </c>
      <c r="I460" s="450"/>
      <c r="J460" s="446"/>
      <c r="K460" s="446"/>
      <c r="L460" s="456"/>
    </row>
    <row r="461" spans="1:12" x14ac:dyDescent="0.25">
      <c r="A461" s="581" t="s">
        <v>997</v>
      </c>
      <c r="B461" s="582" t="s">
        <v>998</v>
      </c>
      <c r="C461"/>
      <c r="D461" s="450"/>
      <c r="E461" s="508"/>
      <c r="F461" s="513"/>
      <c r="G461"/>
      <c r="H461" s="459" t="s">
        <v>1048</v>
      </c>
      <c r="I461" s="450"/>
      <c r="J461" s="446"/>
      <c r="K461" s="446"/>
      <c r="L461" s="456"/>
    </row>
    <row r="462" spans="1:12" x14ac:dyDescent="0.25">
      <c r="A462" s="581" t="s">
        <v>999</v>
      </c>
      <c r="B462" s="582" t="s">
        <v>1000</v>
      </c>
      <c r="C462"/>
      <c r="D462" s="450"/>
      <c r="E462" s="508"/>
      <c r="F462" s="513"/>
      <c r="G462"/>
      <c r="H462" s="459" t="s">
        <v>1048</v>
      </c>
      <c r="I462" s="450"/>
      <c r="J462" s="446"/>
      <c r="K462" s="446"/>
      <c r="L462" s="456"/>
    </row>
    <row r="463" spans="1:12" x14ac:dyDescent="0.25">
      <c r="A463" s="581" t="s">
        <v>1001</v>
      </c>
      <c r="B463" s="582" t="s">
        <v>1002</v>
      </c>
      <c r="C463"/>
      <c r="D463" s="450"/>
      <c r="E463" s="508"/>
      <c r="F463" s="513"/>
      <c r="G463"/>
      <c r="H463" s="459" t="s">
        <v>1048</v>
      </c>
      <c r="I463" s="450"/>
      <c r="J463" s="446"/>
      <c r="K463" s="446"/>
      <c r="L463" s="456"/>
    </row>
    <row r="464" spans="1:12" x14ac:dyDescent="0.25">
      <c r="A464" s="581" t="s">
        <v>1003</v>
      </c>
      <c r="B464" s="582" t="s">
        <v>1004</v>
      </c>
      <c r="C464"/>
      <c r="D464" s="450"/>
      <c r="E464" s="508"/>
      <c r="F464" s="513"/>
      <c r="G464"/>
      <c r="H464" s="459" t="s">
        <v>1048</v>
      </c>
      <c r="I464" s="450"/>
      <c r="J464" s="446"/>
      <c r="K464" s="446"/>
      <c r="L464" s="456"/>
    </row>
    <row r="465" spans="1:12" x14ac:dyDescent="0.25">
      <c r="A465" s="581" t="s">
        <v>1005</v>
      </c>
      <c r="B465" s="582" t="s">
        <v>1006</v>
      </c>
      <c r="C465"/>
      <c r="D465" s="450"/>
      <c r="E465" s="508"/>
      <c r="F465" s="513"/>
      <c r="G465"/>
      <c r="H465" s="459" t="s">
        <v>1048</v>
      </c>
      <c r="I465" s="450"/>
      <c r="J465" s="446"/>
      <c r="K465" s="446"/>
      <c r="L465" s="456"/>
    </row>
    <row r="466" spans="1:12" x14ac:dyDescent="0.25">
      <c r="A466" s="581" t="s">
        <v>1007</v>
      </c>
      <c r="B466" s="582" t="s">
        <v>1008</v>
      </c>
      <c r="C466"/>
      <c r="D466" s="450"/>
      <c r="E466" s="508"/>
      <c r="F466" s="513"/>
      <c r="G466"/>
      <c r="H466" s="459" t="s">
        <v>1048</v>
      </c>
      <c r="I466" s="450"/>
      <c r="J466" s="446"/>
      <c r="K466" s="446"/>
      <c r="L466" s="456"/>
    </row>
    <row r="467" spans="1:12" x14ac:dyDescent="0.25">
      <c r="A467" s="581" t="s">
        <v>1009</v>
      </c>
      <c r="B467" s="582" t="s">
        <v>1010</v>
      </c>
      <c r="C467"/>
      <c r="D467" s="450"/>
      <c r="E467" s="508"/>
      <c r="F467" s="513"/>
      <c r="G467"/>
      <c r="H467" s="459" t="s">
        <v>1048</v>
      </c>
      <c r="I467" s="450"/>
      <c r="J467" s="446"/>
      <c r="K467" s="446"/>
      <c r="L467" s="456"/>
    </row>
    <row r="468" spans="1:12" x14ac:dyDescent="0.25">
      <c r="A468" s="558" t="s">
        <v>391</v>
      </c>
      <c r="B468" s="559" t="s">
        <v>1011</v>
      </c>
      <c r="C468"/>
      <c r="D468" s="476" t="s">
        <v>391</v>
      </c>
      <c r="E468" s="501" t="s">
        <v>570</v>
      </c>
      <c r="F468" s="509" t="s">
        <v>1022</v>
      </c>
      <c r="G468"/>
      <c r="H468" s="447" t="s">
        <v>1045</v>
      </c>
      <c r="I468" s="450" t="s">
        <v>1037</v>
      </c>
      <c r="J468" s="446" t="s">
        <v>1037</v>
      </c>
      <c r="K468" s="446" t="s">
        <v>1037</v>
      </c>
      <c r="L468" s="456">
        <v>1220</v>
      </c>
    </row>
    <row r="469" spans="1:12" x14ac:dyDescent="0.25">
      <c r="A469" s="558" t="s">
        <v>392</v>
      </c>
      <c r="B469" s="559" t="s">
        <v>1012</v>
      </c>
      <c r="C469"/>
      <c r="D469" s="476" t="s">
        <v>392</v>
      </c>
      <c r="E469" s="501" t="s">
        <v>571</v>
      </c>
      <c r="F469" s="509" t="s">
        <v>1022</v>
      </c>
      <c r="G469"/>
      <c r="H469" s="448" t="s">
        <v>1045</v>
      </c>
      <c r="I469" s="450" t="s">
        <v>1037</v>
      </c>
      <c r="J469" s="446" t="s">
        <v>1037</v>
      </c>
      <c r="K469" s="446" t="s">
        <v>1037</v>
      </c>
      <c r="L469" s="456">
        <v>1220</v>
      </c>
    </row>
    <row r="470" spans="1:12" x14ac:dyDescent="0.25">
      <c r="A470" s="569" t="s">
        <v>393</v>
      </c>
      <c r="B470" s="570" t="s">
        <v>1013</v>
      </c>
      <c r="C470"/>
      <c r="D470" s="483" t="s">
        <v>393</v>
      </c>
      <c r="E470" s="505" t="s">
        <v>572</v>
      </c>
      <c r="F470" s="511" t="s">
        <v>1033</v>
      </c>
      <c r="G470"/>
      <c r="H470" s="449" t="s">
        <v>1045</v>
      </c>
      <c r="I470" s="450" t="s">
        <v>1037</v>
      </c>
      <c r="J470" s="446" t="s">
        <v>1037</v>
      </c>
      <c r="K470" s="446" t="s">
        <v>1037</v>
      </c>
      <c r="L470" s="456">
        <v>1210</v>
      </c>
    </row>
    <row r="471" spans="1:12" ht="15.75" thickBot="1" x14ac:dyDescent="0.3">
      <c r="A471" s="583" t="s">
        <v>1014</v>
      </c>
      <c r="B471" s="584" t="s">
        <v>718</v>
      </c>
      <c r="C471"/>
      <c r="D471" s="515">
        <v>991</v>
      </c>
      <c r="E471" s="516" t="s">
        <v>522</v>
      </c>
      <c r="F471" s="517" t="s">
        <v>1021</v>
      </c>
      <c r="G471"/>
      <c r="H471" s="451" t="s">
        <v>1045</v>
      </c>
      <c r="I471" s="457" t="s">
        <v>1037</v>
      </c>
      <c r="J471" s="452" t="s">
        <v>1037</v>
      </c>
      <c r="K471" s="452" t="s">
        <v>1037</v>
      </c>
      <c r="L471" s="458">
        <v>1210</v>
      </c>
    </row>
    <row r="472" spans="1:12" x14ac:dyDescent="0.25">
      <c r="C472"/>
      <c r="D472" s="9"/>
      <c r="E472" s="9"/>
      <c r="F472" s="9"/>
      <c r="G472"/>
      <c r="H472" s="9"/>
      <c r="I472" s="9"/>
      <c r="J472" s="9"/>
      <c r="K472" s="9"/>
      <c r="L472" s="7"/>
    </row>
    <row r="473" spans="1:12" x14ac:dyDescent="0.25">
      <c r="C473" s="9"/>
      <c r="D473" s="9"/>
      <c r="E473" s="9"/>
      <c r="F473" s="9"/>
      <c r="G473"/>
      <c r="H473" s="9"/>
      <c r="I473" s="9"/>
      <c r="J473" s="9"/>
      <c r="K473" s="9"/>
      <c r="L473" s="7"/>
    </row>
    <row r="474" spans="1:12" x14ac:dyDescent="0.25">
      <c r="C474" s="9"/>
      <c r="D474" s="9"/>
      <c r="E474" s="9"/>
      <c r="F474" s="9"/>
      <c r="G474"/>
      <c r="H474" s="9"/>
      <c r="I474" s="9"/>
      <c r="J474" s="9"/>
      <c r="K474" s="9"/>
      <c r="L474" s="7"/>
    </row>
    <row r="475" spans="1:12" x14ac:dyDescent="0.25">
      <c r="C475" s="9"/>
      <c r="D475" s="9"/>
      <c r="E475" s="9"/>
      <c r="F475" s="9"/>
      <c r="G475"/>
      <c r="H475" s="9"/>
      <c r="I475" s="9"/>
      <c r="J475" s="9"/>
      <c r="K475" s="9"/>
      <c r="L475" s="7"/>
    </row>
    <row r="476" spans="1:12" x14ac:dyDescent="0.25">
      <c r="C476" s="9"/>
      <c r="D476" s="9"/>
      <c r="E476" s="9"/>
      <c r="F476" s="9"/>
      <c r="G476"/>
      <c r="H476" s="9"/>
      <c r="I476" s="9"/>
      <c r="J476" s="9"/>
      <c r="K476" s="9"/>
      <c r="L476" s="8"/>
    </row>
    <row r="477" spans="1:12" x14ac:dyDescent="0.25">
      <c r="C477" s="9"/>
      <c r="D477" s="9"/>
      <c r="E477" s="9"/>
      <c r="F477" s="9"/>
      <c r="G477"/>
      <c r="H477" s="9"/>
      <c r="I477" s="9"/>
      <c r="J477" s="9"/>
      <c r="K477" s="9"/>
      <c r="L477" s="7"/>
    </row>
    <row r="478" spans="1:12" x14ac:dyDescent="0.25">
      <c r="C478" s="9"/>
      <c r="D478" s="9"/>
      <c r="E478" s="9"/>
      <c r="F478" s="9"/>
      <c r="G478"/>
      <c r="H478" s="9"/>
      <c r="I478" s="9"/>
      <c r="J478" s="9"/>
      <c r="K478" s="9"/>
      <c r="L478" s="7"/>
    </row>
    <row r="479" spans="1:12" x14ac:dyDescent="0.25">
      <c r="C479" s="9"/>
      <c r="D479" s="9"/>
      <c r="E479" s="9"/>
      <c r="F479" s="9"/>
      <c r="G479"/>
      <c r="H479" s="9"/>
      <c r="I479" s="9"/>
      <c r="J479" s="9"/>
      <c r="K479" s="9"/>
      <c r="L479" s="7"/>
    </row>
    <row r="480" spans="1:12" x14ac:dyDescent="0.25">
      <c r="C480" s="9"/>
      <c r="D480" s="9"/>
      <c r="E480" s="9"/>
      <c r="F480" s="9"/>
      <c r="G480"/>
      <c r="H480" s="9"/>
      <c r="I480" s="9"/>
      <c r="J480" s="9"/>
      <c r="K480" s="9"/>
      <c r="L480" s="7"/>
    </row>
    <row r="481" spans="3:12" x14ac:dyDescent="0.25">
      <c r="C481" s="9"/>
      <c r="D481" s="9"/>
      <c r="E481" s="9"/>
      <c r="F481" s="9"/>
      <c r="G481"/>
      <c r="H481" s="9"/>
      <c r="I481" s="9"/>
      <c r="J481" s="9"/>
      <c r="K481" s="9"/>
      <c r="L481" s="7"/>
    </row>
    <row r="482" spans="3:12" x14ac:dyDescent="0.25">
      <c r="C482" s="9"/>
      <c r="D482" s="9"/>
      <c r="E482" s="9"/>
      <c r="F482" s="9"/>
      <c r="G482"/>
      <c r="H482" s="9"/>
      <c r="I482" s="9"/>
      <c r="J482" s="9"/>
      <c r="K482" s="9"/>
      <c r="L482" s="7"/>
    </row>
    <row r="483" spans="3:12" x14ac:dyDescent="0.25">
      <c r="C483" s="9"/>
      <c r="D483" s="9"/>
      <c r="E483" s="9"/>
      <c r="F483" s="9"/>
      <c r="G483"/>
      <c r="H483" s="9"/>
      <c r="I483" s="9"/>
      <c r="J483" s="9"/>
      <c r="K483" s="9"/>
      <c r="L483" s="7"/>
    </row>
    <row r="484" spans="3:12" x14ac:dyDescent="0.25">
      <c r="C484" s="9"/>
      <c r="D484" s="9"/>
      <c r="E484" s="9"/>
      <c r="F484" s="9"/>
      <c r="G484"/>
      <c r="H484" s="9"/>
      <c r="I484" s="9"/>
      <c r="J484" s="9"/>
      <c r="K484" s="9"/>
      <c r="L484" s="7"/>
    </row>
    <row r="485" spans="3:12" x14ac:dyDescent="0.25">
      <c r="C485" s="9"/>
      <c r="D485" s="9"/>
      <c r="E485" s="9"/>
      <c r="F485" s="9"/>
      <c r="G485"/>
      <c r="H485" s="9"/>
      <c r="I485" s="9"/>
      <c r="J485" s="9"/>
      <c r="K485" s="9"/>
      <c r="L485" s="7"/>
    </row>
    <row r="486" spans="3:12" x14ac:dyDescent="0.25">
      <c r="C486" s="9"/>
      <c r="D486" s="9"/>
      <c r="E486" s="9"/>
      <c r="F486" s="9"/>
      <c r="G486"/>
      <c r="H486" s="9"/>
      <c r="I486" s="9"/>
      <c r="J486" s="9"/>
      <c r="K486" s="9"/>
      <c r="L486" s="7"/>
    </row>
    <row r="487" spans="3:12" x14ac:dyDescent="0.25">
      <c r="C487" s="9"/>
      <c r="D487" s="9"/>
      <c r="E487" s="9"/>
      <c r="F487" s="9"/>
      <c r="G487"/>
      <c r="H487" s="9"/>
      <c r="I487" s="9"/>
      <c r="J487" s="9"/>
      <c r="K487" s="9"/>
      <c r="L487" s="7"/>
    </row>
    <row r="488" spans="3:12" x14ac:dyDescent="0.25">
      <c r="C488" s="9"/>
      <c r="D488" s="9"/>
      <c r="E488" s="9"/>
      <c r="F488" s="9"/>
      <c r="G488"/>
      <c r="H488" s="9"/>
      <c r="I488" s="9"/>
      <c r="J488" s="9"/>
      <c r="K488" s="9"/>
    </row>
    <row r="489" spans="3:12" x14ac:dyDescent="0.25">
      <c r="C489" s="9"/>
      <c r="D489" s="9"/>
      <c r="E489" s="9"/>
      <c r="F489" s="9"/>
      <c r="G489"/>
      <c r="H489" s="9"/>
      <c r="I489" s="9"/>
      <c r="J489" s="9"/>
      <c r="K489" s="9"/>
    </row>
    <row r="490" spans="3:12" x14ac:dyDescent="0.25">
      <c r="C490" s="9"/>
      <c r="D490" s="9"/>
      <c r="E490" s="9"/>
      <c r="F490" s="9"/>
      <c r="G490"/>
      <c r="H490" s="9"/>
      <c r="I490" s="9"/>
      <c r="J490" s="9"/>
      <c r="K490" s="9"/>
    </row>
    <row r="491" spans="3:12" x14ac:dyDescent="0.25">
      <c r="C491" s="9"/>
      <c r="D491" s="9"/>
      <c r="E491" s="9"/>
      <c r="F491" s="9"/>
      <c r="G491"/>
      <c r="H491" s="9"/>
      <c r="I491" s="9"/>
      <c r="J491" s="9"/>
      <c r="K491" s="9"/>
    </row>
    <row r="492" spans="3:12" x14ac:dyDescent="0.25">
      <c r="C492" s="9"/>
      <c r="D492" s="9"/>
      <c r="E492" s="9"/>
      <c r="F492" s="9"/>
      <c r="G492"/>
      <c r="H492" s="9"/>
      <c r="I492" s="9"/>
      <c r="J492" s="9"/>
      <c r="K492" s="9"/>
    </row>
    <row r="493" spans="3:12" x14ac:dyDescent="0.25">
      <c r="C493" s="9"/>
      <c r="D493" s="9"/>
      <c r="E493" s="9"/>
      <c r="F493" s="9"/>
      <c r="G493"/>
      <c r="H493" s="9"/>
      <c r="I493" s="9"/>
      <c r="J493" s="9"/>
      <c r="K493" s="9"/>
    </row>
    <row r="494" spans="3:12" x14ac:dyDescent="0.25">
      <c r="C494" s="9"/>
      <c r="D494" s="9"/>
      <c r="E494" s="9"/>
      <c r="F494" s="9"/>
      <c r="G494"/>
      <c r="H494" s="9"/>
      <c r="I494" s="9"/>
      <c r="J494" s="9"/>
      <c r="K494" s="9"/>
    </row>
    <row r="495" spans="3:12" x14ac:dyDescent="0.25">
      <c r="C495" s="9"/>
      <c r="D495" s="9"/>
      <c r="E495" s="9"/>
      <c r="F495" s="9"/>
      <c r="G495"/>
      <c r="H495" s="9"/>
      <c r="I495" s="9"/>
      <c r="J495" s="9"/>
      <c r="K495" s="9"/>
    </row>
    <row r="496" spans="3:12" x14ac:dyDescent="0.25">
      <c r="C496" s="9"/>
      <c r="D496" s="9"/>
      <c r="E496" s="9"/>
      <c r="F496" s="9"/>
      <c r="G496"/>
      <c r="H496" s="9"/>
      <c r="I496" s="9"/>
      <c r="J496" s="9"/>
      <c r="K496" s="9"/>
    </row>
    <row r="497" spans="3:11" x14ac:dyDescent="0.25">
      <c r="C497" s="9"/>
      <c r="D497" s="9"/>
      <c r="E497" s="9"/>
      <c r="F497" s="9"/>
      <c r="G497"/>
      <c r="H497" s="9"/>
      <c r="I497" s="9"/>
      <c r="J497" s="9"/>
      <c r="K497" s="9"/>
    </row>
    <row r="498" spans="3:11" x14ac:dyDescent="0.25">
      <c r="C498" s="9"/>
      <c r="D498" s="9"/>
      <c r="E498" s="9"/>
      <c r="F498" s="9"/>
      <c r="G498"/>
      <c r="H498" s="9"/>
      <c r="I498" s="9"/>
      <c r="J498" s="9"/>
      <c r="K498" s="9"/>
    </row>
    <row r="499" spans="3:11" x14ac:dyDescent="0.25">
      <c r="C499" s="9"/>
      <c r="D499" s="9"/>
      <c r="E499" s="9"/>
      <c r="F499" s="9"/>
      <c r="G499"/>
      <c r="H499" s="9"/>
      <c r="I499" s="9"/>
      <c r="J499" s="9"/>
      <c r="K499" s="9"/>
    </row>
    <row r="500" spans="3:11" x14ac:dyDescent="0.25">
      <c r="C500" s="9"/>
      <c r="D500" s="9"/>
      <c r="E500" s="9"/>
      <c r="F500" s="9"/>
      <c r="G500"/>
      <c r="H500" s="9"/>
      <c r="I500" s="9"/>
      <c r="J500" s="9"/>
      <c r="K500" s="9"/>
    </row>
    <row r="501" spans="3:11" x14ac:dyDescent="0.25">
      <c r="C501" s="9"/>
      <c r="D501" s="9"/>
      <c r="E501" s="9"/>
      <c r="F501" s="9"/>
      <c r="G501"/>
      <c r="H501" s="9"/>
      <c r="I501" s="9"/>
      <c r="J501" s="9"/>
      <c r="K501" s="9"/>
    </row>
    <row r="502" spans="3:11" x14ac:dyDescent="0.25">
      <c r="C502" s="9"/>
      <c r="D502" s="9"/>
      <c r="E502" s="9"/>
      <c r="F502" s="9"/>
      <c r="G502"/>
      <c r="H502" s="9"/>
      <c r="I502" s="9"/>
      <c r="J502" s="9"/>
      <c r="K502" s="9"/>
    </row>
    <row r="503" spans="3:11" x14ac:dyDescent="0.25">
      <c r="C503" s="9"/>
      <c r="D503" s="9"/>
      <c r="E503" s="9"/>
      <c r="F503" s="9"/>
      <c r="G503"/>
      <c r="H503" s="9"/>
      <c r="I503" s="9"/>
      <c r="J503" s="9"/>
      <c r="K503" s="9"/>
    </row>
    <row r="504" spans="3:11" x14ac:dyDescent="0.25">
      <c r="C504" s="9"/>
      <c r="D504" s="9"/>
      <c r="E504" s="9"/>
      <c r="F504" s="9"/>
      <c r="G504"/>
      <c r="H504" s="9"/>
      <c r="I504" s="9"/>
      <c r="J504" s="9"/>
      <c r="K504" s="9"/>
    </row>
    <row r="505" spans="3:11" x14ac:dyDescent="0.25">
      <c r="C505" s="9"/>
      <c r="D505" s="9"/>
      <c r="E505" s="9"/>
      <c r="F505" s="9"/>
      <c r="G505"/>
      <c r="H505" s="9"/>
      <c r="I505" s="9"/>
      <c r="J505" s="9"/>
      <c r="K505" s="9"/>
    </row>
    <row r="506" spans="3:11" x14ac:dyDescent="0.25">
      <c r="C506" s="9"/>
      <c r="D506" s="9"/>
      <c r="E506" s="9"/>
      <c r="F506" s="9"/>
      <c r="G506"/>
      <c r="H506" s="9"/>
      <c r="I506" s="9"/>
      <c r="J506" s="9"/>
      <c r="K506" s="9"/>
    </row>
    <row r="507" spans="3:11" x14ac:dyDescent="0.25">
      <c r="C507" s="9"/>
      <c r="D507" s="9"/>
      <c r="E507" s="9"/>
      <c r="F507" s="9"/>
      <c r="G507"/>
      <c r="H507" s="9"/>
      <c r="I507" s="9"/>
      <c r="J507" s="9"/>
      <c r="K507" s="9"/>
    </row>
    <row r="508" spans="3:11" x14ac:dyDescent="0.25">
      <c r="C508" s="9"/>
      <c r="D508" s="9"/>
      <c r="E508" s="9"/>
      <c r="F508" s="9"/>
      <c r="G508"/>
      <c r="H508" s="9"/>
      <c r="I508" s="9"/>
      <c r="J508" s="9"/>
      <c r="K508" s="9"/>
    </row>
    <row r="509" spans="3:11" x14ac:dyDescent="0.25">
      <c r="C509" s="9"/>
      <c r="D509" s="9"/>
      <c r="E509" s="9"/>
      <c r="F509" s="9"/>
      <c r="G509"/>
      <c r="H509" s="9"/>
      <c r="I509" s="9"/>
      <c r="J509" s="9"/>
      <c r="K509" s="9"/>
    </row>
    <row r="510" spans="3:11" x14ac:dyDescent="0.25">
      <c r="C510" s="9"/>
      <c r="D510" s="9"/>
      <c r="E510" s="9"/>
      <c r="F510" s="9"/>
      <c r="G510"/>
      <c r="H510" s="9"/>
      <c r="I510" s="9"/>
      <c r="J510" s="9"/>
      <c r="K510" s="9"/>
    </row>
    <row r="511" spans="3:11" x14ac:dyDescent="0.25">
      <c r="C511" s="9"/>
      <c r="D511" s="9"/>
      <c r="E511" s="9"/>
      <c r="F511" s="9"/>
      <c r="G511"/>
      <c r="H511" s="9"/>
      <c r="I511" s="9"/>
      <c r="J511" s="9"/>
      <c r="K511" s="9"/>
    </row>
    <row r="512" spans="3:11" x14ac:dyDescent="0.25">
      <c r="C512" s="9"/>
      <c r="D512" s="9"/>
      <c r="E512" s="9"/>
      <c r="F512" s="9"/>
      <c r="G512"/>
      <c r="H512" s="9"/>
      <c r="I512" s="9"/>
      <c r="J512" s="9"/>
      <c r="K512" s="9"/>
    </row>
    <row r="513" spans="3:11" x14ac:dyDescent="0.25">
      <c r="C513" s="9"/>
      <c r="D513" s="9"/>
      <c r="E513" s="9"/>
      <c r="F513" s="9"/>
      <c r="G513"/>
      <c r="H513" s="9"/>
      <c r="I513" s="9"/>
      <c r="J513" s="9"/>
      <c r="K513" s="9"/>
    </row>
    <row r="514" spans="3:11" x14ac:dyDescent="0.25">
      <c r="C514" s="9"/>
      <c r="D514" s="9"/>
      <c r="E514" s="9"/>
      <c r="F514" s="9"/>
      <c r="G514"/>
      <c r="H514" s="9"/>
      <c r="I514" s="9"/>
      <c r="J514" s="9"/>
      <c r="K514" s="9"/>
    </row>
    <row r="515" spans="3:11" x14ac:dyDescent="0.25">
      <c r="C515" s="9"/>
      <c r="D515" s="9"/>
      <c r="E515" s="9"/>
      <c r="F515" s="9"/>
      <c r="G515"/>
      <c r="H515" s="9"/>
      <c r="I515" s="9"/>
      <c r="J515" s="9"/>
      <c r="K515" s="9"/>
    </row>
    <row r="516" spans="3:11" x14ac:dyDescent="0.25">
      <c r="C516" s="9"/>
      <c r="D516" s="9"/>
      <c r="E516" s="9"/>
      <c r="F516" s="9"/>
      <c r="G516"/>
      <c r="H516" s="9"/>
      <c r="I516" s="9"/>
      <c r="J516" s="9"/>
      <c r="K516" s="9"/>
    </row>
    <row r="517" spans="3:11" x14ac:dyDescent="0.25">
      <c r="C517" s="9"/>
      <c r="D517" s="9"/>
      <c r="E517" s="9"/>
      <c r="F517" s="9"/>
      <c r="G517"/>
      <c r="H517" s="9"/>
      <c r="I517" s="9"/>
      <c r="J517" s="9"/>
      <c r="K517" s="9"/>
    </row>
    <row r="518" spans="3:11" x14ac:dyDescent="0.25">
      <c r="C518" s="9"/>
      <c r="D518" s="9"/>
      <c r="E518" s="9"/>
      <c r="F518" s="9"/>
      <c r="G518"/>
      <c r="H518" s="9"/>
      <c r="I518" s="9"/>
      <c r="J518" s="9"/>
      <c r="K518" s="9"/>
    </row>
    <row r="519" spans="3:11" x14ac:dyDescent="0.25">
      <c r="C519" s="9"/>
      <c r="D519" s="9"/>
      <c r="E519" s="9"/>
      <c r="F519" s="9"/>
      <c r="G519"/>
      <c r="H519" s="9"/>
      <c r="I519" s="9"/>
      <c r="J519" s="9"/>
      <c r="K519" s="9"/>
    </row>
    <row r="520" spans="3:11" x14ac:dyDescent="0.25">
      <c r="C520" s="9"/>
      <c r="D520" s="9"/>
      <c r="E520" s="9"/>
      <c r="F520" s="9"/>
      <c r="G520"/>
      <c r="H520" s="9"/>
      <c r="I520" s="9"/>
      <c r="J520" s="9"/>
      <c r="K520" s="9"/>
    </row>
    <row r="521" spans="3:11" x14ac:dyDescent="0.25">
      <c r="C521" s="9"/>
      <c r="D521" s="9"/>
      <c r="E521" s="9"/>
      <c r="F521" s="9"/>
      <c r="G521"/>
      <c r="H521" s="9"/>
      <c r="I521" s="9"/>
      <c r="J521" s="9"/>
      <c r="K521" s="9"/>
    </row>
    <row r="522" spans="3:11" x14ac:dyDescent="0.25">
      <c r="C522" s="9"/>
      <c r="D522" s="9"/>
      <c r="E522" s="9"/>
      <c r="F522" s="9"/>
      <c r="G522"/>
      <c r="H522" s="9"/>
      <c r="I522" s="9"/>
      <c r="J522" s="9"/>
      <c r="K522" s="9"/>
    </row>
    <row r="523" spans="3:11" x14ac:dyDescent="0.25">
      <c r="C523" s="9"/>
      <c r="D523" s="9"/>
      <c r="E523" s="9"/>
      <c r="F523" s="9"/>
      <c r="G523"/>
      <c r="H523" s="9"/>
      <c r="I523" s="9"/>
      <c r="J523" s="9"/>
      <c r="K523" s="9"/>
    </row>
    <row r="524" spans="3:11" x14ac:dyDescent="0.25">
      <c r="C524" s="9"/>
      <c r="D524" s="9"/>
      <c r="E524" s="9"/>
      <c r="F524" s="9"/>
      <c r="G524"/>
      <c r="H524" s="9"/>
      <c r="I524" s="9"/>
      <c r="J524" s="9"/>
      <c r="K524" s="9"/>
    </row>
    <row r="525" spans="3:11" x14ac:dyDescent="0.25">
      <c r="C525" s="9"/>
      <c r="D525" s="9"/>
      <c r="E525" s="9"/>
      <c r="F525" s="9"/>
      <c r="G525"/>
      <c r="H525" s="9"/>
      <c r="I525" s="9"/>
      <c r="J525" s="9"/>
      <c r="K525" s="9"/>
    </row>
    <row r="526" spans="3:11" x14ac:dyDescent="0.25">
      <c r="C526" s="9"/>
      <c r="D526" s="9"/>
      <c r="E526" s="9"/>
      <c r="F526" s="9"/>
      <c r="G526"/>
      <c r="H526" s="9"/>
      <c r="I526" s="9"/>
      <c r="J526" s="9"/>
      <c r="K526" s="9"/>
    </row>
    <row r="527" spans="3:11" x14ac:dyDescent="0.25">
      <c r="C527" s="9"/>
      <c r="D527" s="9"/>
      <c r="E527" s="9"/>
      <c r="F527" s="9"/>
      <c r="G527"/>
      <c r="H527" s="9"/>
      <c r="I527" s="9"/>
      <c r="J527" s="9"/>
      <c r="K527" s="9"/>
    </row>
    <row r="528" spans="3:11" x14ac:dyDescent="0.25">
      <c r="C528" s="9"/>
      <c r="D528" s="9"/>
      <c r="E528" s="9"/>
      <c r="F528" s="9"/>
      <c r="G528"/>
      <c r="H528" s="9"/>
      <c r="I528" s="9"/>
      <c r="J528" s="9"/>
      <c r="K528" s="9"/>
    </row>
    <row r="529" spans="3:11" x14ac:dyDescent="0.25">
      <c r="C529" s="9"/>
      <c r="D529" s="9"/>
      <c r="E529" s="9"/>
      <c r="F529" s="9"/>
      <c r="G529"/>
      <c r="H529" s="9"/>
      <c r="I529" s="9"/>
      <c r="J529" s="9"/>
      <c r="K529" s="9"/>
    </row>
    <row r="530" spans="3:11" x14ac:dyDescent="0.25">
      <c r="C530" s="9"/>
      <c r="D530" s="9"/>
      <c r="E530" s="9"/>
      <c r="F530" s="9"/>
      <c r="G530"/>
      <c r="H530" s="9"/>
      <c r="I530" s="9"/>
      <c r="J530" s="9"/>
      <c r="K530" s="9"/>
    </row>
    <row r="531" spans="3:11" x14ac:dyDescent="0.25">
      <c r="C531" s="9"/>
      <c r="D531" s="9"/>
      <c r="E531" s="9"/>
      <c r="F531" s="9"/>
      <c r="G531"/>
      <c r="H531" s="9"/>
      <c r="I531" s="9"/>
      <c r="J531" s="9"/>
      <c r="K531" s="9"/>
    </row>
    <row r="532" spans="3:11" x14ac:dyDescent="0.25">
      <c r="C532" s="9"/>
      <c r="D532" s="9"/>
      <c r="E532" s="9"/>
      <c r="F532" s="9"/>
      <c r="G532"/>
      <c r="H532" s="9"/>
      <c r="I532" s="9"/>
      <c r="J532" s="9"/>
      <c r="K532" s="9"/>
    </row>
    <row r="533" spans="3:11" x14ac:dyDescent="0.25">
      <c r="C533" s="9"/>
      <c r="D533" s="9"/>
      <c r="E533" s="9"/>
      <c r="F533" s="9"/>
      <c r="G533"/>
      <c r="H533" s="9"/>
      <c r="I533" s="9"/>
      <c r="J533" s="9"/>
      <c r="K533" s="9"/>
    </row>
    <row r="534" spans="3:11" x14ac:dyDescent="0.25">
      <c r="C534" s="9"/>
      <c r="D534" s="9"/>
      <c r="E534" s="9"/>
      <c r="F534" s="9"/>
      <c r="G534"/>
      <c r="H534" s="9"/>
      <c r="I534" s="9"/>
      <c r="J534" s="9"/>
      <c r="K534" s="9"/>
    </row>
    <row r="535" spans="3:11" x14ac:dyDescent="0.25">
      <c r="C535" s="9"/>
      <c r="D535" s="9"/>
      <c r="E535" s="9"/>
      <c r="F535" s="9"/>
      <c r="G535"/>
      <c r="H535" s="9"/>
      <c r="I535" s="9"/>
      <c r="J535" s="9"/>
      <c r="K535" s="9"/>
    </row>
    <row r="536" spans="3:11" x14ac:dyDescent="0.25">
      <c r="C536" s="9"/>
      <c r="D536" s="9"/>
      <c r="E536" s="9"/>
      <c r="F536" s="9"/>
      <c r="G536"/>
      <c r="H536" s="9"/>
      <c r="I536" s="9"/>
      <c r="J536" s="9"/>
      <c r="K536" s="9"/>
    </row>
    <row r="537" spans="3:11" x14ac:dyDescent="0.25">
      <c r="C537" s="9"/>
      <c r="D537" s="9"/>
      <c r="E537" s="9"/>
      <c r="F537" s="9"/>
      <c r="G537"/>
      <c r="H537" s="9"/>
      <c r="I537" s="9"/>
      <c r="J537" s="9"/>
      <c r="K537" s="9"/>
    </row>
    <row r="538" spans="3:11" x14ac:dyDescent="0.25">
      <c r="C538" s="9"/>
      <c r="D538" s="9"/>
      <c r="E538" s="9"/>
      <c r="F538" s="9"/>
      <c r="G538"/>
      <c r="H538" s="9"/>
      <c r="I538" s="9"/>
      <c r="J538" s="9"/>
      <c r="K538" s="9"/>
    </row>
    <row r="539" spans="3:11" x14ac:dyDescent="0.25">
      <c r="C539" s="9"/>
      <c r="D539" s="9"/>
      <c r="E539" s="9"/>
      <c r="F539" s="9"/>
      <c r="G539"/>
      <c r="H539" s="9"/>
      <c r="I539" s="9"/>
      <c r="J539" s="9"/>
      <c r="K539" s="9"/>
    </row>
    <row r="540" spans="3:11" x14ac:dyDescent="0.25">
      <c r="C540" s="9"/>
      <c r="D540" s="9"/>
      <c r="E540" s="9"/>
      <c r="F540" s="9"/>
      <c r="G540"/>
      <c r="H540" s="9"/>
      <c r="I540" s="9"/>
      <c r="J540" s="9"/>
      <c r="K540" s="9"/>
    </row>
    <row r="541" spans="3:11" x14ac:dyDescent="0.25">
      <c r="C541" s="9"/>
      <c r="D541" s="9"/>
      <c r="E541" s="9"/>
      <c r="F541" s="9"/>
      <c r="G541"/>
      <c r="H541" s="9"/>
      <c r="I541" s="9"/>
      <c r="J541" s="9"/>
      <c r="K541" s="9"/>
    </row>
    <row r="542" spans="3:11" x14ac:dyDescent="0.25">
      <c r="C542" s="9"/>
      <c r="D542" s="9"/>
      <c r="E542" s="9"/>
      <c r="F542" s="9"/>
      <c r="G542"/>
      <c r="H542" s="9"/>
      <c r="I542" s="9"/>
      <c r="J542" s="9"/>
      <c r="K542" s="9"/>
    </row>
    <row r="543" spans="3:11" x14ac:dyDescent="0.25">
      <c r="C543" s="9"/>
      <c r="D543" s="9"/>
      <c r="E543" s="9"/>
      <c r="F543" s="9"/>
      <c r="G543"/>
      <c r="H543" s="9"/>
      <c r="I543" s="9"/>
      <c r="J543" s="9"/>
      <c r="K543" s="9"/>
    </row>
    <row r="544" spans="3:11" x14ac:dyDescent="0.25">
      <c r="C544" s="9"/>
      <c r="D544" s="9"/>
      <c r="E544" s="9"/>
      <c r="F544" s="9"/>
      <c r="G544"/>
      <c r="H544" s="9"/>
      <c r="I544" s="9"/>
      <c r="J544" s="9"/>
      <c r="K544" s="9"/>
    </row>
    <row r="545" spans="3:11" x14ac:dyDescent="0.25">
      <c r="C545" s="9"/>
      <c r="D545" s="9"/>
      <c r="E545" s="9"/>
      <c r="F545" s="9"/>
      <c r="G545"/>
      <c r="H545" s="9"/>
      <c r="I545" s="9"/>
      <c r="J545" s="9"/>
      <c r="K545" s="9"/>
    </row>
    <row r="546" spans="3:11" x14ac:dyDescent="0.25">
      <c r="C546" s="9"/>
      <c r="D546" s="9"/>
      <c r="E546" s="9"/>
      <c r="F546" s="9"/>
      <c r="G546"/>
      <c r="H546" s="9"/>
      <c r="I546" s="9"/>
      <c r="J546" s="9"/>
      <c r="K546" s="9"/>
    </row>
    <row r="547" spans="3:11" x14ac:dyDescent="0.25">
      <c r="C547" s="9"/>
      <c r="D547" s="9"/>
      <c r="E547" s="9"/>
      <c r="F547" s="9"/>
      <c r="G547"/>
      <c r="H547" s="9"/>
      <c r="I547" s="9"/>
      <c r="J547" s="9"/>
      <c r="K547" s="9"/>
    </row>
    <row r="548" spans="3:11" x14ac:dyDescent="0.25">
      <c r="C548" s="9"/>
      <c r="D548" s="9"/>
      <c r="E548" s="9"/>
      <c r="F548" s="9"/>
      <c r="G548"/>
      <c r="H548" s="9"/>
      <c r="I548" s="9"/>
      <c r="J548" s="9"/>
      <c r="K548" s="9"/>
    </row>
    <row r="549" spans="3:11" x14ac:dyDescent="0.25">
      <c r="C549" s="9"/>
      <c r="D549" s="9"/>
      <c r="E549" s="9"/>
      <c r="F549" s="9"/>
      <c r="G549"/>
      <c r="H549" s="9"/>
      <c r="I549" s="9"/>
      <c r="J549" s="9"/>
      <c r="K549" s="9"/>
    </row>
    <row r="550" spans="3:11" x14ac:dyDescent="0.25">
      <c r="C550" s="9"/>
      <c r="D550" s="9"/>
      <c r="E550" s="9"/>
      <c r="F550" s="9"/>
      <c r="G550"/>
      <c r="H550" s="9"/>
      <c r="I550" s="9"/>
      <c r="J550" s="9"/>
      <c r="K550" s="9"/>
    </row>
    <row r="551" spans="3:11" x14ac:dyDescent="0.25">
      <c r="C551" s="9"/>
      <c r="D551" s="9"/>
      <c r="E551" s="9"/>
      <c r="F551" s="9"/>
      <c r="G551"/>
      <c r="H551" s="9"/>
      <c r="I551" s="9"/>
      <c r="J551" s="9"/>
      <c r="K551" s="9"/>
    </row>
    <row r="552" spans="3:11" x14ac:dyDescent="0.25">
      <c r="C552" s="9"/>
      <c r="D552" s="9"/>
      <c r="E552" s="9"/>
      <c r="F552" s="9"/>
      <c r="G552"/>
      <c r="H552" s="9"/>
      <c r="I552" s="9"/>
      <c r="J552" s="9"/>
      <c r="K552" s="9"/>
    </row>
    <row r="553" spans="3:11" x14ac:dyDescent="0.25">
      <c r="C553" s="9"/>
      <c r="D553" s="9"/>
      <c r="E553" s="9"/>
      <c r="F553" s="9"/>
      <c r="G553"/>
      <c r="H553" s="9"/>
      <c r="I553" s="9"/>
      <c r="J553" s="9"/>
      <c r="K553" s="9"/>
    </row>
    <row r="554" spans="3:11" x14ac:dyDescent="0.25">
      <c r="C554" s="9"/>
      <c r="D554" s="9"/>
      <c r="E554" s="9"/>
      <c r="F554" s="9"/>
      <c r="G554"/>
      <c r="H554" s="9"/>
      <c r="I554" s="9"/>
      <c r="J554" s="9"/>
      <c r="K554" s="9"/>
    </row>
    <row r="555" spans="3:11" x14ac:dyDescent="0.25">
      <c r="C555" s="9"/>
      <c r="D555" s="9"/>
      <c r="E555" s="9"/>
      <c r="F555" s="9"/>
      <c r="G555"/>
      <c r="H555" s="9"/>
      <c r="I555" s="9"/>
      <c r="J555" s="9"/>
      <c r="K555" s="9"/>
    </row>
    <row r="556" spans="3:11" x14ac:dyDescent="0.25">
      <c r="C556" s="9"/>
      <c r="D556" s="9"/>
      <c r="E556" s="9"/>
      <c r="F556" s="9"/>
      <c r="G556"/>
      <c r="H556" s="9"/>
      <c r="I556" s="9"/>
      <c r="J556" s="9"/>
      <c r="K556" s="9"/>
    </row>
    <row r="557" spans="3:11" x14ac:dyDescent="0.25">
      <c r="C557" s="9"/>
      <c r="D557" s="9"/>
      <c r="E557" s="9"/>
      <c r="F557" s="9"/>
      <c r="G557"/>
      <c r="H557" s="9"/>
      <c r="I557" s="9"/>
      <c r="J557" s="9"/>
      <c r="K557" s="9"/>
    </row>
    <row r="558" spans="3:11" x14ac:dyDescent="0.25">
      <c r="C558" s="9"/>
      <c r="D558" s="9"/>
      <c r="E558" s="9"/>
      <c r="F558" s="9"/>
      <c r="G558"/>
      <c r="H558" s="9"/>
      <c r="I558" s="9"/>
      <c r="J558" s="9"/>
      <c r="K558" s="9"/>
    </row>
    <row r="559" spans="3:11" x14ac:dyDescent="0.25">
      <c r="C559" s="9"/>
      <c r="D559" s="9"/>
      <c r="E559" s="9"/>
      <c r="F559" s="9"/>
      <c r="G559"/>
      <c r="H559" s="9"/>
      <c r="I559" s="9"/>
      <c r="J559" s="9"/>
      <c r="K559" s="9"/>
    </row>
    <row r="560" spans="3:11" x14ac:dyDescent="0.25">
      <c r="C560" s="9"/>
      <c r="D560" s="9"/>
      <c r="E560" s="9"/>
      <c r="F560" s="9"/>
      <c r="G560"/>
      <c r="H560" s="9"/>
      <c r="I560" s="9"/>
      <c r="J560" s="9"/>
      <c r="K560" s="9"/>
    </row>
    <row r="561" spans="3:11" x14ac:dyDescent="0.25">
      <c r="C561" s="9"/>
      <c r="D561" s="9"/>
      <c r="E561" s="9"/>
      <c r="F561" s="9"/>
      <c r="G561"/>
      <c r="H561" s="9"/>
      <c r="I561" s="9"/>
      <c r="J561" s="9"/>
      <c r="K561" s="9"/>
    </row>
    <row r="562" spans="3:11" x14ac:dyDescent="0.25">
      <c r="C562" s="9"/>
      <c r="D562" s="9"/>
      <c r="E562" s="9"/>
      <c r="F562" s="9"/>
      <c r="G562"/>
      <c r="H562" s="9"/>
      <c r="I562" s="9"/>
      <c r="J562" s="9"/>
      <c r="K562" s="9"/>
    </row>
    <row r="563" spans="3:11" x14ac:dyDescent="0.25">
      <c r="C563" s="9"/>
      <c r="D563" s="9"/>
      <c r="E563" s="9"/>
      <c r="F563" s="9"/>
      <c r="G563"/>
      <c r="H563" s="9"/>
      <c r="I563" s="9"/>
      <c r="J563" s="9"/>
      <c r="K563" s="9"/>
    </row>
    <row r="564" spans="3:11" x14ac:dyDescent="0.25">
      <c r="C564" s="9"/>
      <c r="D564" s="9"/>
      <c r="E564" s="9"/>
      <c r="F564" s="9"/>
      <c r="G564"/>
      <c r="H564" s="9"/>
      <c r="I564" s="9"/>
      <c r="J564" s="9"/>
      <c r="K564" s="9"/>
    </row>
    <row r="565" spans="3:11" x14ac:dyDescent="0.25">
      <c r="C565" s="9"/>
      <c r="D565" s="9"/>
      <c r="E565" s="9"/>
      <c r="F565" s="9"/>
      <c r="G565"/>
      <c r="H565" s="9"/>
      <c r="I565" s="9"/>
      <c r="J565" s="9"/>
      <c r="K565" s="9"/>
    </row>
    <row r="566" spans="3:11" x14ac:dyDescent="0.25">
      <c r="C566" s="9"/>
      <c r="D566" s="9"/>
      <c r="E566" s="9"/>
      <c r="F566" s="9"/>
      <c r="G566"/>
      <c r="H566" s="9"/>
      <c r="I566" s="9"/>
      <c r="J566" s="9"/>
      <c r="K566" s="9"/>
    </row>
    <row r="567" spans="3:11" x14ac:dyDescent="0.25">
      <c r="C567" s="9"/>
      <c r="D567" s="9"/>
      <c r="E567" s="9"/>
      <c r="F567" s="9"/>
      <c r="G567"/>
      <c r="H567" s="9"/>
      <c r="I567" s="9"/>
      <c r="J567" s="9"/>
      <c r="K567" s="9"/>
    </row>
    <row r="568" spans="3:11" x14ac:dyDescent="0.25">
      <c r="C568" s="9"/>
      <c r="D568" s="9"/>
      <c r="E568" s="9"/>
      <c r="F568" s="9"/>
      <c r="G568"/>
      <c r="H568" s="9"/>
      <c r="I568" s="9"/>
      <c r="J568" s="9"/>
      <c r="K568" s="9"/>
    </row>
    <row r="569" spans="3:11" x14ac:dyDescent="0.25">
      <c r="C569" s="9"/>
      <c r="D569" s="9"/>
      <c r="E569" s="9"/>
      <c r="F569" s="9"/>
      <c r="G569"/>
      <c r="H569" s="9"/>
      <c r="I569" s="9"/>
      <c r="J569" s="9"/>
      <c r="K569" s="9"/>
    </row>
    <row r="570" spans="3:11" x14ac:dyDescent="0.25">
      <c r="C570" s="9"/>
      <c r="D570" s="9"/>
      <c r="E570" s="9"/>
      <c r="F570" s="9"/>
      <c r="G570"/>
      <c r="H570" s="9"/>
      <c r="I570" s="9"/>
      <c r="J570" s="9"/>
      <c r="K570" s="9"/>
    </row>
    <row r="571" spans="3:11" x14ac:dyDescent="0.25">
      <c r="C571" s="9"/>
      <c r="D571" s="9"/>
      <c r="E571" s="9"/>
      <c r="F571" s="9"/>
      <c r="G571"/>
      <c r="H571" s="9"/>
      <c r="I571" s="9"/>
      <c r="J571" s="9"/>
      <c r="K571" s="9"/>
    </row>
    <row r="572" spans="3:11" x14ac:dyDescent="0.25">
      <c r="C572" s="9"/>
      <c r="D572" s="9"/>
      <c r="E572" s="9"/>
      <c r="F572" s="9"/>
      <c r="G572"/>
      <c r="H572" s="9"/>
      <c r="I572" s="9"/>
      <c r="J572" s="9"/>
      <c r="K572" s="9"/>
    </row>
    <row r="573" spans="3:11" x14ac:dyDescent="0.25">
      <c r="C573" s="9"/>
      <c r="D573" s="9"/>
      <c r="E573" s="9"/>
      <c r="F573" s="9"/>
      <c r="G573"/>
      <c r="H573" s="9"/>
      <c r="I573" s="9"/>
      <c r="J573" s="9"/>
      <c r="K573" s="9"/>
    </row>
    <row r="574" spans="3:11" x14ac:dyDescent="0.25">
      <c r="C574" s="9"/>
      <c r="D574" s="9"/>
      <c r="E574" s="9"/>
      <c r="F574" s="9"/>
      <c r="G574"/>
      <c r="H574" s="9"/>
      <c r="I574" s="9"/>
      <c r="J574" s="9"/>
      <c r="K574" s="9"/>
    </row>
    <row r="575" spans="3:11" x14ac:dyDescent="0.25">
      <c r="C575" s="9"/>
      <c r="D575" s="9"/>
      <c r="E575" s="9"/>
      <c r="F575" s="9"/>
      <c r="G575"/>
      <c r="H575" s="9"/>
      <c r="I575" s="9"/>
      <c r="J575" s="9"/>
      <c r="K575" s="9"/>
    </row>
    <row r="576" spans="3:11" x14ac:dyDescent="0.25">
      <c r="C576" s="9"/>
      <c r="D576" s="9"/>
      <c r="E576" s="9"/>
      <c r="F576" s="9"/>
      <c r="G576"/>
      <c r="H576" s="9"/>
      <c r="I576" s="9"/>
      <c r="J576" s="9"/>
      <c r="K576" s="9"/>
    </row>
    <row r="577" spans="3:11" x14ac:dyDescent="0.25">
      <c r="C577" s="9"/>
      <c r="D577" s="9"/>
      <c r="E577" s="9"/>
      <c r="F577" s="9"/>
      <c r="G577"/>
      <c r="H577" s="9"/>
      <c r="I577" s="9"/>
      <c r="J577" s="9"/>
      <c r="K577" s="9"/>
    </row>
    <row r="578" spans="3:11" x14ac:dyDescent="0.25">
      <c r="C578" s="9"/>
      <c r="D578" s="9"/>
      <c r="E578" s="9"/>
      <c r="F578" s="9"/>
      <c r="G578"/>
      <c r="H578" s="9"/>
      <c r="I578" s="9"/>
      <c r="J578" s="9"/>
      <c r="K578" s="9"/>
    </row>
    <row r="579" spans="3:11" x14ac:dyDescent="0.25">
      <c r="C579" s="9"/>
      <c r="D579" s="9"/>
      <c r="E579" s="9"/>
      <c r="F579" s="9"/>
      <c r="G579"/>
      <c r="H579" s="9"/>
      <c r="I579" s="9"/>
      <c r="J579" s="9"/>
      <c r="K579" s="9"/>
    </row>
    <row r="580" spans="3:11" x14ac:dyDescent="0.25">
      <c r="C580" s="9"/>
      <c r="D580" s="9"/>
      <c r="E580" s="9"/>
      <c r="F580" s="9"/>
      <c r="G580"/>
      <c r="H580" s="9"/>
      <c r="I580" s="9"/>
      <c r="J580" s="9"/>
      <c r="K580" s="9"/>
    </row>
    <row r="581" spans="3:11" x14ac:dyDescent="0.25">
      <c r="C581" s="9"/>
      <c r="D581" s="9"/>
      <c r="E581" s="9"/>
      <c r="F581" s="9"/>
      <c r="G581"/>
      <c r="H581" s="9"/>
      <c r="I581" s="9"/>
      <c r="J581" s="9"/>
      <c r="K581" s="9"/>
    </row>
    <row r="582" spans="3:11" x14ac:dyDescent="0.25">
      <c r="C582" s="9"/>
      <c r="D582" s="9"/>
      <c r="E582" s="9"/>
      <c r="F582" s="9"/>
      <c r="G582"/>
      <c r="H582" s="9"/>
      <c r="I582" s="9"/>
      <c r="J582" s="9"/>
      <c r="K582" s="9"/>
    </row>
    <row r="583" spans="3:11" x14ac:dyDescent="0.25">
      <c r="C583" s="9"/>
      <c r="D583" s="9"/>
      <c r="E583" s="9"/>
      <c r="F583" s="9"/>
      <c r="G583"/>
      <c r="H583" s="9"/>
      <c r="I583" s="9"/>
      <c r="J583" s="9"/>
      <c r="K583" s="9"/>
    </row>
    <row r="584" spans="3:11" x14ac:dyDescent="0.25">
      <c r="C584" s="9"/>
      <c r="D584" s="9"/>
      <c r="E584" s="9"/>
      <c r="F584" s="9"/>
      <c r="G584"/>
      <c r="H584" s="9"/>
      <c r="I584" s="9"/>
      <c r="J584" s="9"/>
      <c r="K584" s="9"/>
    </row>
    <row r="585" spans="3:11" x14ac:dyDescent="0.25">
      <c r="C585" s="9"/>
      <c r="D585" s="9"/>
      <c r="E585" s="9"/>
      <c r="F585" s="9"/>
      <c r="G585"/>
      <c r="H585" s="9"/>
      <c r="I585" s="9"/>
      <c r="J585" s="9"/>
      <c r="K585" s="9"/>
    </row>
    <row r="586" spans="3:11" x14ac:dyDescent="0.25">
      <c r="C586" s="9"/>
      <c r="D586" s="9"/>
      <c r="E586" s="9"/>
      <c r="F586" s="9"/>
      <c r="G586"/>
      <c r="H586" s="9"/>
      <c r="I586" s="9"/>
      <c r="J586" s="9"/>
      <c r="K586" s="9"/>
    </row>
    <row r="587" spans="3:11" x14ac:dyDescent="0.25">
      <c r="C587" s="9"/>
      <c r="D587" s="9"/>
      <c r="E587" s="9"/>
      <c r="F587" s="9"/>
      <c r="G587"/>
      <c r="H587" s="9"/>
      <c r="I587" s="9"/>
      <c r="J587" s="9"/>
      <c r="K587" s="9"/>
    </row>
    <row r="588" spans="3:11" x14ac:dyDescent="0.25">
      <c r="C588" s="9"/>
      <c r="D588" s="9"/>
      <c r="E588" s="9"/>
      <c r="F588" s="9"/>
      <c r="G588"/>
      <c r="H588" s="9"/>
      <c r="I588" s="9"/>
      <c r="J588" s="9"/>
      <c r="K588" s="9"/>
    </row>
    <row r="589" spans="3:11" x14ac:dyDescent="0.25">
      <c r="C589" s="9"/>
      <c r="D589" s="9"/>
      <c r="E589" s="9"/>
      <c r="F589" s="9"/>
      <c r="G589"/>
      <c r="H589" s="9"/>
      <c r="I589" s="9"/>
      <c r="J589" s="9"/>
      <c r="K589" s="9"/>
    </row>
    <row r="590" spans="3:11" x14ac:dyDescent="0.25">
      <c r="C590" s="9"/>
      <c r="D590" s="9"/>
      <c r="E590" s="9"/>
      <c r="F590" s="9"/>
      <c r="G590"/>
      <c r="H590" s="9"/>
      <c r="I590" s="9"/>
      <c r="J590" s="9"/>
      <c r="K590" s="9"/>
    </row>
    <row r="591" spans="3:11" x14ac:dyDescent="0.25">
      <c r="C591" s="9"/>
      <c r="D591" s="9"/>
      <c r="E591" s="9"/>
      <c r="F591" s="9"/>
      <c r="G591"/>
      <c r="H591" s="9"/>
      <c r="I591" s="9"/>
      <c r="J591" s="9"/>
      <c r="K591" s="9"/>
    </row>
    <row r="592" spans="3:11" x14ac:dyDescent="0.25">
      <c r="C592" s="9"/>
      <c r="D592" s="9"/>
      <c r="E592" s="9"/>
      <c r="F592" s="9"/>
      <c r="G592"/>
      <c r="H592" s="9"/>
      <c r="I592" s="9"/>
      <c r="J592" s="9"/>
      <c r="K592" s="9"/>
    </row>
    <row r="593" spans="3:11" x14ac:dyDescent="0.25">
      <c r="C593" s="9"/>
      <c r="D593" s="9"/>
      <c r="E593" s="9"/>
      <c r="F593" s="9"/>
      <c r="G593"/>
      <c r="H593" s="9"/>
      <c r="I593" s="9"/>
      <c r="J593" s="9"/>
      <c r="K593" s="9"/>
    </row>
    <row r="594" spans="3:11" x14ac:dyDescent="0.25">
      <c r="C594" s="9"/>
      <c r="D594" s="9"/>
      <c r="E594" s="9"/>
      <c r="F594" s="9"/>
      <c r="G594"/>
      <c r="H594" s="9"/>
      <c r="I594" s="9"/>
      <c r="J594" s="9"/>
      <c r="K594" s="9"/>
    </row>
    <row r="595" spans="3:11" x14ac:dyDescent="0.25">
      <c r="C595" s="9"/>
      <c r="D595" s="9"/>
      <c r="E595" s="9"/>
      <c r="F595" s="9"/>
      <c r="G595"/>
      <c r="H595" s="9"/>
      <c r="I595" s="9"/>
      <c r="J595" s="9"/>
      <c r="K595" s="9"/>
    </row>
    <row r="596" spans="3:11" x14ac:dyDescent="0.25">
      <c r="C596" s="9"/>
      <c r="D596" s="9"/>
      <c r="E596" s="9"/>
      <c r="F596" s="9"/>
      <c r="G596"/>
      <c r="H596" s="9"/>
      <c r="I596" s="9"/>
      <c r="J596" s="9"/>
      <c r="K596" s="9"/>
    </row>
    <row r="597" spans="3:11" x14ac:dyDescent="0.25">
      <c r="C597" s="9"/>
      <c r="D597" s="9"/>
      <c r="E597" s="9"/>
      <c r="F597" s="9"/>
      <c r="G597"/>
      <c r="H597" s="9"/>
      <c r="I597" s="9"/>
      <c r="J597" s="9"/>
      <c r="K597" s="9"/>
    </row>
    <row r="598" spans="3:11" x14ac:dyDescent="0.25">
      <c r="C598" s="9"/>
      <c r="D598" s="9"/>
      <c r="E598" s="9"/>
      <c r="F598" s="9"/>
      <c r="G598"/>
      <c r="H598" s="9"/>
      <c r="I598" s="9"/>
      <c r="J598" s="9"/>
      <c r="K598" s="9"/>
    </row>
    <row r="599" spans="3:11" x14ac:dyDescent="0.25">
      <c r="C599" s="9"/>
      <c r="D599" s="9"/>
      <c r="E599" s="9"/>
      <c r="F599" s="9"/>
      <c r="G599"/>
      <c r="H599" s="9"/>
      <c r="I599" s="9"/>
      <c r="J599" s="9"/>
      <c r="K599" s="9"/>
    </row>
    <row r="600" spans="3:11" x14ac:dyDescent="0.25">
      <c r="C600" s="9"/>
      <c r="D600" s="9"/>
      <c r="E600" s="9"/>
      <c r="F600" s="9"/>
      <c r="G600"/>
      <c r="H600" s="9"/>
      <c r="I600" s="9"/>
      <c r="J600" s="9"/>
      <c r="K600" s="9"/>
    </row>
    <row r="601" spans="3:11" x14ac:dyDescent="0.25">
      <c r="C601" s="9"/>
      <c r="D601" s="9"/>
      <c r="E601" s="9"/>
      <c r="F601" s="9"/>
      <c r="G601"/>
      <c r="H601" s="9"/>
      <c r="I601" s="9"/>
      <c r="J601" s="9"/>
      <c r="K601" s="9"/>
    </row>
    <row r="602" spans="3:11" x14ac:dyDescent="0.25">
      <c r="C602" s="9"/>
      <c r="D602" s="9"/>
      <c r="E602" s="9"/>
      <c r="F602" s="9"/>
      <c r="G602"/>
      <c r="H602" s="9"/>
      <c r="I602" s="9"/>
      <c r="J602" s="9"/>
      <c r="K602" s="9"/>
    </row>
    <row r="603" spans="3:11" x14ac:dyDescent="0.25">
      <c r="C603" s="9"/>
      <c r="D603" s="9"/>
      <c r="E603" s="9"/>
      <c r="F603" s="9"/>
      <c r="G603"/>
      <c r="H603" s="9"/>
      <c r="I603" s="9"/>
      <c r="J603" s="9"/>
      <c r="K603" s="9"/>
    </row>
    <row r="604" spans="3:11" x14ac:dyDescent="0.25">
      <c r="C604" s="9"/>
      <c r="D604" s="9"/>
      <c r="E604" s="9"/>
      <c r="F604" s="9"/>
      <c r="G604"/>
      <c r="H604" s="9"/>
      <c r="I604" s="9"/>
      <c r="J604" s="9"/>
      <c r="K604" s="9"/>
    </row>
    <row r="605" spans="3:11" x14ac:dyDescent="0.25">
      <c r="C605" s="9"/>
      <c r="D605" s="9"/>
      <c r="E605" s="9"/>
      <c r="F605" s="9"/>
      <c r="G605"/>
      <c r="H605" s="9"/>
      <c r="I605" s="9"/>
      <c r="J605" s="9"/>
      <c r="K605" s="9"/>
    </row>
    <row r="606" spans="3:11" x14ac:dyDescent="0.25">
      <c r="C606" s="9"/>
      <c r="D606" s="9"/>
      <c r="E606" s="9"/>
      <c r="F606" s="9"/>
      <c r="G606"/>
      <c r="H606" s="9"/>
      <c r="I606" s="9"/>
      <c r="J606" s="9"/>
      <c r="K606" s="9"/>
    </row>
    <row r="607" spans="3:11" x14ac:dyDescent="0.25">
      <c r="C607" s="9"/>
      <c r="D607" s="9"/>
      <c r="E607" s="9"/>
      <c r="F607" s="9"/>
      <c r="G607"/>
      <c r="H607" s="9"/>
      <c r="I607" s="9"/>
      <c r="J607" s="9"/>
      <c r="K607" s="9"/>
    </row>
    <row r="608" spans="3:11" x14ac:dyDescent="0.25">
      <c r="C608" s="9"/>
      <c r="D608" s="9"/>
      <c r="E608" s="9"/>
      <c r="F608" s="9"/>
      <c r="G608"/>
      <c r="H608" s="9"/>
      <c r="I608" s="9"/>
      <c r="J608" s="9"/>
      <c r="K608" s="9"/>
    </row>
    <row r="609" spans="3:11" x14ac:dyDescent="0.25">
      <c r="C609" s="9"/>
      <c r="D609" s="9"/>
      <c r="E609" s="9"/>
      <c r="F609" s="9"/>
      <c r="G609"/>
      <c r="H609" s="9"/>
      <c r="I609" s="9"/>
      <c r="J609" s="9"/>
      <c r="K609" s="9"/>
    </row>
    <row r="610" spans="3:11" x14ac:dyDescent="0.25">
      <c r="C610" s="9"/>
      <c r="D610" s="9"/>
      <c r="E610" s="9"/>
      <c r="F610" s="9"/>
      <c r="G610"/>
      <c r="H610" s="9"/>
      <c r="I610" s="9"/>
      <c r="J610" s="9"/>
      <c r="K610" s="9"/>
    </row>
    <row r="611" spans="3:11" x14ac:dyDescent="0.25">
      <c r="C611" s="9"/>
      <c r="D611" s="9"/>
      <c r="E611" s="9"/>
      <c r="F611" s="9"/>
      <c r="G611"/>
      <c r="H611" s="9"/>
      <c r="I611" s="9"/>
      <c r="J611" s="9"/>
      <c r="K611" s="9"/>
    </row>
    <row r="612" spans="3:11" x14ac:dyDescent="0.25">
      <c r="C612" s="9"/>
      <c r="D612" s="9"/>
      <c r="E612" s="9"/>
      <c r="F612" s="9"/>
      <c r="G612"/>
      <c r="H612" s="9"/>
      <c r="I612" s="9"/>
      <c r="J612" s="9"/>
      <c r="K612" s="9"/>
    </row>
    <row r="613" spans="3:11" x14ac:dyDescent="0.25">
      <c r="C613" s="9"/>
      <c r="D613" s="9"/>
      <c r="E613" s="9"/>
      <c r="F613" s="9"/>
      <c r="G613"/>
      <c r="H613" s="9"/>
      <c r="I613" s="9"/>
      <c r="J613" s="9"/>
      <c r="K613" s="9"/>
    </row>
    <row r="614" spans="3:11" x14ac:dyDescent="0.25">
      <c r="C614" s="9"/>
      <c r="D614" s="9"/>
      <c r="E614" s="9"/>
      <c r="F614" s="9"/>
      <c r="G614"/>
      <c r="H614" s="9"/>
      <c r="I614" s="9"/>
      <c r="J614" s="9"/>
      <c r="K614" s="9"/>
    </row>
    <row r="615" spans="3:11" x14ac:dyDescent="0.25">
      <c r="C615" s="9"/>
      <c r="D615" s="9"/>
      <c r="E615" s="9"/>
      <c r="F615" s="9"/>
      <c r="G615"/>
      <c r="H615" s="9"/>
      <c r="I615" s="9"/>
      <c r="J615" s="9"/>
      <c r="K615" s="9"/>
    </row>
    <row r="616" spans="3:11" x14ac:dyDescent="0.25">
      <c r="C616" s="9"/>
      <c r="D616" s="9"/>
      <c r="E616" s="9"/>
      <c r="F616" s="9"/>
      <c r="G616"/>
      <c r="H616" s="9"/>
      <c r="I616" s="9"/>
      <c r="J616" s="9"/>
      <c r="K616" s="9"/>
    </row>
    <row r="617" spans="3:11" x14ac:dyDescent="0.25">
      <c r="C617" s="9"/>
      <c r="D617" s="9"/>
      <c r="E617" s="9"/>
      <c r="F617" s="9"/>
      <c r="G617"/>
      <c r="H617" s="9"/>
      <c r="I617" s="9"/>
      <c r="J617" s="9"/>
      <c r="K617" s="9"/>
    </row>
    <row r="618" spans="3:11" x14ac:dyDescent="0.25">
      <c r="C618" s="9"/>
      <c r="D618" s="9"/>
      <c r="E618" s="9"/>
      <c r="F618" s="9"/>
      <c r="G618"/>
      <c r="H618" s="9"/>
      <c r="I618" s="9"/>
      <c r="J618" s="9"/>
      <c r="K618" s="9"/>
    </row>
    <row r="619" spans="3:11" x14ac:dyDescent="0.25">
      <c r="C619" s="9"/>
      <c r="D619" s="9"/>
      <c r="E619" s="9"/>
      <c r="F619" s="9"/>
      <c r="G619"/>
      <c r="H619" s="9"/>
      <c r="I619" s="9"/>
      <c r="J619" s="9"/>
      <c r="K619" s="9"/>
    </row>
    <row r="620" spans="3:11" x14ac:dyDescent="0.25">
      <c r="C620" s="9"/>
      <c r="D620" s="9"/>
      <c r="E620" s="9"/>
      <c r="F620" s="9"/>
      <c r="G620"/>
      <c r="H620" s="9"/>
      <c r="I620" s="9"/>
      <c r="J620" s="9"/>
      <c r="K620" s="9"/>
    </row>
    <row r="621" spans="3:11" x14ac:dyDescent="0.25">
      <c r="C621" s="9"/>
      <c r="D621" s="9"/>
      <c r="E621" s="9"/>
      <c r="F621" s="9"/>
      <c r="G621"/>
      <c r="H621" s="9"/>
      <c r="I621" s="9"/>
      <c r="J621" s="9"/>
      <c r="K621" s="9"/>
    </row>
    <row r="622" spans="3:11" x14ac:dyDescent="0.25">
      <c r="C622" s="9"/>
      <c r="D622" s="9"/>
      <c r="E622" s="9"/>
      <c r="F622" s="9"/>
      <c r="G622"/>
      <c r="H622" s="9"/>
      <c r="I622" s="9"/>
      <c r="J622" s="9"/>
      <c r="K622" s="9"/>
    </row>
    <row r="623" spans="3:11" x14ac:dyDescent="0.25">
      <c r="C623" s="9"/>
      <c r="D623" s="9"/>
      <c r="E623" s="9"/>
      <c r="F623" s="9"/>
      <c r="G623"/>
      <c r="H623" s="9"/>
      <c r="I623" s="9"/>
      <c r="J623" s="9"/>
      <c r="K623" s="9"/>
    </row>
    <row r="624" spans="3:11" x14ac:dyDescent="0.25">
      <c r="C624" s="9"/>
      <c r="D624" s="9"/>
      <c r="E624" s="9"/>
      <c r="F624" s="9"/>
      <c r="G624"/>
      <c r="H624" s="9"/>
      <c r="I624" s="9"/>
      <c r="J624" s="9"/>
      <c r="K624" s="9"/>
    </row>
    <row r="625" spans="3:11" x14ac:dyDescent="0.25">
      <c r="C625" s="9"/>
      <c r="D625" s="9"/>
      <c r="E625" s="9"/>
      <c r="F625" s="9"/>
      <c r="G625"/>
      <c r="H625" s="9"/>
      <c r="I625" s="9"/>
      <c r="J625" s="9"/>
      <c r="K625" s="9"/>
    </row>
    <row r="626" spans="3:11" x14ac:dyDescent="0.25">
      <c r="C626" s="9"/>
      <c r="D626" s="9"/>
      <c r="E626" s="9"/>
      <c r="F626" s="9"/>
      <c r="G626"/>
      <c r="H626" s="9"/>
      <c r="I626" s="9"/>
      <c r="J626" s="9"/>
      <c r="K626" s="9"/>
    </row>
    <row r="627" spans="3:11" x14ac:dyDescent="0.25">
      <c r="C627" s="9"/>
      <c r="D627" s="9"/>
      <c r="E627" s="9"/>
      <c r="F627" s="9"/>
      <c r="G627"/>
      <c r="H627" s="9"/>
      <c r="I627" s="9"/>
      <c r="J627" s="9"/>
      <c r="K627" s="9"/>
    </row>
    <row r="628" spans="3:11" x14ac:dyDescent="0.25">
      <c r="C628" s="9"/>
      <c r="D628" s="9"/>
      <c r="E628" s="9"/>
      <c r="F628" s="9"/>
      <c r="G628"/>
      <c r="H628" s="9"/>
      <c r="I628" s="9"/>
      <c r="J628" s="9"/>
      <c r="K628" s="9"/>
    </row>
    <row r="629" spans="3:11" x14ac:dyDescent="0.25">
      <c r="C629" s="9"/>
      <c r="D629" s="9"/>
      <c r="E629" s="9"/>
      <c r="F629" s="9"/>
      <c r="G629"/>
      <c r="H629" s="9"/>
      <c r="I629" s="9"/>
      <c r="J629" s="9"/>
      <c r="K629" s="9"/>
    </row>
    <row r="630" spans="3:11" x14ac:dyDescent="0.25">
      <c r="C630" s="9"/>
      <c r="D630" s="9"/>
      <c r="E630" s="9"/>
      <c r="F630" s="9"/>
      <c r="G630"/>
      <c r="H630" s="9"/>
      <c r="I630" s="9"/>
      <c r="J630" s="9"/>
      <c r="K630" s="9"/>
    </row>
    <row r="631" spans="3:11" x14ac:dyDescent="0.25">
      <c r="C631" s="9"/>
      <c r="D631" s="9"/>
      <c r="E631" s="9"/>
      <c r="F631" s="9"/>
      <c r="G631"/>
      <c r="H631" s="9"/>
      <c r="I631" s="9"/>
      <c r="J631" s="9"/>
      <c r="K631" s="9"/>
    </row>
    <row r="632" spans="3:11" x14ac:dyDescent="0.25">
      <c r="C632" s="9"/>
      <c r="D632" s="9"/>
      <c r="E632" s="9"/>
      <c r="F632" s="9"/>
      <c r="G632"/>
      <c r="H632" s="9"/>
      <c r="I632" s="9"/>
      <c r="J632" s="9"/>
      <c r="K632" s="9"/>
    </row>
    <row r="633" spans="3:11" x14ac:dyDescent="0.25">
      <c r="C633" s="9"/>
      <c r="D633" s="9"/>
      <c r="E633" s="9"/>
      <c r="F633" s="9"/>
      <c r="G633"/>
      <c r="H633" s="9"/>
      <c r="I633" s="9"/>
      <c r="J633" s="9"/>
      <c r="K633" s="9"/>
    </row>
    <row r="634" spans="3:11" x14ac:dyDescent="0.25">
      <c r="C634" s="9"/>
      <c r="D634" s="9"/>
      <c r="E634" s="9"/>
      <c r="F634" s="9"/>
      <c r="G634"/>
      <c r="H634" s="9"/>
      <c r="I634" s="9"/>
      <c r="J634" s="9"/>
      <c r="K634" s="9"/>
    </row>
    <row r="635" spans="3:11" x14ac:dyDescent="0.25">
      <c r="C635" s="9"/>
      <c r="D635" s="9"/>
      <c r="E635" s="9"/>
      <c r="F635" s="9"/>
      <c r="G635"/>
      <c r="H635" s="9"/>
      <c r="I635" s="9"/>
      <c r="J635" s="9"/>
      <c r="K635" s="9"/>
    </row>
    <row r="636" spans="3:11" x14ac:dyDescent="0.25">
      <c r="C636" s="9"/>
      <c r="D636" s="9"/>
      <c r="E636" s="9"/>
      <c r="F636" s="9"/>
      <c r="G636"/>
      <c r="H636" s="9"/>
      <c r="I636" s="9"/>
      <c r="J636" s="9"/>
      <c r="K636" s="9"/>
    </row>
    <row r="637" spans="3:11" x14ac:dyDescent="0.25">
      <c r="C637" s="9"/>
      <c r="D637" s="9"/>
      <c r="E637" s="9"/>
      <c r="F637" s="9"/>
      <c r="G637"/>
      <c r="H637" s="9"/>
      <c r="I637" s="9"/>
      <c r="J637" s="9"/>
      <c r="K637" s="9"/>
    </row>
    <row r="638" spans="3:11" x14ac:dyDescent="0.25">
      <c r="C638" s="9"/>
      <c r="D638" s="9"/>
      <c r="E638" s="9"/>
      <c r="F638" s="9"/>
      <c r="G638"/>
      <c r="H638" s="9"/>
      <c r="I638" s="9"/>
      <c r="J638" s="9"/>
      <c r="K638" s="9"/>
    </row>
    <row r="639" spans="3:11" x14ac:dyDescent="0.25">
      <c r="C639" s="9"/>
      <c r="D639" s="9"/>
      <c r="E639" s="9"/>
      <c r="F639" s="9"/>
      <c r="G639"/>
      <c r="H639" s="9"/>
      <c r="I639" s="9"/>
      <c r="J639" s="9"/>
      <c r="K639" s="9"/>
    </row>
    <row r="640" spans="3:11" x14ac:dyDescent="0.25">
      <c r="C640" s="9"/>
      <c r="D640" s="9"/>
      <c r="E640" s="9"/>
      <c r="F640" s="9"/>
      <c r="G640"/>
      <c r="H640" s="9"/>
      <c r="I640" s="9"/>
      <c r="J640" s="9"/>
      <c r="K640" s="9"/>
    </row>
    <row r="641" spans="3:11" x14ac:dyDescent="0.25">
      <c r="C641" s="9"/>
      <c r="D641" s="9"/>
      <c r="E641" s="9"/>
      <c r="F641" s="9"/>
      <c r="G641"/>
      <c r="H641" s="9"/>
      <c r="I641" s="9"/>
      <c r="J641" s="9"/>
      <c r="K641" s="9"/>
    </row>
    <row r="642" spans="3:11" x14ac:dyDescent="0.25">
      <c r="C642" s="9"/>
      <c r="D642" s="9"/>
      <c r="E642" s="9"/>
      <c r="F642" s="9"/>
      <c r="G642"/>
      <c r="H642" s="9"/>
      <c r="I642" s="9"/>
      <c r="J642" s="9"/>
      <c r="K642" s="9"/>
    </row>
    <row r="643" spans="3:11" x14ac:dyDescent="0.25">
      <c r="C643" s="9"/>
      <c r="D643" s="9"/>
      <c r="E643" s="9"/>
      <c r="F643" s="9"/>
      <c r="G643"/>
      <c r="H643" s="9"/>
      <c r="I643" s="9"/>
      <c r="J643" s="9"/>
      <c r="K643" s="9"/>
    </row>
    <row r="644" spans="3:11" x14ac:dyDescent="0.25">
      <c r="C644" s="9"/>
      <c r="D644" s="9"/>
      <c r="E644" s="9"/>
      <c r="F644" s="9"/>
      <c r="G644"/>
      <c r="H644" s="9"/>
      <c r="I644" s="9"/>
      <c r="J644" s="9"/>
      <c r="K644" s="9"/>
    </row>
    <row r="645" spans="3:11" x14ac:dyDescent="0.25">
      <c r="C645" s="9"/>
      <c r="D645" s="9"/>
      <c r="E645" s="9"/>
      <c r="F645" s="9"/>
      <c r="G645"/>
      <c r="H645" s="9"/>
      <c r="I645" s="9"/>
      <c r="J645" s="9"/>
      <c r="K645" s="9"/>
    </row>
    <row r="646" spans="3:11" x14ac:dyDescent="0.25">
      <c r="C646" s="9"/>
      <c r="D646" s="9"/>
      <c r="E646" s="9"/>
      <c r="F646" s="9"/>
      <c r="G646"/>
      <c r="H646" s="9"/>
      <c r="I646" s="9"/>
      <c r="J646" s="9"/>
      <c r="K646" s="9"/>
    </row>
    <row r="647" spans="3:11" x14ac:dyDescent="0.25">
      <c r="C647" s="9"/>
      <c r="D647" s="9"/>
      <c r="E647" s="9"/>
      <c r="F647" s="9"/>
      <c r="G647"/>
      <c r="H647" s="9"/>
      <c r="I647" s="9"/>
      <c r="J647" s="9"/>
      <c r="K647" s="9"/>
    </row>
    <row r="648" spans="3:11" x14ac:dyDescent="0.25">
      <c r="C648" s="9"/>
      <c r="D648" s="9"/>
      <c r="E648" s="9"/>
      <c r="F648" s="9"/>
      <c r="G648"/>
      <c r="H648" s="9"/>
      <c r="I648" s="9"/>
      <c r="J648" s="9"/>
      <c r="K648" s="9"/>
    </row>
    <row r="649" spans="3:11" x14ac:dyDescent="0.25">
      <c r="C649" s="9"/>
      <c r="D649" s="9"/>
      <c r="E649" s="9"/>
      <c r="F649" s="9"/>
      <c r="G649"/>
      <c r="H649" s="9"/>
      <c r="I649" s="9"/>
      <c r="J649" s="9"/>
      <c r="K649" s="9"/>
    </row>
    <row r="650" spans="3:11" x14ac:dyDescent="0.25">
      <c r="C650" s="9"/>
      <c r="D650" s="9"/>
      <c r="E650" s="9"/>
      <c r="F650" s="9"/>
      <c r="G650"/>
      <c r="H650" s="9"/>
      <c r="I650" s="9"/>
      <c r="J650" s="9"/>
      <c r="K650" s="9"/>
    </row>
    <row r="651" spans="3:11" x14ac:dyDescent="0.25">
      <c r="C651" s="9"/>
      <c r="D651" s="9"/>
      <c r="E651" s="9"/>
      <c r="F651" s="9"/>
      <c r="G651"/>
      <c r="H651" s="9"/>
      <c r="I651" s="9"/>
      <c r="J651" s="9"/>
      <c r="K651" s="9"/>
    </row>
    <row r="652" spans="3:11" x14ac:dyDescent="0.25">
      <c r="C652" s="9"/>
      <c r="D652" s="9"/>
      <c r="E652" s="9"/>
      <c r="F652" s="9"/>
      <c r="G652"/>
      <c r="H652" s="9"/>
      <c r="I652" s="9"/>
      <c r="J652" s="9"/>
      <c r="K652" s="9"/>
    </row>
    <row r="653" spans="3:11" x14ac:dyDescent="0.25">
      <c r="C653" s="9"/>
      <c r="D653" s="9"/>
      <c r="E653" s="9"/>
      <c r="F653" s="9"/>
      <c r="G653"/>
      <c r="H653" s="9"/>
      <c r="I653" s="9"/>
      <c r="J653" s="9"/>
      <c r="K653" s="9"/>
    </row>
    <row r="654" spans="3:11" x14ac:dyDescent="0.25">
      <c r="C654" s="9"/>
      <c r="D654" s="9"/>
      <c r="E654" s="9"/>
      <c r="F654" s="9"/>
      <c r="G654"/>
      <c r="H654" s="9"/>
      <c r="I654" s="9"/>
      <c r="J654" s="9"/>
      <c r="K654" s="9"/>
    </row>
    <row r="655" spans="3:11" x14ac:dyDescent="0.25">
      <c r="C655" s="9"/>
      <c r="D655" s="9"/>
      <c r="E655" s="9"/>
      <c r="F655" s="9"/>
      <c r="G655"/>
      <c r="H655" s="9"/>
      <c r="I655" s="9"/>
      <c r="J655" s="9"/>
      <c r="K655" s="9"/>
    </row>
    <row r="656" spans="3:11" x14ac:dyDescent="0.25">
      <c r="C656" s="9"/>
      <c r="D656" s="9"/>
      <c r="E656" s="9"/>
      <c r="F656" s="9"/>
      <c r="G656"/>
      <c r="H656" s="9"/>
      <c r="I656" s="9"/>
      <c r="J656" s="9"/>
      <c r="K656" s="9"/>
    </row>
    <row r="657" spans="3:11" x14ac:dyDescent="0.25">
      <c r="C657" s="9"/>
      <c r="D657" s="9"/>
      <c r="E657" s="9"/>
      <c r="F657" s="9"/>
      <c r="G657"/>
      <c r="H657" s="9"/>
      <c r="I657" s="9"/>
      <c r="J657" s="9"/>
      <c r="K657" s="9"/>
    </row>
    <row r="658" spans="3:11" x14ac:dyDescent="0.25">
      <c r="C658" s="9"/>
      <c r="D658" s="9"/>
      <c r="E658" s="9"/>
      <c r="F658" s="9"/>
      <c r="G658"/>
      <c r="H658" s="9"/>
      <c r="I658" s="9"/>
      <c r="J658" s="9"/>
      <c r="K658" s="9"/>
    </row>
    <row r="659" spans="3:11" x14ac:dyDescent="0.25">
      <c r="C659" s="9"/>
      <c r="D659" s="9"/>
      <c r="E659" s="9"/>
      <c r="F659" s="9"/>
      <c r="G659"/>
      <c r="H659" s="9"/>
      <c r="I659" s="9"/>
      <c r="J659" s="9"/>
      <c r="K659" s="9"/>
    </row>
    <row r="660" spans="3:11" x14ac:dyDescent="0.25">
      <c r="C660" s="9"/>
      <c r="D660" s="9"/>
      <c r="E660" s="9"/>
      <c r="F660" s="9"/>
      <c r="G660"/>
      <c r="H660" s="9"/>
      <c r="I660" s="9"/>
      <c r="J660" s="9"/>
      <c r="K660" s="9"/>
    </row>
    <row r="661" spans="3:11" x14ac:dyDescent="0.25">
      <c r="C661" s="9"/>
      <c r="D661" s="9"/>
      <c r="E661" s="9"/>
      <c r="F661" s="9"/>
      <c r="G661"/>
      <c r="H661" s="9"/>
      <c r="I661" s="9"/>
      <c r="J661" s="9"/>
      <c r="K661" s="9"/>
    </row>
    <row r="662" spans="3:11" x14ac:dyDescent="0.25">
      <c r="C662" s="9"/>
      <c r="D662" s="9"/>
      <c r="E662" s="9"/>
      <c r="F662" s="9"/>
      <c r="G662"/>
      <c r="H662" s="9"/>
      <c r="I662" s="9"/>
      <c r="J662" s="9"/>
      <c r="K662" s="9"/>
    </row>
    <row r="663" spans="3:11" x14ac:dyDescent="0.25">
      <c r="C663" s="9"/>
      <c r="D663" s="9"/>
      <c r="E663" s="9"/>
      <c r="F663" s="9"/>
      <c r="G663"/>
      <c r="H663" s="9"/>
      <c r="I663" s="9"/>
      <c r="J663" s="9"/>
      <c r="K663" s="9"/>
    </row>
    <row r="664" spans="3:11" x14ac:dyDescent="0.25">
      <c r="C664" s="9"/>
      <c r="D664" s="9"/>
      <c r="E664" s="9"/>
      <c r="F664" s="9"/>
      <c r="G664"/>
      <c r="H664" s="9"/>
      <c r="I664" s="9"/>
      <c r="J664" s="9"/>
      <c r="K664" s="9"/>
    </row>
    <row r="665" spans="3:11" x14ac:dyDescent="0.25">
      <c r="C665" s="9"/>
      <c r="D665" s="9"/>
      <c r="E665" s="9"/>
      <c r="F665" s="9"/>
      <c r="G665"/>
      <c r="H665" s="9"/>
      <c r="I665" s="9"/>
      <c r="J665" s="9"/>
      <c r="K665" s="9"/>
    </row>
    <row r="666" spans="3:11" x14ac:dyDescent="0.25">
      <c r="C666" s="9"/>
      <c r="D666" s="9"/>
      <c r="E666" s="9"/>
      <c r="F666" s="9"/>
      <c r="G666"/>
      <c r="H666" s="9"/>
      <c r="I666" s="9"/>
      <c r="J666" s="9"/>
      <c r="K666" s="9"/>
    </row>
    <row r="667" spans="3:11" x14ac:dyDescent="0.25">
      <c r="C667" s="9"/>
      <c r="D667" s="9"/>
      <c r="E667" s="9"/>
      <c r="F667" s="9"/>
      <c r="G667"/>
      <c r="H667" s="9"/>
      <c r="I667" s="9"/>
      <c r="J667" s="9"/>
      <c r="K667" s="9"/>
    </row>
    <row r="668" spans="3:11" x14ac:dyDescent="0.25">
      <c r="C668" s="9"/>
      <c r="D668" s="9"/>
      <c r="E668" s="9"/>
      <c r="F668" s="9"/>
      <c r="G668"/>
      <c r="H668" s="9"/>
      <c r="I668" s="9"/>
      <c r="J668" s="9"/>
      <c r="K668" s="9"/>
    </row>
    <row r="669" spans="3:11" x14ac:dyDescent="0.25">
      <c r="C669" s="9"/>
      <c r="D669" s="9"/>
      <c r="E669" s="9"/>
      <c r="F669" s="9"/>
      <c r="G669"/>
      <c r="H669" s="9"/>
      <c r="I669" s="9"/>
      <c r="J669" s="9"/>
      <c r="K669" s="9"/>
    </row>
    <row r="670" spans="3:11" x14ac:dyDescent="0.25">
      <c r="C670" s="9"/>
      <c r="D670" s="9"/>
      <c r="E670" s="9"/>
      <c r="F670" s="9"/>
      <c r="G670"/>
      <c r="H670" s="9"/>
      <c r="I670" s="9"/>
      <c r="J670" s="9"/>
      <c r="K670" s="9"/>
    </row>
    <row r="671" spans="3:11" x14ac:dyDescent="0.25">
      <c r="C671" s="9"/>
      <c r="D671" s="9"/>
      <c r="E671" s="9"/>
      <c r="F671" s="9"/>
      <c r="G671"/>
      <c r="H671" s="9"/>
      <c r="I671" s="9"/>
      <c r="J671" s="9"/>
      <c r="K671" s="9"/>
    </row>
    <row r="672" spans="3:11" x14ac:dyDescent="0.25">
      <c r="C672" s="9"/>
      <c r="D672" s="9"/>
      <c r="E672" s="9"/>
      <c r="F672" s="9"/>
      <c r="G672"/>
      <c r="H672" s="9"/>
      <c r="I672" s="9"/>
      <c r="J672" s="9"/>
      <c r="K672" s="9"/>
    </row>
    <row r="673" spans="3:11" x14ac:dyDescent="0.25">
      <c r="C673" s="9"/>
      <c r="D673" s="9"/>
      <c r="E673" s="9"/>
      <c r="F673" s="9"/>
      <c r="G673"/>
      <c r="H673" s="9"/>
      <c r="I673" s="9"/>
      <c r="J673" s="9"/>
      <c r="K673" s="9"/>
    </row>
    <row r="674" spans="3:11" x14ac:dyDescent="0.25">
      <c r="C674" s="9"/>
      <c r="D674" s="9"/>
      <c r="E674" s="9"/>
      <c r="F674" s="9"/>
      <c r="G674"/>
      <c r="H674" s="9"/>
      <c r="I674" s="9"/>
      <c r="J674" s="9"/>
      <c r="K674" s="9"/>
    </row>
    <row r="675" spans="3:11" x14ac:dyDescent="0.25">
      <c r="C675" s="9"/>
      <c r="D675" s="9"/>
      <c r="E675" s="9"/>
      <c r="F675" s="9"/>
      <c r="G675"/>
      <c r="H675" s="9"/>
      <c r="I675" s="9"/>
      <c r="J675" s="9"/>
      <c r="K675" s="9"/>
    </row>
    <row r="676" spans="3:11" x14ac:dyDescent="0.25">
      <c r="C676" s="9"/>
      <c r="D676" s="9"/>
      <c r="E676" s="9"/>
      <c r="F676" s="9"/>
      <c r="G676"/>
      <c r="H676" s="9"/>
      <c r="I676" s="9"/>
      <c r="J676" s="9"/>
      <c r="K676" s="9"/>
    </row>
    <row r="677" spans="3:11" x14ac:dyDescent="0.25">
      <c r="C677" s="9"/>
      <c r="D677" s="9"/>
      <c r="E677" s="9"/>
      <c r="F677" s="9"/>
      <c r="G677"/>
      <c r="H677" s="9"/>
      <c r="I677" s="9"/>
      <c r="J677" s="9"/>
      <c r="K677" s="9"/>
    </row>
    <row r="678" spans="3:11" x14ac:dyDescent="0.25">
      <c r="C678" s="9"/>
      <c r="D678" s="9"/>
      <c r="E678" s="9"/>
      <c r="F678" s="9"/>
      <c r="G678"/>
      <c r="H678" s="9"/>
      <c r="I678" s="9"/>
      <c r="J678" s="9"/>
      <c r="K678" s="9"/>
    </row>
    <row r="679" spans="3:11" x14ac:dyDescent="0.25">
      <c r="C679" s="9"/>
      <c r="D679" s="9"/>
      <c r="E679" s="9"/>
      <c r="F679" s="9"/>
      <c r="G679"/>
      <c r="H679" s="9"/>
      <c r="I679" s="9"/>
      <c r="J679" s="9"/>
      <c r="K679" s="9"/>
    </row>
    <row r="680" spans="3:11" x14ac:dyDescent="0.25">
      <c r="C680" s="9"/>
      <c r="D680" s="9"/>
      <c r="E680" s="9"/>
      <c r="F680" s="9"/>
      <c r="G680"/>
      <c r="H680" s="9"/>
      <c r="I680" s="9"/>
      <c r="J680" s="9"/>
      <c r="K680" s="9"/>
    </row>
    <row r="681" spans="3:11" x14ac:dyDescent="0.25">
      <c r="C681" s="9"/>
      <c r="D681" s="9"/>
      <c r="E681" s="9"/>
      <c r="F681" s="9"/>
      <c r="G681"/>
      <c r="H681" s="9"/>
      <c r="I681" s="9"/>
      <c r="J681" s="9"/>
      <c r="K681" s="9"/>
    </row>
    <row r="682" spans="3:11" x14ac:dyDescent="0.25">
      <c r="C682" s="9"/>
      <c r="D682" s="9"/>
      <c r="E682" s="9"/>
      <c r="F682" s="9"/>
      <c r="G682"/>
      <c r="H682" s="9"/>
      <c r="I682" s="9"/>
      <c r="J682" s="9"/>
      <c r="K682" s="9"/>
    </row>
    <row r="683" spans="3:11" x14ac:dyDescent="0.25">
      <c r="C683" s="9"/>
      <c r="D683" s="9"/>
      <c r="E683" s="9"/>
      <c r="F683" s="9"/>
      <c r="G683"/>
      <c r="H683" s="9"/>
      <c r="I683" s="9"/>
      <c r="J683" s="9"/>
      <c r="K683" s="9"/>
    </row>
    <row r="684" spans="3:11" x14ac:dyDescent="0.25">
      <c r="C684" s="9"/>
      <c r="D684" s="9"/>
      <c r="E684" s="9"/>
      <c r="F684" s="9"/>
      <c r="G684"/>
      <c r="H684" s="9"/>
      <c r="I684" s="9"/>
      <c r="J684" s="9"/>
      <c r="K684" s="9"/>
    </row>
    <row r="685" spans="3:11" x14ac:dyDescent="0.25">
      <c r="C685" s="9"/>
      <c r="D685" s="9"/>
      <c r="E685" s="9"/>
      <c r="F685" s="9"/>
      <c r="G685"/>
      <c r="H685" s="9"/>
      <c r="I685" s="9"/>
      <c r="J685" s="9"/>
      <c r="K685" s="9"/>
    </row>
    <row r="686" spans="3:11" x14ac:dyDescent="0.25">
      <c r="C686" s="9"/>
      <c r="D686" s="9"/>
      <c r="E686" s="9"/>
      <c r="F686" s="9"/>
      <c r="G686"/>
      <c r="H686" s="9"/>
      <c r="I686" s="9"/>
      <c r="J686" s="9"/>
      <c r="K686" s="9"/>
    </row>
    <row r="687" spans="3:11" x14ac:dyDescent="0.25">
      <c r="C687" s="9"/>
      <c r="D687" s="9"/>
      <c r="E687" s="9"/>
      <c r="F687" s="9"/>
      <c r="G687"/>
      <c r="H687" s="9"/>
      <c r="I687" s="9"/>
      <c r="J687" s="9"/>
      <c r="K687" s="9"/>
    </row>
    <row r="688" spans="3:11" x14ac:dyDescent="0.25">
      <c r="C688" s="9"/>
      <c r="D688" s="9"/>
      <c r="E688" s="9"/>
      <c r="F688" s="9"/>
      <c r="G688"/>
      <c r="H688" s="9"/>
      <c r="I688" s="9"/>
      <c r="J688" s="9"/>
      <c r="K688" s="9"/>
    </row>
    <row r="689" spans="3:11" x14ac:dyDescent="0.25">
      <c r="C689" s="9"/>
      <c r="D689" s="9"/>
      <c r="E689" s="9"/>
      <c r="F689" s="9"/>
      <c r="G689"/>
      <c r="H689" s="9"/>
      <c r="I689" s="9"/>
      <c r="J689" s="9"/>
      <c r="K689" s="9"/>
    </row>
    <row r="690" spans="3:11" x14ac:dyDescent="0.25">
      <c r="C690" s="9"/>
      <c r="D690" s="9"/>
      <c r="E690" s="9"/>
      <c r="F690" s="9"/>
      <c r="G690"/>
      <c r="H690" s="9"/>
      <c r="I690" s="9"/>
      <c r="J690" s="9"/>
      <c r="K690" s="9"/>
    </row>
    <row r="691" spans="3:11" x14ac:dyDescent="0.25">
      <c r="C691" s="9"/>
      <c r="D691" s="9"/>
      <c r="E691" s="9"/>
      <c r="F691" s="9"/>
      <c r="G691"/>
      <c r="H691" s="9"/>
      <c r="I691" s="9"/>
      <c r="J691" s="9"/>
      <c r="K691" s="9"/>
    </row>
    <row r="692" spans="3:11" x14ac:dyDescent="0.25">
      <c r="C692" s="9"/>
      <c r="D692" s="9"/>
      <c r="E692" s="9"/>
      <c r="F692" s="9"/>
      <c r="G692"/>
      <c r="H692" s="9"/>
      <c r="I692" s="9"/>
      <c r="J692" s="9"/>
      <c r="K692" s="9"/>
    </row>
    <row r="693" spans="3:11" x14ac:dyDescent="0.25">
      <c r="C693" s="9"/>
      <c r="D693" s="9"/>
      <c r="E693" s="9"/>
      <c r="F693" s="9"/>
      <c r="G693"/>
      <c r="H693" s="9"/>
      <c r="I693" s="9"/>
      <c r="J693" s="9"/>
      <c r="K693" s="9"/>
    </row>
    <row r="694" spans="3:11" x14ac:dyDescent="0.25">
      <c r="C694" s="9"/>
      <c r="D694" s="9"/>
      <c r="E694" s="9"/>
      <c r="F694" s="9"/>
      <c r="G694"/>
      <c r="H694" s="9"/>
      <c r="I694" s="9"/>
      <c r="J694" s="9"/>
      <c r="K694" s="9"/>
    </row>
    <row r="695" spans="3:11" x14ac:dyDescent="0.25">
      <c r="C695" s="9"/>
      <c r="D695" s="9"/>
      <c r="E695" s="9"/>
      <c r="F695" s="9"/>
      <c r="G695"/>
      <c r="H695" s="9"/>
      <c r="I695" s="9"/>
      <c r="J695" s="9"/>
      <c r="K695" s="9"/>
    </row>
    <row r="696" spans="3:11" x14ac:dyDescent="0.25">
      <c r="C696" s="9"/>
      <c r="D696" s="9"/>
      <c r="E696" s="9"/>
      <c r="F696" s="9"/>
      <c r="G696"/>
      <c r="H696" s="9"/>
      <c r="I696" s="9"/>
      <c r="J696" s="9"/>
      <c r="K696" s="9"/>
    </row>
    <row r="697" spans="3:11" x14ac:dyDescent="0.25">
      <c r="C697" s="9"/>
      <c r="D697" s="9"/>
      <c r="E697" s="9"/>
      <c r="F697" s="9"/>
      <c r="G697"/>
      <c r="H697" s="9"/>
      <c r="I697" s="9"/>
      <c r="J697" s="9"/>
      <c r="K697" s="9"/>
    </row>
    <row r="698" spans="3:11" x14ac:dyDescent="0.25">
      <c r="C698" s="9"/>
      <c r="D698" s="9"/>
      <c r="E698" s="9"/>
      <c r="F698" s="9"/>
      <c r="G698"/>
      <c r="H698" s="9"/>
      <c r="I698" s="9"/>
      <c r="J698" s="9"/>
      <c r="K698" s="9"/>
    </row>
    <row r="699" spans="3:11" x14ac:dyDescent="0.25">
      <c r="C699" s="9"/>
      <c r="D699" s="9"/>
      <c r="E699" s="9"/>
      <c r="F699" s="9"/>
      <c r="G699"/>
      <c r="H699" s="9"/>
      <c r="I699" s="9"/>
      <c r="J699" s="9"/>
      <c r="K699" s="9"/>
    </row>
    <row r="700" spans="3:11" x14ac:dyDescent="0.25">
      <c r="C700" s="9"/>
      <c r="D700" s="9"/>
      <c r="E700" s="9"/>
      <c r="F700" s="9"/>
      <c r="G700"/>
      <c r="H700" s="9"/>
      <c r="I700" s="9"/>
      <c r="J700" s="9"/>
      <c r="K700" s="9"/>
    </row>
    <row r="701" spans="3:11" x14ac:dyDescent="0.25">
      <c r="C701" s="9"/>
      <c r="D701" s="9"/>
      <c r="E701" s="9"/>
      <c r="F701" s="9"/>
      <c r="G701"/>
      <c r="H701" s="9"/>
      <c r="I701" s="9"/>
      <c r="J701" s="9"/>
      <c r="K701" s="9"/>
    </row>
    <row r="702" spans="3:11" x14ac:dyDescent="0.25">
      <c r="C702" s="9"/>
      <c r="D702" s="9"/>
      <c r="E702" s="9"/>
      <c r="F702" s="9"/>
      <c r="G702"/>
      <c r="H702" s="9"/>
      <c r="I702" s="9"/>
      <c r="J702" s="9"/>
      <c r="K702" s="9"/>
    </row>
    <row r="703" spans="3:11" x14ac:dyDescent="0.25">
      <c r="C703" s="9"/>
      <c r="D703" s="9"/>
      <c r="E703" s="9"/>
      <c r="F703" s="9"/>
      <c r="G703"/>
      <c r="H703" s="9"/>
      <c r="I703" s="9"/>
      <c r="J703" s="9"/>
      <c r="K703" s="9"/>
    </row>
    <row r="704" spans="3:11" x14ac:dyDescent="0.25">
      <c r="C704" s="9"/>
      <c r="D704" s="9"/>
      <c r="E704" s="9"/>
      <c r="F704" s="9"/>
      <c r="G704"/>
      <c r="H704" s="9"/>
      <c r="I704" s="9"/>
      <c r="J704" s="9"/>
      <c r="K704" s="9"/>
    </row>
    <row r="705" spans="3:11" x14ac:dyDescent="0.25">
      <c r="C705" s="9"/>
      <c r="D705" s="9"/>
      <c r="E705" s="9"/>
      <c r="F705" s="9"/>
      <c r="G705"/>
      <c r="H705" s="9"/>
      <c r="I705" s="9"/>
      <c r="J705" s="9"/>
      <c r="K705" s="9"/>
    </row>
    <row r="706" spans="3:11" x14ac:dyDescent="0.25">
      <c r="C706" s="9"/>
      <c r="D706" s="9"/>
      <c r="E706" s="9"/>
      <c r="F706" s="9"/>
      <c r="G706"/>
      <c r="H706" s="9"/>
      <c r="I706" s="9"/>
      <c r="J706" s="9"/>
      <c r="K706" s="9"/>
    </row>
    <row r="707" spans="3:11" x14ac:dyDescent="0.25">
      <c r="C707" s="9"/>
      <c r="D707" s="9"/>
      <c r="E707" s="9"/>
      <c r="F707" s="9"/>
      <c r="G707"/>
      <c r="H707" s="9"/>
      <c r="I707" s="9"/>
      <c r="J707" s="9"/>
      <c r="K707" s="9"/>
    </row>
    <row r="708" spans="3:11" x14ac:dyDescent="0.25">
      <c r="C708" s="9"/>
      <c r="D708" s="9"/>
      <c r="E708" s="9"/>
      <c r="F708" s="9"/>
      <c r="G708"/>
      <c r="H708" s="9"/>
      <c r="I708" s="9"/>
      <c r="J708" s="9"/>
      <c r="K708" s="9"/>
    </row>
    <row r="709" spans="3:11" x14ac:dyDescent="0.25">
      <c r="C709" s="9"/>
      <c r="D709" s="9"/>
      <c r="E709" s="9"/>
      <c r="F709" s="9"/>
      <c r="G709"/>
      <c r="H709" s="9"/>
      <c r="I709" s="9"/>
      <c r="J709" s="9"/>
      <c r="K709" s="9"/>
    </row>
    <row r="710" spans="3:11" x14ac:dyDescent="0.25">
      <c r="C710" s="9"/>
      <c r="D710" s="9"/>
      <c r="E710" s="9"/>
      <c r="F710" s="9"/>
      <c r="G710"/>
      <c r="H710" s="9"/>
      <c r="I710" s="9"/>
      <c r="J710" s="9"/>
      <c r="K710" s="9"/>
    </row>
    <row r="711" spans="3:11" x14ac:dyDescent="0.25">
      <c r="C711" s="9"/>
      <c r="D711" s="9"/>
      <c r="E711" s="9"/>
      <c r="F711" s="9"/>
      <c r="G711"/>
      <c r="H711" s="9"/>
      <c r="I711" s="9"/>
      <c r="J711" s="9"/>
      <c r="K711" s="9"/>
    </row>
    <row r="712" spans="3:11" x14ac:dyDescent="0.25">
      <c r="C712" s="9"/>
      <c r="D712" s="9"/>
      <c r="E712" s="9"/>
      <c r="F712" s="9"/>
      <c r="G712"/>
      <c r="H712" s="9"/>
      <c r="I712" s="9"/>
      <c r="J712" s="9"/>
      <c r="K712" s="9"/>
    </row>
    <row r="713" spans="3:11" x14ac:dyDescent="0.25">
      <c r="C713" s="9"/>
      <c r="D713" s="9"/>
      <c r="E713" s="9"/>
      <c r="F713" s="9"/>
      <c r="G713"/>
      <c r="H713" s="9"/>
      <c r="I713" s="9"/>
      <c r="J713" s="9"/>
      <c r="K713" s="9"/>
    </row>
    <row r="714" spans="3:11" x14ac:dyDescent="0.25">
      <c r="C714" s="9"/>
      <c r="D714" s="9"/>
      <c r="E714" s="9"/>
      <c r="F714" s="9"/>
      <c r="G714"/>
      <c r="H714" s="9"/>
      <c r="I714" s="9"/>
      <c r="J714" s="9"/>
      <c r="K714" s="9"/>
    </row>
    <row r="715" spans="3:11" x14ac:dyDescent="0.25">
      <c r="C715" s="9"/>
      <c r="D715" s="9"/>
      <c r="E715" s="9"/>
      <c r="F715" s="9"/>
      <c r="G715"/>
      <c r="H715" s="9"/>
      <c r="I715" s="9"/>
      <c r="J715" s="9"/>
      <c r="K715" s="9"/>
    </row>
    <row r="716" spans="3:11" x14ac:dyDescent="0.25">
      <c r="C716" s="9"/>
      <c r="D716" s="9"/>
      <c r="E716" s="9"/>
      <c r="F716" s="9"/>
      <c r="G716"/>
      <c r="H716" s="9"/>
      <c r="I716" s="9"/>
      <c r="J716" s="9"/>
      <c r="K716" s="9"/>
    </row>
    <row r="717" spans="3:11" x14ac:dyDescent="0.25">
      <c r="C717" s="9"/>
      <c r="D717" s="9"/>
      <c r="E717" s="9"/>
      <c r="F717" s="9"/>
      <c r="G717"/>
      <c r="H717" s="9"/>
      <c r="I717" s="9"/>
      <c r="J717" s="9"/>
      <c r="K717" s="9"/>
    </row>
    <row r="718" spans="3:11" x14ac:dyDescent="0.25">
      <c r="C718" s="9"/>
      <c r="D718" s="9"/>
      <c r="E718" s="9"/>
      <c r="F718" s="9"/>
      <c r="G718"/>
      <c r="H718" s="9"/>
      <c r="I718" s="9"/>
      <c r="J718" s="9"/>
      <c r="K718" s="9"/>
    </row>
    <row r="719" spans="3:11" x14ac:dyDescent="0.25">
      <c r="C719" s="9"/>
      <c r="D719" s="9"/>
      <c r="E719" s="9"/>
      <c r="F719" s="9"/>
      <c r="G719"/>
      <c r="H719" s="9"/>
      <c r="I719" s="9"/>
      <c r="J719" s="9"/>
      <c r="K719" s="9"/>
    </row>
    <row r="720" spans="3:11" x14ac:dyDescent="0.25">
      <c r="C720" s="9"/>
      <c r="D720" s="9"/>
      <c r="E720" s="9"/>
      <c r="F720" s="9"/>
      <c r="G720"/>
      <c r="H720" s="9"/>
      <c r="I720" s="9"/>
      <c r="J720" s="9"/>
      <c r="K720" s="9"/>
    </row>
    <row r="721" spans="3:11" x14ac:dyDescent="0.25">
      <c r="C721" s="9"/>
      <c r="D721" s="9"/>
      <c r="E721" s="9"/>
      <c r="F721" s="9"/>
      <c r="G721"/>
      <c r="H721" s="9"/>
      <c r="I721" s="9"/>
      <c r="J721" s="9"/>
      <c r="K721" s="9"/>
    </row>
    <row r="722" spans="3:11" x14ac:dyDescent="0.25">
      <c r="C722" s="9"/>
      <c r="D722" s="9"/>
      <c r="E722" s="9"/>
      <c r="F722" s="9"/>
      <c r="G722"/>
      <c r="H722" s="9"/>
      <c r="I722" s="9"/>
      <c r="J722" s="9"/>
      <c r="K722" s="9"/>
    </row>
    <row r="723" spans="3:11" x14ac:dyDescent="0.25">
      <c r="C723" s="9"/>
      <c r="D723" s="9"/>
      <c r="E723" s="9"/>
      <c r="F723" s="9"/>
      <c r="G723"/>
      <c r="H723" s="9"/>
      <c r="I723" s="9"/>
      <c r="J723" s="9"/>
      <c r="K723" s="9"/>
    </row>
    <row r="724" spans="3:11" x14ac:dyDescent="0.25">
      <c r="C724" s="9"/>
      <c r="D724" s="9"/>
      <c r="E724" s="9"/>
      <c r="F724" s="9"/>
      <c r="G724"/>
      <c r="H724" s="9"/>
      <c r="I724" s="9"/>
      <c r="J724" s="9"/>
      <c r="K724" s="9"/>
    </row>
    <row r="725" spans="3:11" x14ac:dyDescent="0.25">
      <c r="C725" s="9"/>
      <c r="D725" s="9"/>
      <c r="E725" s="9"/>
      <c r="F725" s="9"/>
      <c r="G725"/>
      <c r="H725" s="9"/>
      <c r="I725" s="9"/>
      <c r="J725" s="9"/>
      <c r="K725" s="9"/>
    </row>
    <row r="726" spans="3:11" x14ac:dyDescent="0.25">
      <c r="C726" s="9"/>
      <c r="D726" s="9"/>
      <c r="E726" s="9"/>
      <c r="F726" s="9"/>
      <c r="G726"/>
      <c r="H726" s="9"/>
      <c r="I726" s="9"/>
      <c r="J726" s="9"/>
      <c r="K726" s="9"/>
    </row>
    <row r="727" spans="3:11" x14ac:dyDescent="0.25">
      <c r="C727" s="9"/>
      <c r="D727" s="9"/>
      <c r="E727" s="9"/>
      <c r="F727" s="9"/>
      <c r="G727"/>
      <c r="H727" s="9"/>
      <c r="I727" s="9"/>
      <c r="J727" s="9"/>
      <c r="K727" s="9"/>
    </row>
    <row r="728" spans="3:11" x14ac:dyDescent="0.25">
      <c r="C728" s="9"/>
      <c r="D728" s="9"/>
      <c r="E728" s="9"/>
      <c r="F728" s="9"/>
      <c r="G728"/>
      <c r="H728" s="9"/>
      <c r="I728" s="9"/>
      <c r="J728" s="9"/>
      <c r="K728" s="9"/>
    </row>
    <row r="729" spans="3:11" x14ac:dyDescent="0.25">
      <c r="C729" s="9"/>
      <c r="D729" s="9"/>
      <c r="E729" s="9"/>
      <c r="F729" s="9"/>
      <c r="G729"/>
      <c r="H729" s="9"/>
      <c r="I729" s="9"/>
      <c r="J729" s="9"/>
      <c r="K729" s="9"/>
    </row>
    <row r="730" spans="3:11" x14ac:dyDescent="0.25">
      <c r="C730" s="9"/>
      <c r="D730" s="9"/>
      <c r="E730" s="9"/>
      <c r="F730" s="9"/>
      <c r="G730"/>
      <c r="H730" s="9"/>
      <c r="I730" s="9"/>
      <c r="J730" s="9"/>
      <c r="K730" s="9"/>
    </row>
    <row r="731" spans="3:11" x14ac:dyDescent="0.25">
      <c r="C731" s="9"/>
      <c r="D731" s="9"/>
      <c r="E731" s="9"/>
      <c r="F731" s="9"/>
      <c r="G731"/>
      <c r="H731" s="9"/>
      <c r="I731" s="9"/>
      <c r="J731" s="9"/>
      <c r="K731" s="9"/>
    </row>
    <row r="732" spans="3:11" x14ac:dyDescent="0.25">
      <c r="C732" s="9"/>
      <c r="D732" s="9"/>
      <c r="E732" s="9"/>
      <c r="F732" s="9"/>
      <c r="G732"/>
      <c r="H732" s="9"/>
      <c r="I732" s="9"/>
      <c r="J732" s="9"/>
      <c r="K732" s="9"/>
    </row>
    <row r="733" spans="3:11" x14ac:dyDescent="0.25">
      <c r="C733" s="9"/>
      <c r="D733" s="9"/>
      <c r="E733" s="9"/>
      <c r="F733" s="9"/>
      <c r="G733"/>
      <c r="H733" s="9"/>
      <c r="I733" s="9"/>
      <c r="J733" s="9"/>
      <c r="K733" s="9"/>
    </row>
    <row r="734" spans="3:11" x14ac:dyDescent="0.25">
      <c r="C734" s="9"/>
      <c r="D734" s="9"/>
      <c r="E734" s="9"/>
      <c r="F734" s="9"/>
      <c r="G734"/>
      <c r="H734" s="9"/>
      <c r="I734" s="9"/>
      <c r="J734" s="9"/>
      <c r="K734" s="9"/>
    </row>
    <row r="735" spans="3:11" x14ac:dyDescent="0.25">
      <c r="C735" s="9"/>
      <c r="D735" s="9"/>
      <c r="E735" s="9"/>
      <c r="F735" s="9"/>
      <c r="G735"/>
      <c r="H735" s="9"/>
      <c r="I735" s="9"/>
      <c r="J735" s="9"/>
      <c r="K735" s="9"/>
    </row>
    <row r="736" spans="3:11" x14ac:dyDescent="0.25">
      <c r="C736" s="9"/>
      <c r="D736" s="9"/>
      <c r="E736" s="9"/>
      <c r="F736" s="9"/>
      <c r="G736"/>
      <c r="H736" s="9"/>
      <c r="I736" s="9"/>
      <c r="J736" s="9"/>
      <c r="K736" s="9"/>
    </row>
    <row r="737" spans="3:11" x14ac:dyDescent="0.25">
      <c r="C737" s="9"/>
      <c r="D737" s="9"/>
      <c r="E737" s="9"/>
      <c r="F737" s="9"/>
      <c r="G737"/>
      <c r="H737" s="9"/>
      <c r="I737" s="9"/>
      <c r="J737" s="9"/>
      <c r="K737" s="9"/>
    </row>
    <row r="738" spans="3:11" x14ac:dyDescent="0.25">
      <c r="C738" s="9"/>
      <c r="D738" s="9"/>
      <c r="E738" s="9"/>
      <c r="F738" s="9"/>
      <c r="G738"/>
      <c r="H738" s="9"/>
      <c r="I738" s="9"/>
      <c r="J738" s="9"/>
      <c r="K738" s="9"/>
    </row>
    <row r="739" spans="3:11" x14ac:dyDescent="0.25">
      <c r="C739" s="9"/>
      <c r="D739" s="9"/>
      <c r="E739" s="9"/>
      <c r="F739" s="9"/>
      <c r="G739"/>
      <c r="H739" s="9"/>
      <c r="I739" s="9"/>
      <c r="J739" s="9"/>
      <c r="K739" s="9"/>
    </row>
    <row r="740" spans="3:11" x14ac:dyDescent="0.25">
      <c r="C740" s="9"/>
      <c r="D740" s="9"/>
      <c r="E740" s="9"/>
      <c r="F740" s="9"/>
      <c r="G740"/>
      <c r="H740" s="9"/>
      <c r="I740" s="9"/>
      <c r="J740" s="9"/>
      <c r="K740" s="9"/>
    </row>
    <row r="741" spans="3:11" x14ac:dyDescent="0.25">
      <c r="C741" s="9"/>
      <c r="D741" s="9"/>
      <c r="E741" s="9"/>
      <c r="F741" s="9"/>
      <c r="G741"/>
      <c r="H741" s="9"/>
      <c r="I741" s="9"/>
      <c r="J741" s="9"/>
      <c r="K741" s="9"/>
    </row>
    <row r="742" spans="3:11" x14ac:dyDescent="0.25">
      <c r="C742" s="9"/>
      <c r="D742" s="9"/>
      <c r="E742" s="9"/>
      <c r="F742" s="9"/>
      <c r="G742"/>
      <c r="H742" s="9"/>
      <c r="I742" s="9"/>
      <c r="J742" s="9"/>
      <c r="K742" s="9"/>
    </row>
    <row r="743" spans="3:11" x14ac:dyDescent="0.25">
      <c r="C743" s="9"/>
      <c r="D743" s="9"/>
      <c r="E743" s="9"/>
      <c r="F743" s="9"/>
      <c r="G743"/>
      <c r="H743" s="9"/>
      <c r="I743" s="9"/>
      <c r="J743" s="9"/>
      <c r="K743" s="9"/>
    </row>
    <row r="744" spans="3:11" x14ac:dyDescent="0.25">
      <c r="C744" s="9"/>
      <c r="D744" s="9"/>
      <c r="E744" s="9"/>
      <c r="F744" s="9"/>
      <c r="G744"/>
      <c r="H744" s="9"/>
      <c r="I744" s="9"/>
      <c r="J744" s="9"/>
      <c r="K744" s="9"/>
    </row>
    <row r="745" spans="3:11" x14ac:dyDescent="0.25">
      <c r="C745" s="9"/>
      <c r="D745" s="9"/>
      <c r="E745" s="9"/>
      <c r="F745" s="9"/>
      <c r="G745"/>
      <c r="H745" s="9"/>
      <c r="I745" s="9"/>
      <c r="J745" s="9"/>
      <c r="K745" s="9"/>
    </row>
    <row r="746" spans="3:11" x14ac:dyDescent="0.25">
      <c r="C746" s="9"/>
      <c r="D746" s="9"/>
      <c r="E746" s="9"/>
      <c r="F746" s="9"/>
      <c r="G746"/>
      <c r="H746" s="9"/>
      <c r="I746" s="9"/>
      <c r="J746" s="9"/>
      <c r="K746" s="9"/>
    </row>
    <row r="747" spans="3:11" x14ac:dyDescent="0.25">
      <c r="C747" s="9"/>
      <c r="D747" s="9"/>
      <c r="E747" s="9"/>
      <c r="F747" s="9"/>
      <c r="G747"/>
      <c r="H747" s="9"/>
      <c r="I747" s="9"/>
      <c r="J747" s="9"/>
      <c r="K747" s="9"/>
    </row>
    <row r="748" spans="3:11" x14ac:dyDescent="0.25">
      <c r="C748" s="9"/>
      <c r="D748" s="9"/>
      <c r="E748" s="9"/>
      <c r="F748" s="9"/>
      <c r="G748"/>
      <c r="H748" s="9"/>
      <c r="I748" s="9"/>
      <c r="J748" s="9"/>
      <c r="K748" s="9"/>
    </row>
    <row r="749" spans="3:11" x14ac:dyDescent="0.25">
      <c r="C749" s="9"/>
      <c r="D749" s="9"/>
      <c r="E749" s="9"/>
      <c r="F749" s="9"/>
      <c r="G749"/>
      <c r="H749" s="9"/>
      <c r="I749" s="9"/>
      <c r="J749" s="9"/>
      <c r="K749" s="9"/>
    </row>
    <row r="750" spans="3:11" x14ac:dyDescent="0.25">
      <c r="C750" s="9"/>
      <c r="D750" s="9"/>
      <c r="E750" s="9"/>
      <c r="F750" s="9"/>
      <c r="G750"/>
      <c r="H750" s="9"/>
      <c r="I750" s="9"/>
      <c r="J750" s="9"/>
      <c r="K750" s="9"/>
    </row>
    <row r="751" spans="3:11" x14ac:dyDescent="0.25">
      <c r="C751" s="9"/>
      <c r="D751" s="9"/>
      <c r="E751" s="9"/>
      <c r="F751" s="9"/>
      <c r="G751"/>
      <c r="H751" s="9"/>
      <c r="I751" s="9"/>
      <c r="J751" s="9"/>
      <c r="K751" s="9"/>
    </row>
    <row r="752" spans="3:11" x14ac:dyDescent="0.25">
      <c r="C752" s="9"/>
      <c r="D752" s="9"/>
      <c r="E752" s="9"/>
      <c r="F752" s="9"/>
      <c r="G752"/>
      <c r="H752" s="9"/>
      <c r="I752" s="9"/>
      <c r="J752" s="9"/>
      <c r="K752" s="9"/>
    </row>
    <row r="753" spans="3:11" x14ac:dyDescent="0.25">
      <c r="C753" s="9"/>
      <c r="D753" s="9"/>
      <c r="E753" s="9"/>
      <c r="F753" s="9"/>
      <c r="G753"/>
      <c r="H753" s="9"/>
      <c r="I753" s="9"/>
      <c r="J753" s="9"/>
      <c r="K753" s="9"/>
    </row>
    <row r="754" spans="3:11" x14ac:dyDescent="0.25">
      <c r="C754" s="9"/>
      <c r="D754" s="9"/>
      <c r="E754" s="9"/>
      <c r="F754" s="9"/>
      <c r="G754"/>
      <c r="H754" s="9"/>
      <c r="I754" s="9"/>
      <c r="J754" s="9"/>
      <c r="K754" s="9"/>
    </row>
    <row r="755" spans="3:11" x14ac:dyDescent="0.25">
      <c r="C755" s="9"/>
      <c r="D755" s="9"/>
      <c r="E755" s="9"/>
      <c r="F755" s="9"/>
      <c r="G755"/>
      <c r="H755" s="9"/>
      <c r="I755" s="9"/>
      <c r="J755" s="9"/>
      <c r="K755" s="9"/>
    </row>
    <row r="756" spans="3:11" x14ac:dyDescent="0.25">
      <c r="C756" s="9"/>
      <c r="D756" s="9"/>
      <c r="E756" s="9"/>
      <c r="F756" s="9"/>
      <c r="G756"/>
      <c r="H756" s="9"/>
      <c r="I756" s="9"/>
      <c r="J756" s="9"/>
      <c r="K756" s="9"/>
    </row>
    <row r="757" spans="3:11" x14ac:dyDescent="0.25">
      <c r="C757" s="9"/>
      <c r="D757" s="9"/>
      <c r="E757" s="9"/>
      <c r="F757" s="9"/>
      <c r="G757"/>
      <c r="H757" s="9"/>
      <c r="I757" s="9"/>
      <c r="J757" s="9"/>
      <c r="K757" s="9"/>
    </row>
    <row r="758" spans="3:11" x14ac:dyDescent="0.25">
      <c r="C758" s="9"/>
      <c r="D758" s="9"/>
      <c r="E758" s="9"/>
      <c r="F758" s="9"/>
      <c r="G758"/>
      <c r="H758" s="9"/>
      <c r="I758" s="9"/>
      <c r="J758" s="9"/>
      <c r="K758" s="9"/>
    </row>
    <row r="759" spans="3:11" x14ac:dyDescent="0.25">
      <c r="C759" s="9"/>
      <c r="D759" s="9"/>
      <c r="E759" s="9"/>
      <c r="F759" s="9"/>
      <c r="G759"/>
      <c r="H759" s="9"/>
      <c r="I759" s="9"/>
      <c r="J759" s="9"/>
      <c r="K759" s="9"/>
    </row>
    <row r="760" spans="3:11" x14ac:dyDescent="0.25">
      <c r="C760" s="9"/>
      <c r="D760" s="9"/>
      <c r="E760" s="9"/>
      <c r="F760" s="9"/>
      <c r="G760"/>
      <c r="H760" s="9"/>
      <c r="I760" s="9"/>
      <c r="J760" s="9"/>
      <c r="K760" s="9"/>
    </row>
    <row r="761" spans="3:11" x14ac:dyDescent="0.25">
      <c r="C761" s="9"/>
      <c r="D761" s="9"/>
      <c r="E761" s="9"/>
      <c r="F761" s="9"/>
      <c r="G761"/>
      <c r="H761" s="9"/>
      <c r="I761" s="9"/>
      <c r="J761" s="9"/>
      <c r="K761" s="9"/>
    </row>
    <row r="762" spans="3:11" x14ac:dyDescent="0.25">
      <c r="C762" s="9"/>
      <c r="D762" s="9"/>
      <c r="E762" s="9"/>
      <c r="F762" s="9"/>
      <c r="G762"/>
      <c r="H762" s="9"/>
      <c r="I762" s="9"/>
      <c r="J762" s="9"/>
      <c r="K762" s="9"/>
    </row>
    <row r="763" spans="3:11" x14ac:dyDescent="0.25">
      <c r="C763" s="9"/>
      <c r="D763" s="9"/>
      <c r="E763" s="9"/>
      <c r="F763" s="9"/>
      <c r="G763"/>
      <c r="H763" s="9"/>
      <c r="I763" s="9"/>
      <c r="J763" s="9"/>
      <c r="K763" s="9"/>
    </row>
    <row r="764" spans="3:11" x14ac:dyDescent="0.25">
      <c r="C764" s="9"/>
      <c r="D764" s="9"/>
      <c r="E764" s="9"/>
      <c r="F764" s="9"/>
      <c r="G764"/>
      <c r="H764" s="9"/>
      <c r="I764" s="9"/>
      <c r="J764" s="9"/>
      <c r="K764" s="9"/>
    </row>
    <row r="765" spans="3:11" x14ac:dyDescent="0.25">
      <c r="C765" s="9"/>
      <c r="D765" s="9"/>
      <c r="E765" s="9"/>
      <c r="F765" s="9"/>
      <c r="G765"/>
      <c r="H765" s="9"/>
      <c r="I765" s="9"/>
      <c r="J765" s="9"/>
      <c r="K765" s="9"/>
    </row>
    <row r="766" spans="3:11" x14ac:dyDescent="0.25">
      <c r="C766" s="9"/>
      <c r="D766" s="9"/>
      <c r="E766" s="9"/>
      <c r="F766" s="9"/>
      <c r="G766"/>
      <c r="H766" s="9"/>
      <c r="I766" s="9"/>
      <c r="J766" s="9"/>
      <c r="K766" s="9"/>
    </row>
    <row r="767" spans="3:11" x14ac:dyDescent="0.25">
      <c r="C767" s="9"/>
      <c r="D767" s="9"/>
      <c r="E767" s="9"/>
      <c r="F767" s="9"/>
      <c r="G767"/>
      <c r="H767" s="9"/>
      <c r="I767" s="9"/>
      <c r="J767" s="9"/>
      <c r="K767" s="9"/>
    </row>
    <row r="768" spans="3:11" x14ac:dyDescent="0.25">
      <c r="C768" s="9"/>
      <c r="D768" s="9"/>
      <c r="E768" s="9"/>
      <c r="F768" s="9"/>
      <c r="G768"/>
      <c r="H768" s="9"/>
      <c r="I768" s="9"/>
      <c r="J768" s="9"/>
      <c r="K768" s="9"/>
    </row>
    <row r="769" spans="3:11" x14ac:dyDescent="0.25">
      <c r="C769" s="9"/>
      <c r="D769" s="9"/>
      <c r="E769" s="9"/>
      <c r="F769" s="9"/>
      <c r="G769"/>
      <c r="H769" s="9"/>
      <c r="I769" s="9"/>
      <c r="J769" s="9"/>
      <c r="K769" s="9"/>
    </row>
    <row r="770" spans="3:11" x14ac:dyDescent="0.25">
      <c r="C770" s="9"/>
      <c r="D770" s="9"/>
      <c r="E770" s="9"/>
      <c r="F770" s="9"/>
      <c r="G770"/>
      <c r="H770" s="9"/>
      <c r="I770" s="9"/>
      <c r="J770" s="9"/>
      <c r="K770" s="9"/>
    </row>
    <row r="771" spans="3:11" x14ac:dyDescent="0.25">
      <c r="C771" s="9"/>
      <c r="D771" s="9"/>
      <c r="E771" s="9"/>
      <c r="F771" s="9"/>
      <c r="G771"/>
      <c r="H771" s="9"/>
      <c r="I771" s="9"/>
      <c r="J771" s="9"/>
      <c r="K771" s="9"/>
    </row>
    <row r="772" spans="3:11" x14ac:dyDescent="0.25">
      <c r="C772" s="9"/>
      <c r="D772" s="9"/>
      <c r="E772" s="9"/>
      <c r="F772" s="9"/>
      <c r="G772"/>
      <c r="H772" s="9"/>
      <c r="I772" s="9"/>
      <c r="J772" s="9"/>
      <c r="K772" s="9"/>
    </row>
    <row r="773" spans="3:11" x14ac:dyDescent="0.25">
      <c r="C773" s="9"/>
      <c r="D773" s="9"/>
      <c r="E773" s="9"/>
      <c r="F773" s="9"/>
      <c r="G773"/>
      <c r="H773" s="9"/>
      <c r="I773" s="9"/>
      <c r="J773" s="9"/>
      <c r="K773" s="9"/>
    </row>
    <row r="774" spans="3:11" x14ac:dyDescent="0.25">
      <c r="C774" s="9"/>
      <c r="D774" s="9"/>
      <c r="E774" s="9"/>
      <c r="F774" s="9"/>
      <c r="G774"/>
      <c r="H774" s="9"/>
      <c r="I774" s="9"/>
      <c r="J774" s="9"/>
      <c r="K774" s="9"/>
    </row>
    <row r="775" spans="3:11" x14ac:dyDescent="0.25">
      <c r="C775" s="9"/>
      <c r="D775" s="9"/>
      <c r="E775" s="9"/>
      <c r="F775" s="9"/>
      <c r="G775"/>
      <c r="H775" s="9"/>
      <c r="I775" s="9"/>
      <c r="J775" s="9"/>
      <c r="K775" s="9"/>
    </row>
    <row r="776" spans="3:11" x14ac:dyDescent="0.25">
      <c r="C776" s="9"/>
      <c r="D776" s="9"/>
      <c r="E776" s="9"/>
      <c r="F776" s="9"/>
      <c r="G776"/>
      <c r="H776" s="9"/>
      <c r="I776" s="9"/>
      <c r="J776" s="9"/>
      <c r="K776" s="9"/>
    </row>
    <row r="777" spans="3:11" x14ac:dyDescent="0.25">
      <c r="C777" s="9"/>
      <c r="D777" s="9"/>
      <c r="E777" s="9"/>
      <c r="F777" s="9"/>
      <c r="G777"/>
      <c r="H777" s="9"/>
      <c r="I777" s="9"/>
      <c r="J777" s="9"/>
      <c r="K777" s="9"/>
    </row>
    <row r="778" spans="3:11" x14ac:dyDescent="0.25">
      <c r="C778" s="9"/>
      <c r="D778" s="9"/>
      <c r="E778" s="9"/>
      <c r="F778" s="9"/>
      <c r="G778"/>
      <c r="H778" s="9"/>
      <c r="I778" s="9"/>
      <c r="J778" s="9"/>
      <c r="K778" s="9"/>
    </row>
    <row r="779" spans="3:11" x14ac:dyDescent="0.25">
      <c r="C779" s="9"/>
      <c r="D779" s="9"/>
      <c r="E779" s="9"/>
      <c r="F779" s="9"/>
      <c r="G779"/>
      <c r="H779" s="9"/>
      <c r="I779" s="9"/>
      <c r="J779" s="9"/>
      <c r="K779" s="9"/>
    </row>
    <row r="780" spans="3:11" x14ac:dyDescent="0.25">
      <c r="C780" s="9"/>
      <c r="D780" s="9"/>
      <c r="E780" s="9"/>
      <c r="F780" s="9"/>
      <c r="G780"/>
      <c r="H780" s="9"/>
      <c r="I780" s="9"/>
      <c r="J780" s="9"/>
      <c r="K780" s="9"/>
    </row>
    <row r="781" spans="3:11" x14ac:dyDescent="0.25">
      <c r="C781" s="9"/>
      <c r="D781" s="9"/>
      <c r="E781" s="9"/>
      <c r="F781" s="9"/>
      <c r="G781"/>
      <c r="H781" s="9"/>
      <c r="I781" s="9"/>
      <c r="J781" s="9"/>
      <c r="K781" s="9"/>
    </row>
    <row r="782" spans="3:11" x14ac:dyDescent="0.25">
      <c r="C782" s="9"/>
      <c r="D782" s="9"/>
      <c r="E782" s="9"/>
      <c r="F782" s="9"/>
      <c r="G782"/>
      <c r="H782" s="9"/>
      <c r="I782" s="9"/>
      <c r="J782" s="9"/>
      <c r="K782" s="9"/>
    </row>
    <row r="783" spans="3:11" x14ac:dyDescent="0.25">
      <c r="C783" s="9"/>
      <c r="D783" s="9"/>
      <c r="E783" s="9"/>
      <c r="F783" s="9"/>
      <c r="G783"/>
      <c r="H783" s="9"/>
      <c r="I783" s="9"/>
      <c r="J783" s="9"/>
      <c r="K783" s="9"/>
    </row>
    <row r="784" spans="3:11" x14ac:dyDescent="0.25">
      <c r="C784" s="9"/>
      <c r="D784" s="9"/>
      <c r="E784" s="9"/>
      <c r="F784" s="9"/>
      <c r="G784"/>
      <c r="H784" s="9"/>
      <c r="I784" s="9"/>
      <c r="J784" s="9"/>
      <c r="K784" s="9"/>
    </row>
    <row r="785" spans="3:11" x14ac:dyDescent="0.25">
      <c r="C785" s="9"/>
      <c r="D785" s="9"/>
      <c r="E785" s="9"/>
      <c r="F785" s="9"/>
      <c r="G785"/>
      <c r="H785" s="9"/>
      <c r="I785" s="9"/>
      <c r="J785" s="9"/>
      <c r="K785" s="9"/>
    </row>
    <row r="786" spans="3:11" x14ac:dyDescent="0.25">
      <c r="C786" s="9"/>
      <c r="D786" s="9"/>
      <c r="E786" s="9"/>
      <c r="F786" s="9"/>
      <c r="G786"/>
      <c r="H786" s="9"/>
      <c r="I786" s="9"/>
      <c r="J786" s="9"/>
      <c r="K786" s="9"/>
    </row>
    <row r="787" spans="3:11" x14ac:dyDescent="0.25">
      <c r="C787" s="9"/>
      <c r="D787" s="9"/>
      <c r="E787" s="9"/>
      <c r="F787" s="9"/>
      <c r="G787"/>
      <c r="H787" s="9"/>
      <c r="I787" s="9"/>
      <c r="J787" s="9"/>
      <c r="K787" s="9"/>
    </row>
    <row r="788" spans="3:11" x14ac:dyDescent="0.25">
      <c r="C788" s="9"/>
      <c r="D788" s="9"/>
      <c r="E788" s="9"/>
      <c r="F788" s="9"/>
      <c r="G788"/>
      <c r="H788" s="9"/>
      <c r="I788" s="9"/>
      <c r="J788" s="9"/>
      <c r="K788" s="9"/>
    </row>
    <row r="789" spans="3:11" x14ac:dyDescent="0.25">
      <c r="C789" s="9"/>
      <c r="D789" s="9"/>
      <c r="E789" s="9"/>
      <c r="F789" s="9"/>
      <c r="G789"/>
      <c r="H789" s="9"/>
      <c r="I789" s="9"/>
      <c r="J789" s="9"/>
      <c r="K789" s="9"/>
    </row>
    <row r="790" spans="3:11" x14ac:dyDescent="0.25">
      <c r="C790" s="9"/>
      <c r="D790" s="9"/>
      <c r="E790" s="9"/>
      <c r="F790" s="9"/>
      <c r="G790"/>
      <c r="H790" s="9"/>
      <c r="I790" s="9"/>
      <c r="J790" s="9"/>
      <c r="K790" s="9"/>
    </row>
    <row r="791" spans="3:11" x14ac:dyDescent="0.25">
      <c r="C791" s="9"/>
      <c r="D791" s="9"/>
      <c r="E791" s="9"/>
      <c r="F791" s="9"/>
      <c r="G791"/>
      <c r="H791" s="9"/>
      <c r="I791" s="9"/>
      <c r="J791" s="9"/>
      <c r="K791" s="9"/>
    </row>
    <row r="792" spans="3:11" x14ac:dyDescent="0.25">
      <c r="C792" s="9"/>
      <c r="D792" s="9"/>
      <c r="E792" s="9"/>
      <c r="F792" s="9"/>
      <c r="G792"/>
      <c r="H792" s="9"/>
      <c r="I792" s="9"/>
      <c r="J792" s="9"/>
      <c r="K792" s="9"/>
    </row>
    <row r="793" spans="3:11" x14ac:dyDescent="0.25">
      <c r="C793" s="9"/>
      <c r="D793" s="9"/>
      <c r="E793" s="9"/>
      <c r="F793" s="9"/>
      <c r="G793"/>
      <c r="H793" s="9"/>
      <c r="I793" s="9"/>
      <c r="J793" s="9"/>
      <c r="K793" s="9"/>
    </row>
    <row r="794" spans="3:11" x14ac:dyDescent="0.25">
      <c r="C794" s="9"/>
      <c r="D794" s="9"/>
      <c r="E794" s="9"/>
      <c r="F794" s="9"/>
      <c r="G794"/>
      <c r="H794" s="9"/>
      <c r="I794" s="9"/>
      <c r="J794" s="9"/>
      <c r="K794" s="9"/>
    </row>
    <row r="795" spans="3:11" x14ac:dyDescent="0.25">
      <c r="C795" s="9"/>
      <c r="D795" s="9"/>
      <c r="E795" s="9"/>
      <c r="F795" s="9"/>
      <c r="G795"/>
      <c r="H795" s="9"/>
      <c r="I795" s="9"/>
      <c r="J795" s="9"/>
      <c r="K795" s="9"/>
    </row>
    <row r="796" spans="3:11" x14ac:dyDescent="0.25">
      <c r="C796" s="9"/>
      <c r="D796" s="9"/>
      <c r="E796" s="9"/>
      <c r="F796" s="9"/>
      <c r="G796"/>
      <c r="H796" s="9"/>
      <c r="I796" s="9"/>
      <c r="J796" s="9"/>
      <c r="K796" s="9"/>
    </row>
    <row r="797" spans="3:11" x14ac:dyDescent="0.25">
      <c r="C797" s="9"/>
      <c r="D797" s="9"/>
      <c r="E797" s="9"/>
      <c r="F797" s="9"/>
      <c r="G797"/>
      <c r="H797" s="9"/>
      <c r="I797" s="9"/>
      <c r="J797" s="9"/>
      <c r="K797" s="9"/>
    </row>
    <row r="798" spans="3:11" x14ac:dyDescent="0.25">
      <c r="C798" s="9"/>
      <c r="D798" s="9"/>
      <c r="E798" s="9"/>
      <c r="F798" s="9"/>
      <c r="G798"/>
      <c r="H798" s="9"/>
      <c r="I798" s="9"/>
      <c r="J798" s="9"/>
      <c r="K798" s="9"/>
    </row>
    <row r="799" spans="3:11" x14ac:dyDescent="0.25">
      <c r="C799" s="9"/>
      <c r="D799" s="9"/>
      <c r="E799" s="9"/>
      <c r="F799" s="9"/>
      <c r="G799"/>
      <c r="H799" s="9"/>
      <c r="I799" s="9"/>
      <c r="J799" s="9"/>
      <c r="K799" s="9"/>
    </row>
    <row r="800" spans="3:11" x14ac:dyDescent="0.25">
      <c r="C800" s="9"/>
      <c r="D800" s="9"/>
      <c r="E800" s="9"/>
      <c r="F800" s="9"/>
      <c r="G800"/>
      <c r="H800" s="9"/>
      <c r="I800" s="9"/>
      <c r="J800" s="9"/>
      <c r="K800" s="9"/>
    </row>
    <row r="801" spans="3:11" x14ac:dyDescent="0.25">
      <c r="C801" s="9"/>
      <c r="D801" s="9"/>
      <c r="E801" s="9"/>
      <c r="F801" s="9"/>
      <c r="G801"/>
      <c r="H801" s="9"/>
      <c r="I801" s="9"/>
      <c r="J801" s="9"/>
      <c r="K801" s="9"/>
    </row>
    <row r="802" spans="3:11" x14ac:dyDescent="0.25">
      <c r="C802" s="9"/>
      <c r="D802" s="9"/>
      <c r="E802" s="9"/>
      <c r="F802" s="9"/>
      <c r="G802"/>
      <c r="H802" s="9"/>
      <c r="I802" s="9"/>
      <c r="J802" s="9"/>
      <c r="K802" s="9"/>
    </row>
    <row r="803" spans="3:11" x14ac:dyDescent="0.25">
      <c r="C803" s="9"/>
      <c r="D803" s="9"/>
      <c r="E803" s="9"/>
      <c r="F803" s="9"/>
      <c r="G803"/>
      <c r="H803" s="9"/>
      <c r="I803" s="9"/>
      <c r="J803" s="9"/>
      <c r="K803" s="9"/>
    </row>
    <row r="804" spans="3:11" x14ac:dyDescent="0.25">
      <c r="C804" s="9"/>
      <c r="D804" s="9"/>
      <c r="E804" s="9"/>
      <c r="F804" s="9"/>
      <c r="G804"/>
      <c r="H804" s="9"/>
      <c r="I804" s="9"/>
      <c r="J804" s="9"/>
      <c r="K804" s="9"/>
    </row>
    <row r="805" spans="3:11" x14ac:dyDescent="0.25">
      <c r="C805" s="9"/>
      <c r="D805" s="9"/>
      <c r="E805" s="9"/>
      <c r="F805" s="9"/>
      <c r="G805"/>
      <c r="H805" s="9"/>
      <c r="I805" s="9"/>
      <c r="J805" s="9"/>
      <c r="K805" s="9"/>
    </row>
    <row r="806" spans="3:11" x14ac:dyDescent="0.25">
      <c r="C806" s="9"/>
      <c r="D806" s="9"/>
      <c r="E806" s="9"/>
      <c r="F806" s="9"/>
      <c r="G806"/>
      <c r="H806" s="9"/>
      <c r="I806" s="9"/>
      <c r="J806" s="9"/>
      <c r="K806" s="9"/>
    </row>
    <row r="807" spans="3:11" x14ac:dyDescent="0.25">
      <c r="C807" s="9"/>
      <c r="D807" s="9"/>
      <c r="E807" s="9"/>
      <c r="F807" s="9"/>
      <c r="G807"/>
      <c r="H807" s="9"/>
      <c r="I807" s="9"/>
      <c r="J807" s="9"/>
      <c r="K807" s="9"/>
    </row>
    <row r="808" spans="3:11" x14ac:dyDescent="0.25">
      <c r="C808" s="9"/>
      <c r="D808" s="9"/>
      <c r="E808" s="9"/>
      <c r="F808" s="9"/>
      <c r="G808"/>
      <c r="H808" s="9"/>
      <c r="I808" s="9"/>
      <c r="J808" s="9"/>
      <c r="K808" s="9"/>
    </row>
    <row r="809" spans="3:11" x14ac:dyDescent="0.25">
      <c r="C809" s="9"/>
      <c r="D809" s="9"/>
      <c r="E809" s="9"/>
      <c r="F809" s="9"/>
      <c r="G809"/>
      <c r="H809" s="9"/>
      <c r="I809" s="9"/>
      <c r="J809" s="9"/>
      <c r="K809" s="9"/>
    </row>
    <row r="810" spans="3:11" x14ac:dyDescent="0.25">
      <c r="C810" s="9"/>
      <c r="D810" s="9"/>
      <c r="E810" s="9"/>
      <c r="F810" s="9"/>
      <c r="G810"/>
      <c r="H810" s="9"/>
      <c r="I810" s="9"/>
      <c r="J810" s="9"/>
      <c r="K810" s="9"/>
    </row>
    <row r="811" spans="3:11" x14ac:dyDescent="0.25">
      <c r="C811" s="9"/>
      <c r="D811" s="9"/>
      <c r="E811" s="9"/>
      <c r="F811" s="9"/>
      <c r="G811"/>
      <c r="H811" s="9"/>
      <c r="I811" s="9"/>
      <c r="J811" s="9"/>
      <c r="K811" s="9"/>
    </row>
    <row r="812" spans="3:11" x14ac:dyDescent="0.25">
      <c r="C812" s="9"/>
      <c r="D812" s="9"/>
      <c r="E812" s="9"/>
      <c r="F812" s="9"/>
      <c r="G812"/>
      <c r="H812" s="9"/>
      <c r="I812" s="9"/>
      <c r="J812" s="9"/>
      <c r="K812" s="9"/>
    </row>
    <row r="813" spans="3:11" x14ac:dyDescent="0.25">
      <c r="C813" s="9"/>
      <c r="D813" s="9"/>
      <c r="E813" s="9"/>
      <c r="F813" s="9"/>
      <c r="G813"/>
      <c r="H813" s="9"/>
      <c r="I813" s="9"/>
      <c r="J813" s="9"/>
      <c r="K813" s="9"/>
    </row>
    <row r="814" spans="3:11" x14ac:dyDescent="0.25">
      <c r="C814" s="9"/>
      <c r="D814" s="9"/>
      <c r="E814" s="9"/>
      <c r="F814" s="9"/>
      <c r="G814"/>
      <c r="H814" s="9"/>
      <c r="I814" s="9"/>
      <c r="J814" s="9"/>
      <c r="K814" s="9"/>
    </row>
    <row r="815" spans="3:11" x14ac:dyDescent="0.25">
      <c r="C815" s="9"/>
      <c r="D815" s="9"/>
      <c r="E815" s="9"/>
      <c r="F815" s="9"/>
      <c r="G815"/>
      <c r="H815" s="9"/>
      <c r="I815" s="9"/>
      <c r="J815" s="9"/>
      <c r="K815" s="9"/>
    </row>
    <row r="816" spans="3:11" x14ac:dyDescent="0.25">
      <c r="C816" s="9"/>
      <c r="D816" s="9"/>
      <c r="E816" s="9"/>
      <c r="F816" s="9"/>
      <c r="G816"/>
      <c r="H816" s="9"/>
      <c r="I816" s="9"/>
      <c r="J816" s="9"/>
      <c r="K816" s="9"/>
    </row>
    <row r="817" spans="3:11" x14ac:dyDescent="0.25">
      <c r="C817" s="9"/>
      <c r="D817" s="9"/>
      <c r="E817" s="9"/>
      <c r="F817" s="9"/>
      <c r="G817"/>
      <c r="H817" s="9"/>
      <c r="I817" s="9"/>
      <c r="J817" s="9"/>
      <c r="K817" s="9"/>
    </row>
    <row r="818" spans="3:11" x14ac:dyDescent="0.25">
      <c r="C818" s="9"/>
      <c r="D818" s="9"/>
      <c r="E818" s="9"/>
      <c r="F818" s="9"/>
      <c r="G818"/>
      <c r="H818" s="9"/>
      <c r="I818" s="9"/>
      <c r="J818" s="9"/>
      <c r="K818" s="9"/>
    </row>
    <row r="819" spans="3:11" x14ac:dyDescent="0.25">
      <c r="C819" s="9"/>
      <c r="D819" s="9"/>
      <c r="E819" s="9"/>
      <c r="F819" s="9"/>
      <c r="G819"/>
      <c r="H819" s="9"/>
      <c r="I819" s="9"/>
      <c r="J819" s="9"/>
      <c r="K819" s="9"/>
    </row>
    <row r="820" spans="3:11" x14ac:dyDescent="0.25">
      <c r="C820" s="9"/>
      <c r="D820" s="9"/>
      <c r="E820" s="9"/>
      <c r="F820" s="9"/>
      <c r="G820"/>
      <c r="H820" s="9"/>
      <c r="I820" s="9"/>
      <c r="J820" s="9"/>
      <c r="K820" s="9"/>
    </row>
    <row r="821" spans="3:11" x14ac:dyDescent="0.25">
      <c r="C821" s="9"/>
      <c r="D821" s="9"/>
      <c r="E821" s="9"/>
      <c r="F821" s="9"/>
      <c r="G821"/>
      <c r="H821" s="9"/>
      <c r="I821" s="9"/>
      <c r="J821" s="9"/>
      <c r="K821" s="9"/>
    </row>
    <row r="822" spans="3:11" x14ac:dyDescent="0.25">
      <c r="C822" s="9"/>
      <c r="D822" s="9"/>
      <c r="E822" s="9"/>
      <c r="F822" s="9"/>
      <c r="G822"/>
      <c r="H822" s="9"/>
      <c r="I822" s="9"/>
      <c r="J822" s="9"/>
      <c r="K822" s="9"/>
    </row>
    <row r="823" spans="3:11" x14ac:dyDescent="0.25">
      <c r="C823" s="9"/>
      <c r="D823" s="9"/>
      <c r="E823" s="9"/>
      <c r="F823" s="9"/>
      <c r="G823"/>
      <c r="H823" s="9"/>
      <c r="I823" s="9"/>
      <c r="J823" s="9"/>
      <c r="K823" s="9"/>
    </row>
    <row r="824" spans="3:11" x14ac:dyDescent="0.25">
      <c r="C824" s="9"/>
      <c r="D824" s="9"/>
      <c r="E824" s="9"/>
      <c r="F824" s="9"/>
      <c r="G824"/>
      <c r="H824" s="9"/>
      <c r="I824" s="9"/>
      <c r="J824" s="9"/>
      <c r="K824" s="9"/>
    </row>
    <row r="825" spans="3:11" x14ac:dyDescent="0.25">
      <c r="C825" s="9"/>
      <c r="D825" s="9"/>
      <c r="E825" s="9"/>
      <c r="F825" s="9"/>
      <c r="G825"/>
      <c r="H825" s="9"/>
      <c r="I825" s="9"/>
      <c r="J825" s="9"/>
      <c r="K825" s="9"/>
    </row>
    <row r="826" spans="3:11" x14ac:dyDescent="0.25">
      <c r="C826" s="9"/>
      <c r="D826" s="9"/>
      <c r="E826" s="9"/>
      <c r="F826" s="9"/>
      <c r="G826"/>
      <c r="H826" s="9"/>
      <c r="I826" s="9"/>
      <c r="J826" s="9"/>
      <c r="K826" s="9"/>
    </row>
    <row r="827" spans="3:11" x14ac:dyDescent="0.25">
      <c r="C827" s="9"/>
      <c r="D827" s="9"/>
      <c r="E827" s="9"/>
      <c r="F827" s="9"/>
      <c r="G827"/>
      <c r="H827" s="9"/>
      <c r="I827" s="9"/>
      <c r="J827" s="9"/>
      <c r="K827" s="9"/>
    </row>
    <row r="828" spans="3:11" x14ac:dyDescent="0.25">
      <c r="C828" s="9"/>
      <c r="D828" s="9"/>
      <c r="E828" s="9"/>
      <c r="F828" s="9"/>
      <c r="G828"/>
      <c r="H828" s="9"/>
      <c r="I828" s="9"/>
      <c r="J828" s="9"/>
      <c r="K828" s="9"/>
    </row>
    <row r="829" spans="3:11" x14ac:dyDescent="0.25">
      <c r="C829" s="9"/>
      <c r="D829" s="9"/>
      <c r="E829" s="9"/>
      <c r="F829" s="9"/>
      <c r="G829"/>
      <c r="H829" s="9"/>
      <c r="I829" s="9"/>
      <c r="J829" s="9"/>
      <c r="K829" s="9"/>
    </row>
    <row r="830" spans="3:11" x14ac:dyDescent="0.25">
      <c r="C830" s="9"/>
      <c r="D830" s="9"/>
      <c r="E830" s="9"/>
      <c r="F830" s="9"/>
      <c r="G830"/>
      <c r="H830" s="9"/>
      <c r="I830" s="9"/>
      <c r="J830" s="9"/>
      <c r="K830" s="9"/>
    </row>
    <row r="831" spans="3:11" x14ac:dyDescent="0.25">
      <c r="C831" s="9"/>
      <c r="D831" s="9"/>
      <c r="E831" s="9"/>
      <c r="F831" s="9"/>
      <c r="G831"/>
      <c r="H831" s="9"/>
      <c r="I831" s="9"/>
      <c r="J831" s="9"/>
      <c r="K831" s="9"/>
    </row>
    <row r="832" spans="3:11" x14ac:dyDescent="0.25">
      <c r="C832" s="9"/>
      <c r="D832" s="9"/>
      <c r="E832" s="9"/>
      <c r="F832" s="9"/>
      <c r="G832"/>
      <c r="H832" s="9"/>
      <c r="I832" s="9"/>
      <c r="J832" s="9"/>
      <c r="K832" s="9"/>
    </row>
    <row r="833" spans="3:11" x14ac:dyDescent="0.25">
      <c r="C833" s="9"/>
      <c r="D833" s="9"/>
      <c r="E833" s="9"/>
      <c r="F833" s="9"/>
      <c r="G833"/>
      <c r="H833" s="9"/>
      <c r="I833" s="9"/>
      <c r="J833" s="9"/>
      <c r="K833" s="9"/>
    </row>
    <row r="834" spans="3:11" x14ac:dyDescent="0.25">
      <c r="C834" s="9"/>
      <c r="D834" s="9"/>
      <c r="E834" s="9"/>
      <c r="F834" s="9"/>
      <c r="G834"/>
      <c r="H834" s="9"/>
      <c r="I834" s="9"/>
      <c r="J834" s="9"/>
      <c r="K834" s="9"/>
    </row>
    <row r="835" spans="3:11" x14ac:dyDescent="0.25">
      <c r="C835" s="9"/>
      <c r="D835" s="9"/>
      <c r="E835" s="9"/>
      <c r="F835" s="9"/>
      <c r="G835"/>
      <c r="H835" s="9"/>
      <c r="I835" s="9"/>
      <c r="J835" s="9"/>
      <c r="K835" s="9"/>
    </row>
    <row r="836" spans="3:11" x14ac:dyDescent="0.25">
      <c r="C836" s="9"/>
      <c r="D836" s="9"/>
      <c r="E836" s="9"/>
      <c r="F836" s="9"/>
      <c r="G836"/>
      <c r="H836" s="9"/>
      <c r="I836" s="9"/>
      <c r="J836" s="9"/>
      <c r="K836" s="9"/>
    </row>
    <row r="837" spans="3:11" x14ac:dyDescent="0.25">
      <c r="C837" s="9"/>
      <c r="D837" s="9"/>
      <c r="E837" s="9"/>
      <c r="F837" s="9"/>
      <c r="G837"/>
      <c r="H837" s="9"/>
      <c r="I837" s="9"/>
      <c r="J837" s="9"/>
      <c r="K837" s="9"/>
    </row>
    <row r="838" spans="3:11" x14ac:dyDescent="0.25">
      <c r="C838" s="9"/>
      <c r="D838" s="9"/>
      <c r="E838" s="9"/>
      <c r="F838" s="9"/>
      <c r="G838"/>
      <c r="H838" s="9"/>
      <c r="I838" s="9"/>
      <c r="J838" s="9"/>
      <c r="K838" s="9"/>
    </row>
    <row r="839" spans="3:11" x14ac:dyDescent="0.25">
      <c r="C839" s="9"/>
      <c r="D839" s="9"/>
      <c r="E839" s="9"/>
      <c r="F839" s="9"/>
      <c r="G839"/>
      <c r="H839" s="9"/>
      <c r="I839" s="9"/>
      <c r="J839" s="9"/>
      <c r="K839" s="9"/>
    </row>
    <row r="840" spans="3:11" x14ac:dyDescent="0.25">
      <c r="C840" s="9"/>
      <c r="D840" s="9"/>
      <c r="E840" s="9"/>
      <c r="F840" s="9"/>
      <c r="G840"/>
      <c r="H840" s="9"/>
      <c r="I840" s="9"/>
      <c r="J840" s="9"/>
      <c r="K840" s="9"/>
    </row>
    <row r="841" spans="3:11" x14ac:dyDescent="0.25">
      <c r="C841" s="9"/>
      <c r="D841" s="9"/>
      <c r="E841" s="9"/>
      <c r="F841" s="9"/>
      <c r="G841"/>
      <c r="H841" s="9"/>
      <c r="I841" s="9"/>
      <c r="J841" s="9"/>
      <c r="K841" s="9"/>
    </row>
    <row r="842" spans="3:11" x14ac:dyDescent="0.25">
      <c r="C842" s="9"/>
      <c r="D842" s="9"/>
      <c r="E842" s="9"/>
      <c r="F842" s="9"/>
      <c r="G842"/>
      <c r="H842" s="9"/>
      <c r="I842" s="9"/>
      <c r="J842" s="9"/>
      <c r="K842" s="9"/>
    </row>
    <row r="843" spans="3:11" x14ac:dyDescent="0.25">
      <c r="C843" s="9"/>
      <c r="D843" s="9"/>
      <c r="E843" s="9"/>
      <c r="F843" s="9"/>
      <c r="G843"/>
      <c r="H843" s="9"/>
      <c r="I843" s="9"/>
      <c r="J843" s="9"/>
      <c r="K843" s="9"/>
    </row>
    <row r="844" spans="3:11" x14ac:dyDescent="0.25">
      <c r="C844" s="9"/>
      <c r="D844" s="9"/>
      <c r="E844" s="9"/>
      <c r="F844" s="9"/>
      <c r="G844"/>
      <c r="H844" s="9"/>
      <c r="I844" s="9"/>
      <c r="J844" s="9"/>
      <c r="K844" s="9"/>
    </row>
    <row r="845" spans="3:11" x14ac:dyDescent="0.25">
      <c r="C845" s="9"/>
      <c r="D845" s="9"/>
      <c r="E845" s="9"/>
      <c r="F845" s="9"/>
      <c r="G845"/>
      <c r="H845" s="9"/>
      <c r="I845" s="9"/>
      <c r="J845" s="9"/>
      <c r="K845" s="9"/>
    </row>
    <row r="846" spans="3:11" x14ac:dyDescent="0.25">
      <c r="C846" s="9"/>
      <c r="D846" s="9"/>
      <c r="E846" s="9"/>
      <c r="F846" s="9"/>
      <c r="G846"/>
      <c r="H846" s="9"/>
      <c r="I846" s="9"/>
      <c r="J846" s="9"/>
      <c r="K846" s="9"/>
    </row>
    <row r="847" spans="3:11" x14ac:dyDescent="0.25">
      <c r="C847" s="9"/>
      <c r="D847" s="9"/>
      <c r="E847" s="9"/>
      <c r="F847" s="9"/>
      <c r="G847"/>
      <c r="H847" s="9"/>
      <c r="I847" s="9"/>
      <c r="J847" s="9"/>
      <c r="K847" s="9"/>
    </row>
    <row r="848" spans="3:11" x14ac:dyDescent="0.25">
      <c r="C848" s="9"/>
      <c r="D848" s="9"/>
      <c r="E848" s="9"/>
      <c r="F848" s="9"/>
      <c r="G848"/>
      <c r="H848" s="9"/>
      <c r="I848" s="9"/>
      <c r="J848" s="9"/>
      <c r="K848" s="9"/>
    </row>
    <row r="849" spans="3:11" x14ac:dyDescent="0.25">
      <c r="C849" s="9"/>
      <c r="D849" s="9"/>
      <c r="E849" s="9"/>
      <c r="F849" s="9"/>
      <c r="G849"/>
      <c r="H849" s="9"/>
      <c r="I849" s="9"/>
      <c r="J849" s="9"/>
      <c r="K849" s="9"/>
    </row>
    <row r="850" spans="3:11" x14ac:dyDescent="0.25">
      <c r="C850" s="9"/>
      <c r="D850" s="9"/>
      <c r="E850" s="9"/>
      <c r="F850" s="9"/>
      <c r="G850"/>
      <c r="H850" s="9"/>
      <c r="I850" s="9"/>
      <c r="J850" s="9"/>
      <c r="K850" s="9"/>
    </row>
    <row r="851" spans="3:11" x14ac:dyDescent="0.25">
      <c r="C851" s="9"/>
      <c r="D851" s="9"/>
      <c r="E851" s="9"/>
      <c r="F851" s="9"/>
      <c r="G851"/>
      <c r="H851" s="9"/>
      <c r="I851" s="9"/>
      <c r="J851" s="9"/>
      <c r="K851" s="9"/>
    </row>
    <row r="852" spans="3:11" x14ac:dyDescent="0.25">
      <c r="C852" s="9"/>
      <c r="D852" s="9"/>
      <c r="E852" s="9"/>
      <c r="F852" s="9"/>
      <c r="G852"/>
      <c r="H852" s="9"/>
      <c r="I852" s="9"/>
      <c r="J852" s="9"/>
      <c r="K852" s="9"/>
    </row>
    <row r="853" spans="3:11" x14ac:dyDescent="0.25">
      <c r="C853" s="9"/>
      <c r="D853" s="9"/>
      <c r="E853" s="9"/>
      <c r="F853" s="9"/>
      <c r="G853"/>
      <c r="H853" s="9"/>
      <c r="I853" s="9"/>
      <c r="J853" s="9"/>
      <c r="K853" s="9"/>
    </row>
    <row r="854" spans="3:11" x14ac:dyDescent="0.25">
      <c r="C854" s="9"/>
      <c r="D854" s="9"/>
      <c r="E854" s="9"/>
      <c r="F854" s="9"/>
      <c r="G854"/>
      <c r="H854" s="9"/>
      <c r="I854" s="9"/>
      <c r="J854" s="9"/>
      <c r="K854" s="9"/>
    </row>
    <row r="855" spans="3:11" x14ac:dyDescent="0.25">
      <c r="C855" s="9"/>
      <c r="D855" s="9"/>
      <c r="E855" s="9"/>
      <c r="F855" s="9"/>
      <c r="G855"/>
      <c r="H855" s="9"/>
      <c r="I855" s="9"/>
      <c r="J855" s="9"/>
      <c r="K855" s="9"/>
    </row>
    <row r="856" spans="3:11" x14ac:dyDescent="0.25">
      <c r="C856" s="9"/>
      <c r="D856" s="9"/>
      <c r="E856" s="9"/>
      <c r="F856" s="9"/>
      <c r="G856"/>
      <c r="H856" s="9"/>
      <c r="I856" s="9"/>
      <c r="J856" s="9"/>
      <c r="K856" s="9"/>
    </row>
    <row r="857" spans="3:11" x14ac:dyDescent="0.25">
      <c r="C857" s="9"/>
      <c r="D857" s="9"/>
      <c r="E857" s="9"/>
      <c r="F857" s="9"/>
      <c r="G857"/>
      <c r="H857" s="9"/>
      <c r="I857" s="9"/>
      <c r="J857" s="9"/>
      <c r="K857" s="9"/>
    </row>
    <row r="858" spans="3:11" x14ac:dyDescent="0.25">
      <c r="C858" s="9"/>
      <c r="D858" s="9"/>
      <c r="E858" s="9"/>
      <c r="F858" s="9"/>
      <c r="G858"/>
      <c r="H858" s="9"/>
      <c r="I858" s="9"/>
      <c r="J858" s="9"/>
      <c r="K858" s="9"/>
    </row>
    <row r="859" spans="3:11" x14ac:dyDescent="0.25">
      <c r="C859" s="9"/>
      <c r="D859" s="9"/>
      <c r="E859" s="9"/>
      <c r="F859" s="9"/>
      <c r="G859"/>
      <c r="H859" s="9"/>
      <c r="I859" s="9"/>
      <c r="J859" s="9"/>
      <c r="K859" s="9"/>
    </row>
    <row r="860" spans="3:11" x14ac:dyDescent="0.25">
      <c r="C860" s="9"/>
      <c r="D860" s="9"/>
      <c r="E860" s="9"/>
      <c r="F860" s="9"/>
      <c r="G860"/>
      <c r="H860" s="9"/>
      <c r="I860" s="9"/>
      <c r="J860" s="9"/>
      <c r="K860" s="9"/>
    </row>
    <row r="861" spans="3:11" x14ac:dyDescent="0.25">
      <c r="C861" s="9"/>
      <c r="D861" s="9"/>
      <c r="E861" s="9"/>
      <c r="F861" s="9"/>
      <c r="G861"/>
      <c r="H861" s="9"/>
      <c r="I861" s="9"/>
      <c r="J861" s="9"/>
      <c r="K861" s="9"/>
    </row>
    <row r="862" spans="3:11" x14ac:dyDescent="0.25">
      <c r="C862" s="9"/>
      <c r="D862" s="9"/>
      <c r="E862" s="9"/>
      <c r="F862" s="9"/>
      <c r="G862"/>
      <c r="H862" s="9"/>
      <c r="I862" s="9"/>
      <c r="J862" s="9"/>
      <c r="K862" s="9"/>
    </row>
    <row r="863" spans="3:11" x14ac:dyDescent="0.25">
      <c r="C863" s="9"/>
      <c r="D863" s="9"/>
      <c r="E863" s="9"/>
      <c r="F863" s="9"/>
      <c r="G863"/>
      <c r="H863" s="9"/>
      <c r="I863" s="9"/>
      <c r="J863" s="9"/>
      <c r="K863" s="9"/>
    </row>
    <row r="864" spans="3:11" x14ac:dyDescent="0.25">
      <c r="C864" s="9"/>
      <c r="D864" s="9"/>
      <c r="E864" s="9"/>
      <c r="F864" s="9"/>
      <c r="G864"/>
      <c r="H864" s="9"/>
      <c r="I864" s="9"/>
      <c r="J864" s="9"/>
      <c r="K864" s="9"/>
    </row>
    <row r="865" spans="3:11" x14ac:dyDescent="0.25">
      <c r="C865" s="9"/>
      <c r="D865" s="9"/>
      <c r="E865" s="9"/>
      <c r="F865" s="9"/>
      <c r="G865"/>
      <c r="H865" s="9"/>
      <c r="I865" s="9"/>
      <c r="J865" s="9"/>
      <c r="K865" s="9"/>
    </row>
    <row r="866" spans="3:11" x14ac:dyDescent="0.25">
      <c r="C866" s="9"/>
      <c r="D866" s="9"/>
      <c r="E866" s="9"/>
      <c r="F866" s="9"/>
      <c r="G866"/>
      <c r="H866" s="9"/>
      <c r="I866" s="9"/>
      <c r="J866" s="9"/>
      <c r="K866" s="9"/>
    </row>
    <row r="867" spans="3:11" x14ac:dyDescent="0.25">
      <c r="C867" s="9"/>
      <c r="D867" s="9"/>
      <c r="E867" s="9"/>
      <c r="F867" s="9"/>
      <c r="G867"/>
      <c r="H867" s="9"/>
      <c r="I867" s="9"/>
      <c r="J867" s="9"/>
      <c r="K867" s="9"/>
    </row>
    <row r="868" spans="3:11" x14ac:dyDescent="0.25">
      <c r="C868" s="9"/>
      <c r="D868" s="9"/>
      <c r="E868" s="9"/>
      <c r="F868" s="9"/>
      <c r="G868"/>
      <c r="H868" s="9"/>
      <c r="I868" s="9"/>
      <c r="J868" s="9"/>
      <c r="K868" s="9"/>
    </row>
    <row r="869" spans="3:11" x14ac:dyDescent="0.25">
      <c r="C869" s="9"/>
      <c r="D869" s="9"/>
      <c r="E869" s="9"/>
      <c r="F869" s="9"/>
      <c r="G869"/>
      <c r="H869" s="9"/>
      <c r="I869" s="9"/>
      <c r="J869" s="9"/>
      <c r="K869" s="9"/>
    </row>
    <row r="870" spans="3:11" x14ac:dyDescent="0.25">
      <c r="C870" s="9"/>
      <c r="D870" s="9"/>
      <c r="E870" s="9"/>
      <c r="F870" s="9"/>
      <c r="G870"/>
      <c r="H870" s="9"/>
      <c r="I870" s="9"/>
      <c r="J870" s="9"/>
      <c r="K870" s="9"/>
    </row>
    <row r="871" spans="3:11" x14ac:dyDescent="0.25">
      <c r="C871" s="9"/>
      <c r="D871" s="9"/>
      <c r="E871" s="9"/>
      <c r="F871" s="9"/>
      <c r="G871"/>
      <c r="H871" s="9"/>
      <c r="I871" s="9"/>
      <c r="J871" s="9"/>
      <c r="K871" s="9"/>
    </row>
    <row r="872" spans="3:11" x14ac:dyDescent="0.25">
      <c r="C872" s="9"/>
      <c r="D872" s="9"/>
      <c r="E872" s="9"/>
      <c r="F872" s="9"/>
      <c r="G872"/>
      <c r="H872" s="9"/>
      <c r="I872" s="9"/>
      <c r="J872" s="9"/>
      <c r="K872" s="9"/>
    </row>
    <row r="873" spans="3:11" x14ac:dyDescent="0.25">
      <c r="C873" s="9"/>
      <c r="D873" s="9"/>
      <c r="E873" s="9"/>
      <c r="F873" s="9"/>
      <c r="G873"/>
      <c r="H873" s="9"/>
      <c r="I873" s="9"/>
      <c r="J873" s="9"/>
      <c r="K873" s="9"/>
    </row>
    <row r="874" spans="3:11" x14ac:dyDescent="0.25">
      <c r="C874" s="9"/>
      <c r="D874" s="9"/>
      <c r="E874" s="9"/>
      <c r="F874" s="9"/>
      <c r="G874"/>
      <c r="H874" s="9"/>
      <c r="I874" s="9"/>
      <c r="J874" s="9"/>
      <c r="K874" s="9"/>
    </row>
    <row r="875" spans="3:11" x14ac:dyDescent="0.25">
      <c r="C875" s="9"/>
      <c r="D875" s="9"/>
      <c r="E875" s="9"/>
      <c r="F875" s="9"/>
      <c r="G875"/>
      <c r="H875" s="9"/>
      <c r="I875" s="9"/>
      <c r="J875" s="9"/>
      <c r="K875" s="9"/>
    </row>
    <row r="876" spans="3:11" x14ac:dyDescent="0.25">
      <c r="C876" s="9"/>
      <c r="D876" s="9"/>
      <c r="E876" s="9"/>
      <c r="F876" s="9"/>
      <c r="G876"/>
      <c r="H876" s="9"/>
      <c r="I876" s="9"/>
      <c r="J876" s="9"/>
      <c r="K876" s="9"/>
    </row>
    <row r="877" spans="3:11" x14ac:dyDescent="0.25">
      <c r="C877" s="9"/>
      <c r="D877" s="9"/>
      <c r="E877" s="9"/>
      <c r="F877" s="9"/>
      <c r="G877"/>
      <c r="H877" s="9"/>
      <c r="I877" s="9"/>
      <c r="J877" s="9"/>
      <c r="K877" s="9"/>
    </row>
    <row r="878" spans="3:11" x14ac:dyDescent="0.25">
      <c r="C878" s="9"/>
      <c r="D878" s="9"/>
      <c r="E878" s="9"/>
      <c r="F878" s="9"/>
      <c r="G878"/>
      <c r="H878" s="9"/>
      <c r="I878" s="9"/>
      <c r="J878" s="9"/>
      <c r="K878" s="9"/>
    </row>
    <row r="879" spans="3:11" x14ac:dyDescent="0.25">
      <c r="C879" s="9"/>
      <c r="D879" s="9"/>
      <c r="E879" s="9"/>
      <c r="F879" s="9"/>
      <c r="G879"/>
      <c r="H879" s="9"/>
      <c r="I879" s="9"/>
      <c r="J879" s="9"/>
      <c r="K879" s="9"/>
    </row>
    <row r="880" spans="3:11" x14ac:dyDescent="0.25">
      <c r="C880" s="9"/>
      <c r="D880" s="9"/>
      <c r="E880" s="9"/>
      <c r="F880" s="9"/>
      <c r="G880"/>
      <c r="H880" s="9"/>
      <c r="I880" s="9"/>
      <c r="J880" s="9"/>
      <c r="K880" s="9"/>
    </row>
    <row r="881" spans="3:11" x14ac:dyDescent="0.25">
      <c r="C881" s="9"/>
      <c r="D881" s="9"/>
      <c r="E881" s="9"/>
      <c r="F881" s="9"/>
      <c r="G881"/>
      <c r="H881" s="9"/>
      <c r="I881" s="9"/>
      <c r="J881" s="9"/>
      <c r="K881" s="9"/>
    </row>
    <row r="882" spans="3:11" x14ac:dyDescent="0.25">
      <c r="C882" s="9"/>
      <c r="D882" s="9"/>
      <c r="E882" s="9"/>
      <c r="F882" s="9"/>
      <c r="G882"/>
      <c r="H882" s="9"/>
      <c r="I882" s="9"/>
      <c r="J882" s="9"/>
      <c r="K882" s="9"/>
    </row>
    <row r="883" spans="3:11" x14ac:dyDescent="0.25">
      <c r="C883" s="9"/>
      <c r="D883" s="9"/>
      <c r="E883" s="9"/>
      <c r="F883" s="9"/>
      <c r="G883"/>
      <c r="H883" s="9"/>
      <c r="I883" s="9"/>
      <c r="J883" s="9"/>
      <c r="K883" s="9"/>
    </row>
    <row r="884" spans="3:11" x14ac:dyDescent="0.25">
      <c r="C884" s="9"/>
      <c r="D884" s="9"/>
      <c r="E884" s="9"/>
      <c r="F884" s="9"/>
      <c r="G884"/>
      <c r="H884" s="9"/>
      <c r="I884" s="9"/>
      <c r="J884" s="9"/>
      <c r="K884" s="9"/>
    </row>
    <row r="885" spans="3:11" x14ac:dyDescent="0.25">
      <c r="C885" s="9"/>
      <c r="D885" s="9"/>
      <c r="E885" s="9"/>
      <c r="F885" s="9"/>
      <c r="G885"/>
      <c r="H885" s="9"/>
      <c r="I885" s="9"/>
      <c r="J885" s="9"/>
      <c r="K885" s="9"/>
    </row>
    <row r="886" spans="3:11" x14ac:dyDescent="0.25">
      <c r="C886" s="9"/>
      <c r="D886" s="9"/>
      <c r="E886" s="9"/>
      <c r="F886" s="9"/>
      <c r="G886"/>
      <c r="H886" s="9"/>
      <c r="I886" s="9"/>
      <c r="J886" s="9"/>
      <c r="K886" s="9"/>
    </row>
    <row r="887" spans="3:11" x14ac:dyDescent="0.25">
      <c r="C887" s="9"/>
      <c r="D887" s="9"/>
      <c r="E887" s="9"/>
      <c r="F887" s="9"/>
      <c r="G887"/>
      <c r="H887" s="9"/>
      <c r="I887" s="9"/>
      <c r="J887" s="9"/>
      <c r="K887" s="9"/>
    </row>
    <row r="888" spans="3:11" x14ac:dyDescent="0.25">
      <c r="C888" s="9"/>
      <c r="D888" s="9"/>
      <c r="E888" s="9"/>
      <c r="F888" s="9"/>
      <c r="G888"/>
      <c r="H888" s="9"/>
      <c r="I888" s="9"/>
      <c r="J888" s="9"/>
      <c r="K888" s="9"/>
    </row>
    <row r="889" spans="3:11" x14ac:dyDescent="0.25">
      <c r="C889" s="9"/>
      <c r="D889" s="9"/>
      <c r="E889" s="9"/>
      <c r="F889" s="9"/>
      <c r="G889"/>
      <c r="H889" s="9"/>
      <c r="I889" s="9"/>
      <c r="J889" s="9"/>
      <c r="K889" s="9"/>
    </row>
    <row r="890" spans="3:11" x14ac:dyDescent="0.25">
      <c r="C890" s="9"/>
      <c r="D890" s="9"/>
      <c r="E890" s="9"/>
      <c r="F890" s="9"/>
      <c r="G890"/>
      <c r="H890" s="9"/>
      <c r="I890" s="9"/>
      <c r="J890" s="9"/>
      <c r="K890" s="9"/>
    </row>
    <row r="891" spans="3:11" x14ac:dyDescent="0.25">
      <c r="C891" s="9"/>
      <c r="D891" s="9"/>
      <c r="E891" s="9"/>
      <c r="F891" s="9"/>
      <c r="G891"/>
      <c r="H891" s="9"/>
      <c r="I891" s="9"/>
      <c r="J891" s="9"/>
      <c r="K891" s="9"/>
    </row>
    <row r="892" spans="3:11" x14ac:dyDescent="0.25">
      <c r="C892" s="9"/>
      <c r="D892" s="9"/>
      <c r="E892" s="9"/>
      <c r="F892" s="9"/>
      <c r="G892"/>
      <c r="H892" s="9"/>
      <c r="I892" s="9"/>
      <c r="J892" s="9"/>
      <c r="K892" s="9"/>
    </row>
    <row r="893" spans="3:11" x14ac:dyDescent="0.25">
      <c r="C893" s="9"/>
      <c r="D893" s="9"/>
      <c r="E893" s="9"/>
      <c r="F893" s="9"/>
      <c r="G893"/>
      <c r="H893" s="9"/>
      <c r="I893" s="9"/>
      <c r="J893" s="9"/>
      <c r="K893" s="9"/>
    </row>
    <row r="894" spans="3:11" x14ac:dyDescent="0.25">
      <c r="C894" s="9"/>
      <c r="D894" s="9"/>
      <c r="E894" s="9"/>
      <c r="F894" s="9"/>
      <c r="G894"/>
      <c r="H894" s="9"/>
      <c r="I894" s="9"/>
      <c r="J894" s="9"/>
      <c r="K894" s="9"/>
    </row>
    <row r="895" spans="3:11" x14ac:dyDescent="0.25">
      <c r="C895" s="9"/>
      <c r="D895" s="9"/>
      <c r="E895" s="9"/>
      <c r="F895" s="9"/>
      <c r="G895"/>
      <c r="H895" s="9"/>
      <c r="I895" s="9"/>
      <c r="J895" s="9"/>
      <c r="K895" s="9"/>
    </row>
    <row r="896" spans="3:11" x14ac:dyDescent="0.25">
      <c r="C896" s="9"/>
      <c r="D896" s="9"/>
      <c r="E896" s="9"/>
      <c r="F896" s="9"/>
      <c r="G896"/>
      <c r="H896" s="9"/>
      <c r="I896" s="9"/>
      <c r="J896" s="9"/>
      <c r="K896" s="9"/>
    </row>
    <row r="897" spans="3:11" x14ac:dyDescent="0.25">
      <c r="C897" s="9"/>
      <c r="D897" s="9"/>
      <c r="E897" s="9"/>
      <c r="F897" s="9"/>
      <c r="G897"/>
      <c r="H897" s="9"/>
      <c r="I897" s="9"/>
      <c r="J897" s="9"/>
      <c r="K897" s="9"/>
    </row>
    <row r="898" spans="3:11" x14ac:dyDescent="0.25">
      <c r="C898" s="9"/>
      <c r="D898" s="9"/>
      <c r="E898" s="9"/>
      <c r="F898" s="9"/>
      <c r="G898"/>
      <c r="H898" s="9"/>
      <c r="I898" s="9"/>
      <c r="J898" s="9"/>
      <c r="K898" s="9"/>
    </row>
    <row r="899" spans="3:11" x14ac:dyDescent="0.25">
      <c r="C899" s="9"/>
      <c r="D899" s="9"/>
      <c r="E899" s="9"/>
      <c r="F899" s="9"/>
      <c r="G899"/>
      <c r="H899" s="9"/>
      <c r="I899" s="9"/>
      <c r="J899" s="9"/>
      <c r="K899" s="9"/>
    </row>
    <row r="900" spans="3:11" x14ac:dyDescent="0.25">
      <c r="C900" s="9"/>
      <c r="D900" s="9"/>
      <c r="E900" s="9"/>
      <c r="F900" s="9"/>
      <c r="G900"/>
      <c r="H900" s="9"/>
      <c r="I900" s="9"/>
      <c r="J900" s="9"/>
      <c r="K900" s="9"/>
    </row>
    <row r="901" spans="3:11" x14ac:dyDescent="0.25">
      <c r="C901" s="9"/>
      <c r="D901" s="9"/>
      <c r="E901" s="9"/>
      <c r="F901" s="9"/>
      <c r="G901"/>
      <c r="H901" s="9"/>
      <c r="I901" s="9"/>
      <c r="J901" s="9"/>
      <c r="K901" s="9"/>
    </row>
    <row r="902" spans="3:11" x14ac:dyDescent="0.25">
      <c r="C902" s="9"/>
      <c r="D902" s="9"/>
      <c r="E902" s="9"/>
      <c r="F902" s="9"/>
      <c r="G902"/>
      <c r="H902" s="9"/>
      <c r="I902" s="9"/>
      <c r="J902" s="9"/>
      <c r="K902" s="9"/>
    </row>
    <row r="903" spans="3:11" x14ac:dyDescent="0.25">
      <c r="C903" s="9"/>
      <c r="D903" s="9"/>
      <c r="E903" s="9"/>
      <c r="F903" s="9"/>
      <c r="G903"/>
      <c r="H903" s="9"/>
      <c r="I903" s="9"/>
      <c r="J903" s="9"/>
      <c r="K903" s="9"/>
    </row>
    <row r="904" spans="3:11" x14ac:dyDescent="0.25">
      <c r="C904" s="9"/>
      <c r="D904" s="9"/>
      <c r="E904" s="9"/>
      <c r="F904" s="9"/>
      <c r="G904"/>
      <c r="H904" s="9"/>
      <c r="I904" s="9"/>
      <c r="J904" s="9"/>
      <c r="K904" s="9"/>
    </row>
    <row r="905" spans="3:11" x14ac:dyDescent="0.25">
      <c r="C905" s="9"/>
      <c r="D905" s="9"/>
      <c r="E905" s="9"/>
      <c r="F905" s="9"/>
      <c r="G905"/>
      <c r="H905" s="9"/>
      <c r="I905" s="9"/>
      <c r="J905" s="9"/>
      <c r="K905" s="9"/>
    </row>
    <row r="906" spans="3:11" x14ac:dyDescent="0.25">
      <c r="C906" s="9"/>
      <c r="D906" s="9"/>
      <c r="E906" s="9"/>
      <c r="F906" s="9"/>
      <c r="G906"/>
      <c r="H906" s="9"/>
      <c r="I906" s="9"/>
      <c r="J906" s="9"/>
      <c r="K906" s="9"/>
    </row>
    <row r="907" spans="3:11" x14ac:dyDescent="0.25">
      <c r="C907" s="9"/>
      <c r="D907" s="9"/>
      <c r="E907" s="9"/>
      <c r="F907" s="9"/>
      <c r="G907"/>
      <c r="H907" s="9"/>
      <c r="I907" s="9"/>
      <c r="J907" s="9"/>
      <c r="K907" s="9"/>
    </row>
    <row r="908" spans="3:11" x14ac:dyDescent="0.25">
      <c r="C908" s="9"/>
      <c r="D908" s="9"/>
      <c r="E908" s="9"/>
      <c r="F908" s="9"/>
      <c r="G908"/>
      <c r="H908" s="9"/>
      <c r="I908" s="9"/>
      <c r="J908" s="9"/>
      <c r="K908" s="9"/>
    </row>
    <row r="909" spans="3:11" x14ac:dyDescent="0.25">
      <c r="C909" s="9"/>
      <c r="D909" s="9"/>
      <c r="E909" s="9"/>
      <c r="F909" s="9"/>
      <c r="G909"/>
      <c r="H909" s="9"/>
      <c r="I909" s="9"/>
      <c r="J909" s="9"/>
      <c r="K909" s="9"/>
    </row>
    <row r="910" spans="3:11" x14ac:dyDescent="0.25">
      <c r="C910" s="9"/>
      <c r="D910" s="9"/>
      <c r="E910" s="9"/>
      <c r="F910" s="9"/>
      <c r="G910"/>
      <c r="H910" s="9"/>
      <c r="I910" s="9"/>
      <c r="J910" s="9"/>
      <c r="K910" s="9"/>
    </row>
    <row r="911" spans="3:11" x14ac:dyDescent="0.25">
      <c r="C911" s="9"/>
      <c r="D911" s="9"/>
      <c r="E911" s="9"/>
      <c r="F911" s="9"/>
      <c r="G911"/>
      <c r="H911" s="9"/>
      <c r="I911" s="9"/>
      <c r="J911" s="9"/>
      <c r="K911" s="9"/>
    </row>
    <row r="912" spans="3:11" x14ac:dyDescent="0.25">
      <c r="C912" s="9"/>
      <c r="D912" s="9"/>
      <c r="E912" s="9"/>
      <c r="F912" s="9"/>
      <c r="G912"/>
      <c r="H912" s="9"/>
      <c r="I912" s="9"/>
      <c r="J912" s="9"/>
      <c r="K912" s="9"/>
    </row>
    <row r="913" spans="3:11" x14ac:dyDescent="0.25">
      <c r="C913" s="9"/>
      <c r="D913" s="9"/>
      <c r="E913" s="9"/>
      <c r="F913" s="9"/>
      <c r="G913"/>
      <c r="H913" s="9"/>
      <c r="I913" s="9"/>
      <c r="J913" s="9"/>
      <c r="K913" s="9"/>
    </row>
    <row r="914" spans="3:11" x14ac:dyDescent="0.25">
      <c r="C914" s="9"/>
      <c r="D914" s="9"/>
      <c r="E914" s="9"/>
      <c r="F914" s="9"/>
      <c r="G914"/>
      <c r="H914" s="9"/>
      <c r="I914" s="9"/>
      <c r="J914" s="9"/>
      <c r="K914" s="9"/>
    </row>
    <row r="915" spans="3:11" x14ac:dyDescent="0.25">
      <c r="C915" s="9"/>
      <c r="D915" s="9"/>
      <c r="E915" s="9"/>
      <c r="F915" s="9"/>
      <c r="G915"/>
      <c r="H915" s="9"/>
      <c r="I915" s="9"/>
      <c r="J915" s="9"/>
      <c r="K915" s="9"/>
    </row>
    <row r="916" spans="3:11" x14ac:dyDescent="0.25">
      <c r="C916" s="9"/>
      <c r="D916" s="9"/>
      <c r="E916" s="9"/>
      <c r="F916" s="9"/>
      <c r="G916"/>
      <c r="H916" s="9"/>
      <c r="I916" s="9"/>
      <c r="J916" s="9"/>
      <c r="K916" s="9"/>
    </row>
    <row r="917" spans="3:11" x14ac:dyDescent="0.25">
      <c r="C917" s="9"/>
      <c r="D917" s="9"/>
      <c r="E917" s="9"/>
      <c r="F917" s="9"/>
      <c r="G917"/>
      <c r="H917" s="9"/>
      <c r="I917" s="9"/>
      <c r="J917" s="9"/>
      <c r="K917" s="9"/>
    </row>
    <row r="918" spans="3:11" x14ac:dyDescent="0.25">
      <c r="C918" s="9"/>
      <c r="D918" s="9"/>
      <c r="E918" s="9"/>
      <c r="F918" s="9"/>
      <c r="G918"/>
      <c r="H918" s="9"/>
      <c r="I918" s="9"/>
      <c r="J918" s="9"/>
      <c r="K918" s="9"/>
    </row>
    <row r="919" spans="3:11" x14ac:dyDescent="0.25">
      <c r="C919" s="9"/>
      <c r="D919" s="9"/>
      <c r="E919" s="9"/>
      <c r="F919" s="9"/>
      <c r="G919"/>
      <c r="H919" s="9"/>
      <c r="I919" s="9"/>
      <c r="J919" s="9"/>
      <c r="K919" s="9"/>
    </row>
    <row r="920" spans="3:11" x14ac:dyDescent="0.25">
      <c r="C920" s="9"/>
      <c r="D920" s="9"/>
      <c r="E920" s="9"/>
      <c r="F920" s="9"/>
      <c r="G920"/>
      <c r="H920" s="9"/>
      <c r="I920" s="9"/>
      <c r="J920" s="9"/>
      <c r="K920" s="9"/>
    </row>
    <row r="921" spans="3:11" x14ac:dyDescent="0.25">
      <c r="C921" s="9"/>
      <c r="D921" s="9"/>
      <c r="E921" s="9"/>
      <c r="F921" s="9"/>
      <c r="G921"/>
      <c r="H921" s="9"/>
      <c r="I921" s="9"/>
      <c r="J921" s="9"/>
      <c r="K921" s="9"/>
    </row>
    <row r="922" spans="3:11" x14ac:dyDescent="0.25">
      <c r="C922" s="9"/>
      <c r="D922" s="9"/>
      <c r="E922" s="9"/>
      <c r="F922" s="9"/>
      <c r="G922"/>
      <c r="H922" s="9"/>
      <c r="I922" s="9"/>
      <c r="J922" s="9"/>
      <c r="K922" s="9"/>
    </row>
    <row r="923" spans="3:11" x14ac:dyDescent="0.25">
      <c r="C923" s="9"/>
      <c r="D923" s="9"/>
      <c r="E923" s="9"/>
      <c r="F923" s="9"/>
      <c r="G923"/>
      <c r="H923" s="9"/>
      <c r="I923" s="9"/>
      <c r="J923" s="9"/>
      <c r="K923" s="9"/>
    </row>
    <row r="924" spans="3:11" x14ac:dyDescent="0.25">
      <c r="C924" s="9"/>
      <c r="D924" s="9"/>
      <c r="E924" s="9"/>
      <c r="F924" s="9"/>
      <c r="G924"/>
      <c r="H924" s="9"/>
      <c r="I924" s="9"/>
      <c r="J924" s="9"/>
      <c r="K924" s="9"/>
    </row>
    <row r="925" spans="3:11" x14ac:dyDescent="0.25">
      <c r="C925" s="9"/>
      <c r="D925" s="9"/>
      <c r="E925" s="9"/>
      <c r="F925" s="9"/>
      <c r="G925"/>
      <c r="H925" s="9"/>
      <c r="I925" s="9"/>
      <c r="J925" s="9"/>
      <c r="K925" s="9"/>
    </row>
    <row r="926" spans="3:11" x14ac:dyDescent="0.25">
      <c r="C926" s="9"/>
      <c r="D926" s="9"/>
      <c r="E926" s="9"/>
      <c r="F926" s="9"/>
      <c r="G926"/>
      <c r="H926" s="9"/>
      <c r="I926" s="9"/>
      <c r="J926" s="9"/>
      <c r="K926" s="9"/>
    </row>
    <row r="927" spans="3:11" x14ac:dyDescent="0.25">
      <c r="C927" s="9"/>
      <c r="D927" s="9"/>
      <c r="E927" s="9"/>
      <c r="F927" s="9"/>
      <c r="G927"/>
      <c r="H927" s="9"/>
      <c r="I927" s="9"/>
      <c r="J927" s="9"/>
      <c r="K927" s="9"/>
    </row>
    <row r="928" spans="3:11" x14ac:dyDescent="0.25">
      <c r="C928" s="9"/>
      <c r="D928" s="9"/>
      <c r="E928" s="9"/>
      <c r="F928" s="9"/>
      <c r="G928"/>
      <c r="H928" s="9"/>
      <c r="I928" s="9"/>
      <c r="J928" s="9"/>
      <c r="K928" s="9"/>
    </row>
    <row r="929" spans="3:11" x14ac:dyDescent="0.25">
      <c r="C929" s="9"/>
      <c r="D929" s="9"/>
      <c r="E929" s="9"/>
      <c r="F929" s="9"/>
      <c r="G929"/>
      <c r="H929" s="9"/>
      <c r="I929" s="9"/>
      <c r="J929" s="9"/>
      <c r="K929" s="9"/>
    </row>
    <row r="930" spans="3:11" x14ac:dyDescent="0.25">
      <c r="C930" s="9"/>
      <c r="D930" s="9"/>
      <c r="E930" s="9"/>
      <c r="F930" s="9"/>
      <c r="G930"/>
      <c r="H930" s="9"/>
      <c r="I930" s="9"/>
      <c r="J930" s="9"/>
      <c r="K930" s="9"/>
    </row>
    <row r="931" spans="3:11" x14ac:dyDescent="0.25">
      <c r="C931" s="9"/>
      <c r="D931" s="9"/>
      <c r="E931" s="9"/>
      <c r="F931" s="9"/>
      <c r="G931"/>
      <c r="H931" s="9"/>
      <c r="I931" s="9"/>
      <c r="J931" s="9"/>
      <c r="K931" s="9"/>
    </row>
    <row r="932" spans="3:11" x14ac:dyDescent="0.25">
      <c r="C932" s="9"/>
      <c r="D932" s="9"/>
      <c r="E932" s="9"/>
      <c r="F932" s="9"/>
      <c r="G932"/>
      <c r="H932" s="9"/>
      <c r="I932" s="9"/>
      <c r="J932" s="9"/>
      <c r="K932" s="9"/>
    </row>
    <row r="933" spans="3:11" x14ac:dyDescent="0.25">
      <c r="C933" s="9"/>
      <c r="D933" s="9"/>
      <c r="E933" s="9"/>
      <c r="F933" s="9"/>
      <c r="G933"/>
      <c r="H933" s="9"/>
      <c r="I933" s="9"/>
      <c r="J933" s="9"/>
      <c r="K933" s="9"/>
    </row>
    <row r="934" spans="3:11" x14ac:dyDescent="0.25">
      <c r="C934" s="9"/>
      <c r="D934" s="9"/>
      <c r="E934" s="9"/>
      <c r="F934" s="9"/>
      <c r="G934"/>
      <c r="H934" s="9"/>
      <c r="I934" s="9"/>
      <c r="J934" s="9"/>
      <c r="K934" s="9"/>
    </row>
    <row r="935" spans="3:11" x14ac:dyDescent="0.25">
      <c r="C935" s="9"/>
      <c r="D935" s="9"/>
      <c r="E935" s="9"/>
      <c r="F935" s="9"/>
      <c r="G935"/>
      <c r="H935" s="9"/>
      <c r="I935" s="9"/>
      <c r="J935" s="9"/>
      <c r="K935" s="9"/>
    </row>
    <row r="936" spans="3:11" x14ac:dyDescent="0.25">
      <c r="C936" s="9"/>
      <c r="D936" s="9"/>
      <c r="E936" s="9"/>
      <c r="F936" s="9"/>
      <c r="G936"/>
      <c r="H936" s="9"/>
      <c r="I936" s="9"/>
      <c r="J936" s="9"/>
      <c r="K936" s="9"/>
    </row>
    <row r="937" spans="3:11" x14ac:dyDescent="0.25">
      <c r="C937" s="9"/>
      <c r="D937" s="9"/>
      <c r="E937" s="9"/>
      <c r="F937" s="9"/>
      <c r="G937"/>
      <c r="H937" s="9"/>
      <c r="I937" s="9"/>
      <c r="J937" s="9"/>
      <c r="K937" s="9"/>
    </row>
    <row r="938" spans="3:11" x14ac:dyDescent="0.25">
      <c r="C938" s="9"/>
      <c r="D938" s="9"/>
      <c r="E938" s="9"/>
      <c r="F938" s="9"/>
      <c r="G938"/>
      <c r="H938" s="9"/>
      <c r="I938" s="9"/>
      <c r="J938" s="9"/>
      <c r="K938" s="9"/>
    </row>
    <row r="939" spans="3:11" x14ac:dyDescent="0.25">
      <c r="C939" s="9"/>
      <c r="D939" s="9"/>
      <c r="E939" s="9"/>
      <c r="F939" s="9"/>
      <c r="G939"/>
      <c r="H939" s="9"/>
      <c r="I939" s="9"/>
      <c r="J939" s="9"/>
      <c r="K939" s="9"/>
    </row>
    <row r="940" spans="3:11" x14ac:dyDescent="0.25">
      <c r="C940" s="9"/>
      <c r="D940" s="9"/>
      <c r="E940" s="9"/>
      <c r="F940" s="9"/>
      <c r="G940"/>
      <c r="H940" s="9"/>
      <c r="I940" s="9"/>
      <c r="J940" s="9"/>
      <c r="K940" s="9"/>
    </row>
    <row r="941" spans="3:11" x14ac:dyDescent="0.25">
      <c r="C941" s="9"/>
      <c r="D941" s="9"/>
      <c r="E941" s="9"/>
      <c r="F941" s="9"/>
      <c r="G941"/>
      <c r="H941" s="9"/>
      <c r="I941" s="9"/>
      <c r="J941" s="9"/>
      <c r="K941" s="9"/>
    </row>
    <row r="942" spans="3:11" x14ac:dyDescent="0.25">
      <c r="C942" s="9"/>
      <c r="D942" s="9"/>
      <c r="E942" s="9"/>
      <c r="F942" s="9"/>
      <c r="G942"/>
      <c r="H942" s="9"/>
      <c r="I942" s="9"/>
      <c r="J942" s="9"/>
      <c r="K942" s="9"/>
    </row>
    <row r="943" spans="3:11" x14ac:dyDescent="0.25">
      <c r="C943" s="9"/>
      <c r="D943" s="9"/>
      <c r="E943" s="9"/>
      <c r="F943" s="9"/>
      <c r="G943"/>
      <c r="H943" s="9"/>
      <c r="I943" s="9"/>
      <c r="J943" s="9"/>
      <c r="K943" s="9"/>
    </row>
    <row r="944" spans="3:11" x14ac:dyDescent="0.25">
      <c r="C944" s="9"/>
      <c r="D944" s="9"/>
      <c r="E944" s="9"/>
      <c r="F944" s="9"/>
      <c r="G944"/>
      <c r="H944" s="9"/>
      <c r="I944" s="9"/>
      <c r="J944" s="9"/>
      <c r="K944" s="9"/>
    </row>
    <row r="945" spans="3:11" x14ac:dyDescent="0.25">
      <c r="C945" s="9"/>
      <c r="D945" s="9"/>
      <c r="E945" s="9"/>
      <c r="F945" s="9"/>
      <c r="G945"/>
      <c r="H945" s="9"/>
      <c r="I945" s="9"/>
      <c r="J945" s="9"/>
      <c r="K945" s="9"/>
    </row>
    <row r="946" spans="3:11" x14ac:dyDescent="0.25">
      <c r="C946" s="9"/>
      <c r="D946" s="9"/>
      <c r="E946" s="9"/>
      <c r="F946" s="9"/>
      <c r="G946"/>
      <c r="H946" s="9"/>
      <c r="I946" s="9"/>
      <c r="J946" s="9"/>
      <c r="K946" s="9"/>
    </row>
    <row r="947" spans="3:11" x14ac:dyDescent="0.25">
      <c r="C947" s="9"/>
      <c r="D947" s="9"/>
      <c r="E947" s="9"/>
      <c r="F947" s="9"/>
      <c r="G947"/>
      <c r="H947" s="9"/>
      <c r="I947" s="9"/>
      <c r="J947" s="9"/>
      <c r="K947" s="9"/>
    </row>
    <row r="948" spans="3:11" x14ac:dyDescent="0.25">
      <c r="C948" s="9"/>
      <c r="D948" s="9"/>
      <c r="E948" s="9"/>
      <c r="F948" s="9"/>
      <c r="G948"/>
      <c r="H948" s="9"/>
      <c r="I948" s="9"/>
      <c r="J948" s="9"/>
      <c r="K948" s="9"/>
    </row>
    <row r="949" spans="3:11" x14ac:dyDescent="0.25">
      <c r="C949" s="9"/>
      <c r="D949" s="9"/>
      <c r="E949" s="9"/>
      <c r="F949" s="9"/>
      <c r="G949"/>
      <c r="H949" s="9"/>
      <c r="I949" s="9"/>
      <c r="J949" s="9"/>
      <c r="K949" s="9"/>
    </row>
    <row r="950" spans="3:11" x14ac:dyDescent="0.25">
      <c r="C950" s="9"/>
      <c r="D950" s="9"/>
      <c r="E950" s="9"/>
      <c r="F950" s="9"/>
      <c r="G950"/>
      <c r="H950" s="9"/>
      <c r="I950" s="9"/>
      <c r="J950" s="9"/>
      <c r="K950" s="9"/>
    </row>
    <row r="951" spans="3:11" x14ac:dyDescent="0.25">
      <c r="C951" s="9"/>
      <c r="D951" s="9"/>
      <c r="E951" s="9"/>
      <c r="F951" s="9"/>
      <c r="G951"/>
      <c r="H951" s="9"/>
      <c r="I951" s="9"/>
      <c r="J951" s="9"/>
      <c r="K951" s="9"/>
    </row>
    <row r="952" spans="3:11" x14ac:dyDescent="0.25">
      <c r="C952" s="9"/>
      <c r="D952" s="9"/>
      <c r="E952" s="9"/>
      <c r="F952" s="9"/>
      <c r="G952"/>
      <c r="H952" s="9"/>
      <c r="I952" s="9"/>
      <c r="J952" s="9"/>
      <c r="K952" s="9"/>
    </row>
    <row r="953" spans="3:11" x14ac:dyDescent="0.25">
      <c r="C953" s="9"/>
      <c r="D953" s="9"/>
      <c r="E953" s="9"/>
      <c r="F953" s="9"/>
      <c r="G953"/>
      <c r="H953" s="9"/>
      <c r="I953" s="9"/>
      <c r="J953" s="9"/>
      <c r="K953" s="9"/>
    </row>
    <row r="954" spans="3:11" x14ac:dyDescent="0.25">
      <c r="C954" s="9"/>
      <c r="D954" s="9"/>
      <c r="E954" s="9"/>
      <c r="F954" s="9"/>
      <c r="G954"/>
      <c r="H954" s="9"/>
      <c r="I954" s="9"/>
      <c r="J954" s="9"/>
      <c r="K954" s="9"/>
    </row>
    <row r="955" spans="3:11" x14ac:dyDescent="0.25">
      <c r="C955" s="9"/>
      <c r="D955" s="9"/>
      <c r="E955" s="9"/>
      <c r="F955" s="9"/>
      <c r="G955"/>
      <c r="H955" s="9"/>
      <c r="I955" s="9"/>
      <c r="J955" s="9"/>
      <c r="K955" s="9"/>
    </row>
    <row r="956" spans="3:11" x14ac:dyDescent="0.25">
      <c r="C956" s="9"/>
      <c r="D956" s="9"/>
      <c r="E956" s="9"/>
      <c r="F956" s="9"/>
      <c r="G956"/>
      <c r="H956" s="9"/>
      <c r="I956" s="9"/>
      <c r="J956" s="9"/>
      <c r="K956" s="9"/>
    </row>
    <row r="957" spans="3:11" x14ac:dyDescent="0.25">
      <c r="C957" s="9"/>
      <c r="D957" s="9"/>
      <c r="E957" s="9"/>
      <c r="F957" s="9"/>
      <c r="G957"/>
      <c r="H957" s="9"/>
      <c r="I957" s="9"/>
      <c r="J957" s="9"/>
      <c r="K957" s="9"/>
    </row>
    <row r="958" spans="3:11" x14ac:dyDescent="0.25">
      <c r="C958" s="9"/>
      <c r="D958" s="9"/>
      <c r="E958" s="9"/>
      <c r="F958" s="9"/>
      <c r="G958"/>
      <c r="H958" s="9"/>
      <c r="I958" s="9"/>
      <c r="J958" s="9"/>
      <c r="K958" s="9"/>
    </row>
    <row r="959" spans="3:11" x14ac:dyDescent="0.25">
      <c r="C959" s="9"/>
      <c r="D959" s="9"/>
      <c r="E959" s="9"/>
      <c r="F959" s="9"/>
      <c r="G959"/>
      <c r="H959" s="9"/>
      <c r="I959" s="9"/>
      <c r="J959" s="9"/>
      <c r="K959" s="9"/>
    </row>
    <row r="960" spans="3:11" x14ac:dyDescent="0.25">
      <c r="C960" s="9"/>
      <c r="D960" s="9"/>
      <c r="E960" s="9"/>
      <c r="F960" s="9"/>
      <c r="G960"/>
      <c r="H960" s="9"/>
      <c r="I960" s="9"/>
      <c r="J960" s="9"/>
      <c r="K960" s="9"/>
    </row>
    <row r="961" spans="3:11" x14ac:dyDescent="0.25">
      <c r="C961" s="9"/>
      <c r="D961" s="9"/>
      <c r="E961" s="9"/>
      <c r="F961" s="9"/>
      <c r="G961"/>
      <c r="H961" s="9"/>
      <c r="I961" s="9"/>
      <c r="J961" s="9"/>
      <c r="K961" s="9"/>
    </row>
    <row r="962" spans="3:11" x14ac:dyDescent="0.25">
      <c r="C962" s="9"/>
      <c r="D962" s="9"/>
      <c r="E962" s="9"/>
      <c r="F962" s="9"/>
      <c r="G962"/>
      <c r="H962" s="9"/>
      <c r="I962" s="9"/>
      <c r="J962" s="9"/>
      <c r="K962" s="9"/>
    </row>
    <row r="963" spans="3:11" x14ac:dyDescent="0.25">
      <c r="C963" s="9"/>
      <c r="D963" s="9"/>
      <c r="E963" s="9"/>
      <c r="F963" s="9"/>
      <c r="G963"/>
      <c r="H963" s="9"/>
      <c r="I963" s="9"/>
      <c r="J963" s="9"/>
      <c r="K963" s="9"/>
    </row>
    <row r="964" spans="3:11" x14ac:dyDescent="0.25">
      <c r="C964" s="9"/>
      <c r="D964" s="9"/>
      <c r="E964" s="9"/>
      <c r="F964" s="9"/>
      <c r="G964"/>
      <c r="H964" s="9"/>
      <c r="I964" s="9"/>
      <c r="J964" s="9"/>
      <c r="K964" s="9"/>
    </row>
    <row r="965" spans="3:11" x14ac:dyDescent="0.25">
      <c r="C965" s="9"/>
      <c r="D965" s="9"/>
      <c r="E965" s="9"/>
      <c r="F965" s="9"/>
      <c r="G965"/>
      <c r="H965" s="9"/>
      <c r="I965" s="9"/>
      <c r="J965" s="9"/>
      <c r="K965" s="9"/>
    </row>
    <row r="966" spans="3:11" x14ac:dyDescent="0.25">
      <c r="C966" s="9"/>
      <c r="D966" s="9"/>
      <c r="E966" s="9"/>
      <c r="F966" s="9"/>
      <c r="G966"/>
      <c r="H966" s="9"/>
      <c r="I966" s="9"/>
      <c r="J966" s="9"/>
      <c r="K966" s="9"/>
    </row>
    <row r="967" spans="3:11" x14ac:dyDescent="0.25">
      <c r="C967" s="9"/>
      <c r="D967" s="9"/>
      <c r="E967" s="9"/>
      <c r="F967" s="9"/>
      <c r="G967"/>
      <c r="H967" s="9"/>
      <c r="I967" s="9"/>
      <c r="J967" s="9"/>
      <c r="K967" s="9"/>
    </row>
    <row r="968" spans="3:11" x14ac:dyDescent="0.25">
      <c r="C968" s="9"/>
      <c r="D968" s="9"/>
      <c r="E968" s="9"/>
      <c r="F968" s="9"/>
      <c r="G968"/>
      <c r="H968" s="9"/>
      <c r="I968" s="9"/>
      <c r="J968" s="9"/>
      <c r="K968" s="9"/>
    </row>
    <row r="969" spans="3:11" x14ac:dyDescent="0.25">
      <c r="C969" s="9"/>
      <c r="D969" s="9"/>
      <c r="E969" s="9"/>
      <c r="F969" s="9"/>
      <c r="G969"/>
      <c r="H969" s="9"/>
      <c r="I969" s="9"/>
      <c r="J969" s="9"/>
      <c r="K969" s="9"/>
    </row>
    <row r="970" spans="3:11" x14ac:dyDescent="0.25">
      <c r="C970" s="9"/>
      <c r="D970" s="9"/>
      <c r="E970" s="9"/>
      <c r="F970" s="9"/>
      <c r="G970"/>
      <c r="H970" s="9"/>
      <c r="I970" s="9"/>
      <c r="J970" s="9"/>
      <c r="K970" s="9"/>
    </row>
    <row r="971" spans="3:11" x14ac:dyDescent="0.25">
      <c r="C971" s="9"/>
      <c r="D971" s="9"/>
      <c r="E971" s="9"/>
      <c r="F971" s="9"/>
      <c r="G971"/>
      <c r="H971" s="9"/>
      <c r="I971" s="9"/>
      <c r="J971" s="9"/>
      <c r="K971" s="9"/>
    </row>
    <row r="972" spans="3:11" x14ac:dyDescent="0.25">
      <c r="C972" s="9"/>
      <c r="D972" s="9"/>
      <c r="E972" s="9"/>
      <c r="F972" s="9"/>
      <c r="G972"/>
      <c r="H972" s="9"/>
      <c r="I972" s="9"/>
      <c r="J972" s="9"/>
      <c r="K972" s="9"/>
    </row>
    <row r="973" spans="3:11" x14ac:dyDescent="0.25">
      <c r="C973" s="9"/>
      <c r="D973" s="9"/>
      <c r="E973" s="9"/>
      <c r="F973" s="9"/>
      <c r="G973"/>
      <c r="H973" s="9"/>
      <c r="I973" s="9"/>
      <c r="J973" s="9"/>
      <c r="K973" s="9"/>
    </row>
    <row r="974" spans="3:11" x14ac:dyDescent="0.25">
      <c r="C974" s="9"/>
      <c r="D974" s="9"/>
      <c r="E974" s="9"/>
      <c r="F974" s="9"/>
      <c r="G974"/>
      <c r="H974" s="9"/>
      <c r="I974" s="9"/>
      <c r="J974" s="9"/>
      <c r="K974" s="9"/>
    </row>
    <row r="975" spans="3:11" x14ac:dyDescent="0.25">
      <c r="C975" s="9"/>
      <c r="D975" s="9"/>
      <c r="E975" s="9"/>
      <c r="F975" s="9"/>
      <c r="G975"/>
      <c r="H975" s="9"/>
      <c r="I975" s="9"/>
      <c r="J975" s="9"/>
      <c r="K975" s="9"/>
    </row>
    <row r="976" spans="3:11" x14ac:dyDescent="0.25">
      <c r="C976" s="9"/>
      <c r="D976" s="9"/>
      <c r="E976" s="9"/>
      <c r="F976" s="9"/>
      <c r="G976"/>
      <c r="H976" s="9"/>
      <c r="I976" s="9"/>
      <c r="J976" s="9"/>
      <c r="K976" s="9"/>
    </row>
    <row r="977" spans="3:11" x14ac:dyDescent="0.25">
      <c r="C977" s="9"/>
      <c r="D977" s="9"/>
      <c r="E977" s="9"/>
      <c r="F977" s="9"/>
      <c r="G977"/>
      <c r="H977" s="9"/>
      <c r="I977" s="9"/>
      <c r="J977" s="9"/>
      <c r="K977" s="9"/>
    </row>
    <row r="978" spans="3:11" x14ac:dyDescent="0.25">
      <c r="C978" s="9"/>
      <c r="D978" s="9"/>
      <c r="E978" s="9"/>
      <c r="F978" s="9"/>
      <c r="G978"/>
      <c r="H978" s="9"/>
      <c r="I978" s="9"/>
      <c r="J978" s="9"/>
      <c r="K978" s="9"/>
    </row>
    <row r="979" spans="3:11" x14ac:dyDescent="0.25">
      <c r="C979" s="9"/>
      <c r="D979" s="9"/>
      <c r="E979" s="9"/>
      <c r="F979" s="9"/>
      <c r="G979"/>
      <c r="H979" s="9"/>
      <c r="I979" s="9"/>
      <c r="J979" s="9"/>
      <c r="K979" s="9"/>
    </row>
    <row r="980" spans="3:11" x14ac:dyDescent="0.25">
      <c r="C980" s="9"/>
      <c r="D980" s="9"/>
      <c r="E980" s="9"/>
      <c r="F980" s="9"/>
      <c r="G980"/>
      <c r="H980" s="9"/>
      <c r="I980" s="9"/>
      <c r="J980" s="9"/>
      <c r="K980" s="9"/>
    </row>
    <row r="981" spans="3:11" x14ac:dyDescent="0.25">
      <c r="C981" s="9"/>
      <c r="D981" s="9"/>
      <c r="E981" s="9"/>
      <c r="F981" s="9"/>
      <c r="G981"/>
      <c r="H981" s="9"/>
      <c r="I981" s="9"/>
      <c r="J981" s="9"/>
      <c r="K981" s="9"/>
    </row>
    <row r="982" spans="3:11" x14ac:dyDescent="0.25">
      <c r="C982" s="9"/>
      <c r="D982" s="9"/>
      <c r="E982" s="9"/>
      <c r="F982" s="9"/>
      <c r="G982"/>
      <c r="H982" s="9"/>
      <c r="I982" s="9"/>
      <c r="J982" s="9"/>
      <c r="K982" s="9"/>
    </row>
    <row r="983" spans="3:11" x14ac:dyDescent="0.25">
      <c r="C983" s="9"/>
      <c r="D983" s="9"/>
      <c r="E983" s="9"/>
      <c r="F983" s="9"/>
      <c r="G983"/>
      <c r="H983" s="9"/>
      <c r="I983" s="9"/>
      <c r="J983" s="9"/>
      <c r="K983" s="9"/>
    </row>
    <row r="984" spans="3:11" x14ac:dyDescent="0.25">
      <c r="C984" s="9"/>
      <c r="D984" s="9"/>
      <c r="E984" s="9"/>
      <c r="F984" s="9"/>
      <c r="G984"/>
      <c r="H984" s="9"/>
      <c r="I984" s="9"/>
      <c r="J984" s="9"/>
      <c r="K984" s="9"/>
    </row>
    <row r="985" spans="3:11" x14ac:dyDescent="0.25">
      <c r="C985" s="9"/>
      <c r="D985" s="9"/>
      <c r="E985" s="9"/>
      <c r="F985" s="9"/>
      <c r="G985"/>
      <c r="H985" s="9"/>
      <c r="I985" s="9"/>
      <c r="J985" s="9"/>
      <c r="K985" s="9"/>
    </row>
    <row r="986" spans="3:11" x14ac:dyDescent="0.25">
      <c r="C986" s="9"/>
      <c r="D986" s="9"/>
      <c r="E986" s="9"/>
      <c r="F986" s="9"/>
      <c r="G986"/>
      <c r="H986" s="9"/>
      <c r="I986" s="9"/>
      <c r="J986" s="9"/>
      <c r="K986" s="9"/>
    </row>
    <row r="987" spans="3:11" x14ac:dyDescent="0.25">
      <c r="C987" s="9"/>
      <c r="D987" s="9"/>
      <c r="E987" s="9"/>
      <c r="F987" s="9"/>
      <c r="G987"/>
      <c r="H987" s="9"/>
      <c r="I987" s="9"/>
      <c r="J987" s="9"/>
      <c r="K987" s="9"/>
    </row>
    <row r="988" spans="3:11" x14ac:dyDescent="0.25">
      <c r="C988" s="9"/>
      <c r="D988" s="9"/>
      <c r="E988" s="9"/>
      <c r="F988" s="9"/>
      <c r="G988"/>
      <c r="H988" s="9"/>
      <c r="I988" s="9"/>
      <c r="J988" s="9"/>
      <c r="K988" s="9"/>
    </row>
    <row r="989" spans="3:11" x14ac:dyDescent="0.25">
      <c r="C989" s="9"/>
      <c r="D989" s="9"/>
      <c r="E989" s="9"/>
      <c r="F989" s="9"/>
      <c r="G989"/>
      <c r="H989" s="9"/>
      <c r="I989" s="9"/>
      <c r="J989" s="9"/>
      <c r="K989" s="9"/>
    </row>
    <row r="990" spans="3:11" x14ac:dyDescent="0.25">
      <c r="C990" s="9"/>
      <c r="D990" s="9"/>
      <c r="E990" s="9"/>
      <c r="F990" s="9"/>
      <c r="G990"/>
      <c r="H990" s="9"/>
      <c r="I990" s="9"/>
      <c r="J990" s="9"/>
      <c r="K990" s="9"/>
    </row>
    <row r="991" spans="3:11" x14ac:dyDescent="0.25">
      <c r="C991" s="9"/>
      <c r="D991" s="9"/>
      <c r="E991" s="9"/>
      <c r="F991" s="9"/>
      <c r="G991"/>
      <c r="H991" s="9"/>
      <c r="I991" s="9"/>
      <c r="J991" s="9"/>
      <c r="K991" s="9"/>
    </row>
    <row r="992" spans="3:11" x14ac:dyDescent="0.25">
      <c r="C992" s="9"/>
      <c r="D992" s="9"/>
      <c r="E992" s="9"/>
      <c r="F992" s="9"/>
      <c r="G992"/>
      <c r="H992" s="9"/>
      <c r="I992" s="9"/>
      <c r="J992" s="9"/>
      <c r="K992" s="9"/>
    </row>
    <row r="993" spans="3:11" x14ac:dyDescent="0.25">
      <c r="C993" s="9"/>
      <c r="D993" s="9"/>
      <c r="E993" s="9"/>
      <c r="F993" s="9"/>
      <c r="G993"/>
      <c r="H993" s="9"/>
      <c r="I993" s="9"/>
      <c r="J993" s="9"/>
      <c r="K993" s="9"/>
    </row>
    <row r="994" spans="3:11" x14ac:dyDescent="0.25">
      <c r="C994" s="9"/>
      <c r="D994" s="9"/>
      <c r="E994" s="9"/>
      <c r="F994" s="9"/>
      <c r="G994"/>
      <c r="H994" s="9"/>
      <c r="I994" s="9"/>
      <c r="J994" s="9"/>
      <c r="K994" s="9"/>
    </row>
    <row r="995" spans="3:11" x14ac:dyDescent="0.25">
      <c r="C995" s="9"/>
      <c r="D995" s="9"/>
      <c r="E995" s="9"/>
      <c r="F995" s="9"/>
      <c r="G995"/>
      <c r="H995" s="9"/>
      <c r="I995" s="9"/>
      <c r="J995" s="9"/>
      <c r="K995" s="9"/>
    </row>
    <row r="996" spans="3:11" x14ac:dyDescent="0.25">
      <c r="C996" s="9"/>
      <c r="D996" s="9"/>
      <c r="E996" s="9"/>
      <c r="F996" s="9"/>
      <c r="G996"/>
      <c r="H996" s="9"/>
      <c r="I996" s="9"/>
      <c r="J996" s="9"/>
      <c r="K996" s="9"/>
    </row>
    <row r="997" spans="3:11" x14ac:dyDescent="0.25">
      <c r="C997" s="9"/>
      <c r="D997" s="9"/>
      <c r="E997" s="9"/>
      <c r="F997" s="9"/>
      <c r="G997"/>
      <c r="H997" s="9"/>
      <c r="I997" s="9"/>
      <c r="J997" s="9"/>
      <c r="K997" s="9"/>
    </row>
    <row r="998" spans="3:11" x14ac:dyDescent="0.25">
      <c r="C998" s="9"/>
      <c r="D998" s="9"/>
      <c r="E998" s="9"/>
      <c r="F998" s="9"/>
      <c r="G998"/>
      <c r="H998" s="9"/>
      <c r="I998" s="9"/>
      <c r="J998" s="9"/>
      <c r="K998" s="9"/>
    </row>
    <row r="999" spans="3:11" x14ac:dyDescent="0.25">
      <c r="C999" s="9"/>
      <c r="D999" s="9"/>
      <c r="E999" s="9"/>
      <c r="F999" s="9"/>
      <c r="G999"/>
      <c r="H999" s="9"/>
      <c r="I999" s="9"/>
      <c r="J999" s="9"/>
      <c r="K999" s="9"/>
    </row>
    <row r="1000" spans="3:11" x14ac:dyDescent="0.25">
      <c r="C1000" s="9"/>
      <c r="D1000" s="9"/>
      <c r="E1000" s="9"/>
      <c r="F1000" s="9"/>
      <c r="G1000"/>
      <c r="H1000" s="9"/>
      <c r="I1000" s="9"/>
      <c r="J1000" s="9"/>
      <c r="K1000" s="9"/>
    </row>
    <row r="1001" spans="3:11" x14ac:dyDescent="0.25">
      <c r="C1001" s="9"/>
      <c r="D1001" s="9"/>
      <c r="E1001" s="9"/>
      <c r="F1001" s="9"/>
      <c r="G1001"/>
      <c r="H1001" s="9"/>
      <c r="I1001" s="9"/>
      <c r="J1001" s="9"/>
      <c r="K1001" s="9"/>
    </row>
    <row r="1002" spans="3:11" x14ac:dyDescent="0.25">
      <c r="C1002" s="9"/>
      <c r="D1002" s="9"/>
      <c r="E1002" s="9"/>
      <c r="F1002" s="9"/>
      <c r="G1002"/>
      <c r="H1002" s="9"/>
      <c r="I1002" s="9"/>
      <c r="J1002" s="9"/>
      <c r="K1002" s="9"/>
    </row>
    <row r="1003" spans="3:11" x14ac:dyDescent="0.25">
      <c r="C1003" s="9"/>
      <c r="D1003" s="9"/>
      <c r="E1003" s="9"/>
      <c r="F1003" s="9"/>
      <c r="G1003"/>
      <c r="H1003" s="9"/>
      <c r="I1003" s="9"/>
      <c r="J1003" s="9"/>
      <c r="K1003" s="9"/>
    </row>
    <row r="1004" spans="3:11" x14ac:dyDescent="0.25">
      <c r="C1004" s="9"/>
      <c r="D1004" s="9"/>
      <c r="E1004" s="9"/>
      <c r="F1004" s="9"/>
      <c r="G1004"/>
      <c r="H1004" s="9"/>
      <c r="I1004" s="9"/>
      <c r="J1004" s="9"/>
      <c r="K1004" s="9"/>
    </row>
    <row r="1005" spans="3:11" x14ac:dyDescent="0.25">
      <c r="C1005" s="9"/>
      <c r="D1005" s="9"/>
      <c r="E1005" s="9"/>
      <c r="F1005" s="9"/>
      <c r="G1005"/>
      <c r="H1005" s="9"/>
      <c r="I1005" s="9"/>
      <c r="J1005" s="9"/>
      <c r="K1005" s="9"/>
    </row>
    <row r="1006" spans="3:11" x14ac:dyDescent="0.25">
      <c r="C1006" s="9"/>
      <c r="D1006" s="9"/>
      <c r="E1006" s="9"/>
      <c r="F1006" s="9"/>
      <c r="G1006"/>
      <c r="H1006" s="9"/>
      <c r="I1006" s="9"/>
      <c r="J1006" s="9"/>
      <c r="K1006" s="9"/>
    </row>
    <row r="1007" spans="3:11" x14ac:dyDescent="0.25">
      <c r="C1007" s="9"/>
      <c r="D1007" s="9"/>
      <c r="E1007" s="9"/>
      <c r="F1007" s="9"/>
      <c r="G1007"/>
      <c r="H1007" s="9"/>
      <c r="I1007" s="9"/>
      <c r="J1007" s="9"/>
      <c r="K1007" s="9"/>
    </row>
    <row r="1008" spans="3:11" x14ac:dyDescent="0.25">
      <c r="C1008" s="9"/>
      <c r="D1008" s="9"/>
      <c r="E1008" s="9"/>
      <c r="F1008" s="9"/>
      <c r="G1008"/>
      <c r="H1008" s="9"/>
      <c r="I1008" s="9"/>
      <c r="J1008" s="9"/>
      <c r="K1008" s="9"/>
    </row>
    <row r="1009" spans="3:11" x14ac:dyDescent="0.25">
      <c r="C1009" s="9"/>
      <c r="D1009" s="9"/>
      <c r="E1009" s="9"/>
      <c r="F1009" s="9"/>
      <c r="G1009"/>
      <c r="H1009" s="9"/>
      <c r="I1009" s="9"/>
      <c r="J1009" s="9"/>
      <c r="K1009" s="9"/>
    </row>
    <row r="1010" spans="3:11" x14ac:dyDescent="0.25">
      <c r="C1010" s="9"/>
      <c r="D1010" s="9"/>
      <c r="E1010" s="9"/>
      <c r="F1010" s="9"/>
      <c r="G1010"/>
      <c r="H1010" s="9"/>
      <c r="I1010" s="9"/>
      <c r="J1010" s="9"/>
      <c r="K1010" s="9"/>
    </row>
    <row r="1011" spans="3:11" x14ac:dyDescent="0.25">
      <c r="C1011" s="9"/>
      <c r="D1011" s="9"/>
      <c r="E1011" s="9"/>
      <c r="F1011" s="9"/>
      <c r="G1011"/>
      <c r="H1011" s="9"/>
      <c r="I1011" s="9"/>
      <c r="J1011" s="9"/>
      <c r="K1011" s="9"/>
    </row>
    <row r="1012" spans="3:11" x14ac:dyDescent="0.25">
      <c r="C1012" s="9"/>
      <c r="D1012" s="9"/>
      <c r="E1012" s="9"/>
      <c r="F1012" s="9"/>
      <c r="G1012"/>
      <c r="H1012" s="9"/>
      <c r="I1012" s="9"/>
      <c r="J1012" s="9"/>
      <c r="K1012" s="9"/>
    </row>
    <row r="1013" spans="3:11" x14ac:dyDescent="0.25">
      <c r="C1013" s="9"/>
      <c r="D1013" s="9"/>
      <c r="E1013" s="9"/>
      <c r="F1013" s="9"/>
      <c r="G1013"/>
      <c r="H1013" s="9"/>
      <c r="I1013" s="9"/>
      <c r="J1013" s="9"/>
      <c r="K1013" s="9"/>
    </row>
    <row r="1014" spans="3:11" x14ac:dyDescent="0.25">
      <c r="C1014" s="9"/>
      <c r="D1014" s="9"/>
      <c r="E1014" s="9"/>
      <c r="F1014" s="9"/>
      <c r="G1014"/>
      <c r="H1014" s="9"/>
      <c r="I1014" s="9"/>
      <c r="J1014" s="9"/>
      <c r="K1014" s="9"/>
    </row>
    <row r="1015" spans="3:11" x14ac:dyDescent="0.25">
      <c r="C1015" s="9"/>
      <c r="D1015" s="9"/>
      <c r="E1015" s="9"/>
      <c r="F1015" s="9"/>
      <c r="G1015"/>
      <c r="H1015" s="9"/>
      <c r="I1015" s="9"/>
      <c r="J1015" s="9"/>
      <c r="K1015" s="9"/>
    </row>
    <row r="1016" spans="3:11" x14ac:dyDescent="0.25">
      <c r="C1016" s="9"/>
      <c r="D1016" s="9"/>
      <c r="E1016" s="9"/>
      <c r="F1016" s="9"/>
      <c r="G1016"/>
      <c r="H1016" s="9"/>
      <c r="I1016" s="9"/>
      <c r="J1016" s="9"/>
      <c r="K1016" s="9"/>
    </row>
    <row r="1017" spans="3:11" x14ac:dyDescent="0.25">
      <c r="C1017" s="9"/>
      <c r="D1017" s="9"/>
      <c r="E1017" s="9"/>
      <c r="F1017" s="9"/>
      <c r="G1017"/>
      <c r="H1017" s="9"/>
      <c r="I1017" s="9"/>
      <c r="J1017" s="9"/>
      <c r="K1017" s="9"/>
    </row>
    <row r="1018" spans="3:11" x14ac:dyDescent="0.25">
      <c r="C1018" s="9"/>
      <c r="D1018" s="9"/>
      <c r="E1018" s="9"/>
      <c r="F1018" s="9"/>
      <c r="G1018"/>
      <c r="H1018" s="9"/>
      <c r="I1018" s="9"/>
      <c r="J1018" s="9"/>
      <c r="K1018" s="9"/>
    </row>
    <row r="1019" spans="3:11" x14ac:dyDescent="0.25">
      <c r="C1019" s="9"/>
      <c r="D1019" s="9"/>
      <c r="E1019" s="9"/>
      <c r="F1019" s="9"/>
      <c r="G1019"/>
      <c r="H1019" s="9"/>
      <c r="I1019" s="9"/>
      <c r="J1019" s="9"/>
      <c r="K1019" s="9"/>
    </row>
    <row r="1020" spans="3:11" x14ac:dyDescent="0.25">
      <c r="C1020" s="9"/>
      <c r="D1020" s="9"/>
      <c r="E1020" s="9"/>
      <c r="F1020" s="9"/>
      <c r="G1020"/>
      <c r="H1020" s="9"/>
      <c r="I1020" s="9"/>
      <c r="J1020" s="9"/>
      <c r="K1020" s="9"/>
    </row>
    <row r="1021" spans="3:11" x14ac:dyDescent="0.25">
      <c r="C1021" s="9"/>
      <c r="D1021" s="9"/>
      <c r="E1021" s="9"/>
      <c r="F1021" s="9"/>
      <c r="G1021"/>
      <c r="H1021" s="9"/>
      <c r="I1021" s="9"/>
      <c r="J1021" s="9"/>
      <c r="K1021" s="9"/>
    </row>
    <row r="1022" spans="3:11" x14ac:dyDescent="0.25">
      <c r="C1022" s="9"/>
      <c r="D1022" s="9"/>
      <c r="E1022" s="9"/>
      <c r="F1022" s="9"/>
      <c r="G1022"/>
      <c r="H1022" s="9"/>
      <c r="I1022" s="9"/>
      <c r="J1022" s="9"/>
      <c r="K1022" s="9"/>
    </row>
    <row r="1023" spans="3:11" x14ac:dyDescent="0.25">
      <c r="C1023" s="9"/>
      <c r="D1023" s="9"/>
      <c r="E1023" s="9"/>
      <c r="F1023" s="9"/>
      <c r="G1023"/>
      <c r="H1023" s="9"/>
      <c r="I1023" s="9"/>
      <c r="J1023" s="9"/>
      <c r="K1023" s="9"/>
    </row>
    <row r="1024" spans="3:11" x14ac:dyDescent="0.25">
      <c r="C1024" s="9"/>
      <c r="D1024" s="9"/>
      <c r="E1024" s="9"/>
      <c r="F1024" s="9"/>
      <c r="G1024"/>
      <c r="H1024" s="9"/>
      <c r="I1024" s="9"/>
      <c r="J1024" s="9"/>
      <c r="K1024" s="9"/>
    </row>
    <row r="1025" spans="3:11" x14ac:dyDescent="0.25">
      <c r="C1025" s="9"/>
      <c r="D1025" s="9"/>
      <c r="E1025" s="9"/>
      <c r="F1025" s="9"/>
      <c r="G1025"/>
      <c r="H1025" s="9"/>
      <c r="I1025" s="9"/>
      <c r="J1025" s="9"/>
      <c r="K1025" s="9"/>
    </row>
    <row r="1026" spans="3:11" x14ac:dyDescent="0.25">
      <c r="C1026" s="9"/>
      <c r="D1026" s="9"/>
      <c r="E1026" s="9"/>
      <c r="F1026" s="9"/>
      <c r="G1026"/>
      <c r="H1026" s="9"/>
      <c r="I1026" s="9"/>
      <c r="J1026" s="9"/>
      <c r="K1026" s="9"/>
    </row>
    <row r="1027" spans="3:11" x14ac:dyDescent="0.25">
      <c r="C1027" s="9"/>
      <c r="D1027" s="9"/>
      <c r="E1027" s="9"/>
      <c r="F1027" s="9"/>
      <c r="G1027"/>
      <c r="H1027" s="9"/>
      <c r="I1027" s="9"/>
      <c r="J1027" s="9"/>
      <c r="K1027" s="9"/>
    </row>
    <row r="1028" spans="3:11" x14ac:dyDescent="0.25">
      <c r="C1028" s="9"/>
      <c r="D1028" s="9"/>
      <c r="E1028" s="9"/>
      <c r="F1028" s="9"/>
      <c r="G1028"/>
      <c r="H1028" s="9"/>
      <c r="I1028" s="9"/>
      <c r="J1028" s="9"/>
      <c r="K1028" s="9"/>
    </row>
    <row r="1029" spans="3:11" x14ac:dyDescent="0.25">
      <c r="C1029" s="9"/>
      <c r="D1029" s="9"/>
      <c r="E1029" s="9"/>
      <c r="F1029" s="9"/>
      <c r="G1029"/>
      <c r="H1029" s="9"/>
      <c r="I1029" s="9"/>
      <c r="J1029" s="9"/>
      <c r="K1029" s="9"/>
    </row>
    <row r="1030" spans="3:11" x14ac:dyDescent="0.25">
      <c r="C1030" s="9"/>
      <c r="D1030" s="9"/>
      <c r="E1030" s="9"/>
      <c r="F1030" s="9"/>
      <c r="G1030"/>
      <c r="H1030" s="9"/>
      <c r="I1030" s="9"/>
      <c r="J1030" s="9"/>
      <c r="K1030" s="9"/>
    </row>
    <row r="1031" spans="3:11" x14ac:dyDescent="0.25">
      <c r="C1031" s="9"/>
      <c r="D1031" s="9"/>
      <c r="E1031" s="9"/>
      <c r="F1031" s="9"/>
      <c r="G1031"/>
      <c r="H1031" s="9"/>
      <c r="I1031" s="9"/>
      <c r="J1031" s="9"/>
      <c r="K1031" s="9"/>
    </row>
    <row r="1032" spans="3:11" x14ac:dyDescent="0.25">
      <c r="C1032" s="9"/>
      <c r="D1032" s="9"/>
      <c r="E1032" s="9"/>
      <c r="F1032" s="9"/>
      <c r="G1032"/>
      <c r="H1032" s="9"/>
      <c r="I1032" s="9"/>
      <c r="J1032" s="9"/>
      <c r="K1032" s="9"/>
    </row>
    <row r="1033" spans="3:11" x14ac:dyDescent="0.25">
      <c r="C1033" s="9"/>
      <c r="D1033" s="9"/>
      <c r="E1033" s="9"/>
      <c r="F1033" s="9"/>
      <c r="G1033"/>
      <c r="H1033" s="9"/>
      <c r="I1033" s="9"/>
      <c r="J1033" s="9"/>
      <c r="K1033" s="9"/>
    </row>
    <row r="1034" spans="3:11" x14ac:dyDescent="0.25">
      <c r="C1034" s="9"/>
      <c r="D1034" s="9"/>
      <c r="E1034" s="9"/>
      <c r="F1034" s="9"/>
      <c r="G1034"/>
      <c r="H1034" s="9"/>
      <c r="I1034" s="9"/>
      <c r="J1034" s="9"/>
      <c r="K1034" s="9"/>
    </row>
    <row r="1035" spans="3:11" x14ac:dyDescent="0.25">
      <c r="C1035" s="9"/>
      <c r="D1035" s="9"/>
      <c r="E1035" s="9"/>
      <c r="F1035" s="9"/>
      <c r="G1035"/>
      <c r="H1035" s="9"/>
      <c r="I1035" s="9"/>
      <c r="J1035" s="9"/>
      <c r="K1035" s="9"/>
    </row>
    <row r="1036" spans="3:11" x14ac:dyDescent="0.25">
      <c r="C1036" s="9"/>
      <c r="D1036" s="9"/>
      <c r="E1036" s="9"/>
      <c r="F1036" s="9"/>
      <c r="G1036"/>
      <c r="H1036" s="9"/>
      <c r="I1036" s="9"/>
      <c r="J1036" s="9"/>
      <c r="K1036" s="9"/>
    </row>
    <row r="1037" spans="3:11" x14ac:dyDescent="0.25">
      <c r="C1037" s="9"/>
      <c r="D1037" s="9"/>
      <c r="E1037" s="9"/>
      <c r="F1037" s="9"/>
      <c r="G1037"/>
      <c r="H1037" s="9"/>
      <c r="I1037" s="9"/>
      <c r="J1037" s="9"/>
      <c r="K1037" s="9"/>
    </row>
    <row r="1038" spans="3:11" x14ac:dyDescent="0.25">
      <c r="C1038" s="9"/>
      <c r="D1038" s="9"/>
      <c r="E1038" s="9"/>
      <c r="F1038" s="9"/>
      <c r="G1038"/>
      <c r="H1038" s="9"/>
      <c r="I1038" s="9"/>
      <c r="J1038" s="9"/>
      <c r="K1038" s="9"/>
    </row>
    <row r="1039" spans="3:11" x14ac:dyDescent="0.25">
      <c r="C1039" s="9"/>
      <c r="D1039" s="9"/>
      <c r="E1039" s="9"/>
      <c r="F1039" s="9"/>
      <c r="G1039"/>
      <c r="H1039" s="9"/>
      <c r="I1039" s="9"/>
      <c r="J1039" s="9"/>
      <c r="K1039" s="9"/>
    </row>
    <row r="1040" spans="3:11" x14ac:dyDescent="0.25">
      <c r="C1040" s="9"/>
      <c r="D1040" s="9"/>
      <c r="E1040" s="9"/>
      <c r="F1040" s="9"/>
      <c r="G1040"/>
      <c r="H1040" s="9"/>
      <c r="I1040" s="9"/>
      <c r="J1040" s="9"/>
      <c r="K1040" s="9"/>
    </row>
    <row r="1041" spans="3:11" x14ac:dyDescent="0.25">
      <c r="C1041" s="9"/>
      <c r="D1041" s="9"/>
      <c r="E1041" s="9"/>
      <c r="F1041" s="9"/>
      <c r="G1041"/>
      <c r="H1041" s="9"/>
      <c r="I1041" s="9"/>
      <c r="J1041" s="9"/>
      <c r="K1041" s="9"/>
    </row>
    <row r="1042" spans="3:11" x14ac:dyDescent="0.25">
      <c r="C1042" s="9"/>
      <c r="D1042" s="9"/>
      <c r="E1042" s="9"/>
      <c r="F1042" s="9"/>
      <c r="G1042"/>
      <c r="H1042" s="9"/>
      <c r="I1042" s="9"/>
      <c r="J1042" s="9"/>
      <c r="K1042" s="9"/>
    </row>
    <row r="1043" spans="3:11" x14ac:dyDescent="0.25">
      <c r="C1043" s="9"/>
      <c r="D1043" s="9"/>
      <c r="E1043" s="9"/>
      <c r="F1043" s="9"/>
      <c r="G1043"/>
      <c r="H1043" s="9"/>
      <c r="I1043" s="9"/>
      <c r="J1043" s="9"/>
      <c r="K1043" s="9"/>
    </row>
    <row r="1044" spans="3:11" x14ac:dyDescent="0.25">
      <c r="C1044" s="9"/>
      <c r="D1044" s="9"/>
      <c r="E1044" s="9"/>
      <c r="F1044" s="9"/>
      <c r="G1044"/>
      <c r="H1044" s="9"/>
      <c r="I1044" s="9"/>
      <c r="J1044" s="9"/>
      <c r="K1044" s="9"/>
    </row>
    <row r="1045" spans="3:11" x14ac:dyDescent="0.25">
      <c r="C1045" s="9"/>
      <c r="D1045" s="9"/>
      <c r="E1045" s="9"/>
      <c r="F1045" s="9"/>
      <c r="G1045"/>
      <c r="H1045" s="9"/>
      <c r="I1045" s="9"/>
      <c r="J1045" s="9"/>
      <c r="K1045" s="9"/>
    </row>
    <row r="1046" spans="3:11" x14ac:dyDescent="0.25">
      <c r="C1046" s="9"/>
      <c r="D1046" s="9"/>
      <c r="E1046" s="9"/>
      <c r="F1046" s="9"/>
      <c r="G1046"/>
      <c r="H1046" s="9"/>
      <c r="I1046" s="9"/>
      <c r="J1046" s="9"/>
      <c r="K1046" s="9"/>
    </row>
    <row r="1047" spans="3:11" x14ac:dyDescent="0.25">
      <c r="C1047" s="9"/>
      <c r="D1047" s="9"/>
      <c r="E1047" s="9"/>
      <c r="F1047" s="9"/>
      <c r="G1047"/>
      <c r="H1047" s="9"/>
      <c r="I1047" s="9"/>
      <c r="J1047" s="9"/>
      <c r="K1047" s="9"/>
    </row>
    <row r="1048" spans="3:11" x14ac:dyDescent="0.25">
      <c r="C1048" s="9"/>
      <c r="D1048" s="9"/>
      <c r="E1048" s="9"/>
      <c r="F1048" s="9"/>
      <c r="H1048" s="9"/>
      <c r="I1048" s="9"/>
      <c r="J1048" s="9"/>
      <c r="K1048" s="9"/>
    </row>
    <row r="1049" spans="3:11" x14ac:dyDescent="0.25">
      <c r="C1049" s="9"/>
      <c r="D1049" s="9"/>
      <c r="E1049" s="9"/>
      <c r="F1049" s="9"/>
      <c r="H1049" s="9"/>
      <c r="I1049" s="9"/>
      <c r="J1049" s="9"/>
      <c r="K1049" s="9"/>
    </row>
    <row r="1050" spans="3:11" x14ac:dyDescent="0.25">
      <c r="C1050" s="9"/>
      <c r="D1050" s="9"/>
      <c r="E1050" s="9"/>
      <c r="F1050" s="9"/>
      <c r="H1050" s="9"/>
      <c r="I1050" s="9"/>
      <c r="J1050" s="9"/>
      <c r="K1050" s="9"/>
    </row>
    <row r="1051" spans="3:11" x14ac:dyDescent="0.25">
      <c r="C1051" s="9"/>
      <c r="D1051" s="9"/>
      <c r="E1051" s="9"/>
      <c r="F1051" s="9"/>
      <c r="H1051" s="9"/>
      <c r="I1051" s="9"/>
      <c r="J1051" s="9"/>
      <c r="K1051" s="9"/>
    </row>
    <row r="1052" spans="3:11" x14ac:dyDescent="0.25">
      <c r="C1052" s="9"/>
      <c r="D1052" s="9"/>
      <c r="E1052" s="9"/>
      <c r="F1052" s="9"/>
      <c r="H1052" s="9"/>
      <c r="I1052" s="9"/>
      <c r="J1052" s="9"/>
      <c r="K1052" s="9"/>
    </row>
    <row r="1053" spans="3:11" x14ac:dyDescent="0.25">
      <c r="C1053" s="9"/>
      <c r="D1053" s="9"/>
      <c r="E1053" s="9"/>
      <c r="F1053" s="9"/>
      <c r="H1053" s="9"/>
      <c r="I1053" s="9"/>
      <c r="J1053" s="9"/>
      <c r="K1053" s="9"/>
    </row>
    <row r="1054" spans="3:11" x14ac:dyDescent="0.25">
      <c r="C1054" s="9"/>
      <c r="D1054" s="9"/>
      <c r="E1054" s="9"/>
      <c r="F1054" s="9"/>
      <c r="H1054" s="9"/>
      <c r="I1054" s="9"/>
      <c r="J1054" s="9"/>
      <c r="K1054" s="9"/>
    </row>
    <row r="1055" spans="3:11" x14ac:dyDescent="0.25">
      <c r="C1055" s="9"/>
      <c r="D1055" s="9"/>
      <c r="E1055" s="9"/>
      <c r="F1055" s="9"/>
      <c r="H1055" s="9"/>
      <c r="I1055" s="9"/>
      <c r="J1055" s="9"/>
      <c r="K1055" s="9"/>
    </row>
    <row r="1056" spans="3:11" x14ac:dyDescent="0.25">
      <c r="C1056" s="9"/>
      <c r="D1056" s="9"/>
      <c r="E1056" s="9"/>
      <c r="F1056" s="9"/>
      <c r="H1056" s="9"/>
      <c r="I1056" s="9"/>
      <c r="J1056" s="9"/>
      <c r="K1056" s="9"/>
    </row>
    <row r="1057" spans="3:11" x14ac:dyDescent="0.25">
      <c r="C1057" s="9"/>
      <c r="D1057" s="9"/>
      <c r="E1057" s="9"/>
      <c r="F1057" s="9"/>
      <c r="H1057" s="9"/>
      <c r="I1057" s="9"/>
      <c r="J1057" s="9"/>
      <c r="K1057" s="9"/>
    </row>
    <row r="1058" spans="3:11" x14ac:dyDescent="0.25">
      <c r="C1058" s="9"/>
      <c r="D1058" s="9"/>
      <c r="E1058" s="9"/>
      <c r="F1058" s="9"/>
      <c r="H1058" s="9"/>
      <c r="I1058" s="9"/>
      <c r="J1058" s="9"/>
      <c r="K1058" s="9"/>
    </row>
    <row r="1059" spans="3:11" x14ac:dyDescent="0.25">
      <c r="C1059" s="9"/>
      <c r="D1059" s="9"/>
      <c r="E1059" s="9"/>
      <c r="F1059" s="9"/>
      <c r="H1059" s="9"/>
      <c r="I1059" s="9"/>
      <c r="J1059" s="9"/>
      <c r="K1059" s="9"/>
    </row>
    <row r="1060" spans="3:11" x14ac:dyDescent="0.25">
      <c r="C1060" s="9"/>
      <c r="D1060" s="9"/>
      <c r="E1060" s="9"/>
      <c r="F1060" s="9"/>
      <c r="H1060" s="9"/>
      <c r="I1060" s="9"/>
      <c r="J1060" s="9"/>
      <c r="K1060" s="9"/>
    </row>
    <row r="1061" spans="3:11" x14ac:dyDescent="0.25">
      <c r="C1061" s="9"/>
      <c r="D1061" s="9"/>
      <c r="E1061" s="9"/>
      <c r="F1061" s="9"/>
      <c r="H1061" s="9"/>
      <c r="I1061" s="9"/>
      <c r="J1061" s="9"/>
      <c r="K1061" s="9"/>
    </row>
    <row r="1062" spans="3:11" x14ac:dyDescent="0.25">
      <c r="C1062" s="9"/>
      <c r="D1062" s="9"/>
      <c r="E1062" s="9"/>
      <c r="F1062" s="9"/>
      <c r="H1062" s="9"/>
      <c r="I1062" s="9"/>
      <c r="J1062" s="9"/>
      <c r="K1062" s="9"/>
    </row>
    <row r="1063" spans="3:11" x14ac:dyDescent="0.25">
      <c r="C1063" s="9"/>
      <c r="D1063" s="9"/>
      <c r="E1063" s="9"/>
      <c r="F1063" s="9"/>
      <c r="H1063" s="9"/>
      <c r="I1063" s="9"/>
      <c r="J1063" s="9"/>
      <c r="K1063" s="9"/>
    </row>
    <row r="1064" spans="3:11" x14ac:dyDescent="0.25">
      <c r="C1064" s="9"/>
      <c r="D1064" s="9"/>
      <c r="E1064" s="9"/>
      <c r="F1064" s="9"/>
      <c r="H1064" s="9"/>
      <c r="I1064" s="9"/>
      <c r="J1064" s="9"/>
      <c r="K1064" s="9"/>
    </row>
    <row r="1065" spans="3:11" x14ac:dyDescent="0.25">
      <c r="C1065" s="9"/>
      <c r="D1065" s="9"/>
      <c r="E1065" s="9"/>
      <c r="F1065" s="9"/>
      <c r="H1065" s="9"/>
      <c r="I1065" s="9"/>
      <c r="J1065" s="9"/>
      <c r="K1065" s="9"/>
    </row>
    <row r="1066" spans="3:11" x14ac:dyDescent="0.25">
      <c r="C1066" s="9"/>
      <c r="D1066" s="9"/>
      <c r="E1066" s="9"/>
      <c r="F1066" s="9"/>
      <c r="H1066" s="9"/>
      <c r="I1066" s="9"/>
      <c r="J1066" s="9"/>
      <c r="K1066" s="9"/>
    </row>
    <row r="1067" spans="3:11" x14ac:dyDescent="0.25">
      <c r="C1067" s="9"/>
      <c r="D1067" s="9"/>
      <c r="E1067" s="9"/>
      <c r="F1067" s="9"/>
      <c r="H1067" s="9"/>
      <c r="I1067" s="9"/>
      <c r="J1067" s="9"/>
      <c r="K1067" s="9"/>
    </row>
    <row r="1068" spans="3:11" x14ac:dyDescent="0.25">
      <c r="C1068" s="9"/>
      <c r="D1068" s="9"/>
      <c r="E1068" s="9"/>
      <c r="F1068" s="9"/>
      <c r="H1068" s="9"/>
      <c r="I1068" s="9"/>
      <c r="J1068" s="9"/>
      <c r="K1068" s="9"/>
    </row>
    <row r="1069" spans="3:11" x14ac:dyDescent="0.25">
      <c r="C1069" s="9"/>
      <c r="D1069" s="9"/>
      <c r="E1069" s="9"/>
      <c r="F1069" s="9"/>
      <c r="H1069" s="9"/>
      <c r="I1069" s="9"/>
      <c r="J1069" s="9"/>
      <c r="K1069" s="9"/>
    </row>
    <row r="1070" spans="3:11" x14ac:dyDescent="0.25">
      <c r="C1070" s="9"/>
      <c r="D1070" s="9"/>
      <c r="E1070" s="9"/>
      <c r="F1070" s="9"/>
      <c r="H1070" s="9"/>
      <c r="I1070" s="9"/>
      <c r="J1070" s="9"/>
      <c r="K1070" s="9"/>
    </row>
    <row r="1071" spans="3:11" x14ac:dyDescent="0.25">
      <c r="C1071" s="9"/>
      <c r="D1071" s="9"/>
      <c r="E1071" s="9"/>
      <c r="F1071" s="9"/>
      <c r="H1071" s="9"/>
      <c r="I1071" s="9"/>
      <c r="J1071" s="9"/>
      <c r="K1071" s="9"/>
    </row>
    <row r="1072" spans="3:11" x14ac:dyDescent="0.25">
      <c r="C1072" s="9"/>
      <c r="D1072" s="9"/>
      <c r="E1072" s="9"/>
      <c r="F1072" s="9"/>
      <c r="H1072" s="9"/>
      <c r="I1072" s="9"/>
      <c r="J1072" s="9"/>
      <c r="K1072" s="9"/>
    </row>
    <row r="1073" spans="3:11" x14ac:dyDescent="0.25">
      <c r="C1073" s="9"/>
      <c r="D1073" s="9"/>
      <c r="E1073" s="9"/>
      <c r="F1073" s="9"/>
      <c r="H1073" s="9"/>
      <c r="I1073" s="9"/>
      <c r="J1073" s="9"/>
      <c r="K1073" s="9"/>
    </row>
    <row r="1074" spans="3:11" x14ac:dyDescent="0.25">
      <c r="C1074" s="9"/>
      <c r="D1074" s="9"/>
      <c r="E1074" s="9"/>
      <c r="F1074" s="9"/>
      <c r="H1074" s="9"/>
      <c r="I1074" s="9"/>
      <c r="J1074" s="9"/>
      <c r="K1074" s="9"/>
    </row>
    <row r="1075" spans="3:11" x14ac:dyDescent="0.25">
      <c r="C1075" s="9"/>
      <c r="D1075" s="9"/>
      <c r="E1075" s="9"/>
      <c r="F1075" s="9"/>
      <c r="H1075" s="9"/>
      <c r="I1075" s="9"/>
      <c r="J1075" s="9"/>
      <c r="K1075" s="9"/>
    </row>
    <row r="1076" spans="3:11" x14ac:dyDescent="0.25">
      <c r="C1076" s="9"/>
      <c r="D1076" s="9"/>
      <c r="E1076" s="9"/>
      <c r="F1076" s="9"/>
      <c r="H1076" s="9"/>
      <c r="I1076" s="9"/>
      <c r="J1076" s="9"/>
      <c r="K1076" s="9"/>
    </row>
    <row r="1077" spans="3:11" x14ac:dyDescent="0.25">
      <c r="C1077" s="9"/>
      <c r="D1077" s="9"/>
      <c r="E1077" s="9"/>
      <c r="F1077" s="9"/>
      <c r="H1077" s="9"/>
      <c r="I1077" s="9"/>
      <c r="J1077" s="9"/>
      <c r="K1077" s="9"/>
    </row>
    <row r="1078" spans="3:11" x14ac:dyDescent="0.25">
      <c r="C1078" s="9"/>
      <c r="D1078" s="9"/>
      <c r="E1078" s="9"/>
      <c r="F1078" s="9"/>
      <c r="H1078" s="9"/>
      <c r="I1078" s="9"/>
      <c r="J1078" s="9"/>
      <c r="K1078" s="9"/>
    </row>
    <row r="1079" spans="3:11" x14ac:dyDescent="0.25">
      <c r="C1079" s="9"/>
      <c r="D1079" s="9"/>
      <c r="E1079" s="9"/>
      <c r="F1079" s="9"/>
      <c r="H1079" s="9"/>
      <c r="I1079" s="9"/>
      <c r="J1079" s="9"/>
      <c r="K1079" s="9"/>
    </row>
    <row r="1080" spans="3:11" x14ac:dyDescent="0.25">
      <c r="C1080" s="9"/>
      <c r="D1080" s="9"/>
      <c r="E1080" s="9"/>
      <c r="F1080" s="9"/>
      <c r="H1080" s="9"/>
      <c r="I1080" s="9"/>
      <c r="J1080" s="9"/>
      <c r="K1080" s="9"/>
    </row>
    <row r="1081" spans="3:11" x14ac:dyDescent="0.25">
      <c r="C1081" s="9"/>
      <c r="D1081" s="9"/>
      <c r="E1081" s="9"/>
      <c r="F1081" s="9"/>
      <c r="H1081" s="9"/>
      <c r="I1081" s="9"/>
      <c r="J1081" s="9"/>
      <c r="K1081" s="9"/>
    </row>
    <row r="1082" spans="3:11" x14ac:dyDescent="0.25">
      <c r="C1082" s="9"/>
      <c r="D1082" s="9"/>
      <c r="E1082" s="9"/>
      <c r="F1082" s="9"/>
      <c r="H1082" s="9"/>
      <c r="I1082" s="9"/>
      <c r="J1082" s="9"/>
      <c r="K1082" s="9"/>
    </row>
    <row r="1083" spans="3:11" x14ac:dyDescent="0.25">
      <c r="C1083" s="9"/>
      <c r="D1083" s="9"/>
      <c r="E1083" s="9"/>
      <c r="F1083" s="9"/>
      <c r="H1083" s="9"/>
      <c r="I1083" s="9"/>
      <c r="J1083" s="9"/>
      <c r="K1083" s="9"/>
    </row>
    <row r="1084" spans="3:11" x14ac:dyDescent="0.25">
      <c r="C1084" s="9"/>
      <c r="D1084" s="9"/>
      <c r="E1084" s="9"/>
      <c r="F1084" s="9"/>
      <c r="H1084" s="9"/>
      <c r="I1084" s="9"/>
      <c r="J1084" s="9"/>
      <c r="K1084" s="9"/>
    </row>
    <row r="1085" spans="3:11" x14ac:dyDescent="0.25">
      <c r="C1085" s="9"/>
      <c r="D1085" s="9"/>
      <c r="E1085" s="9"/>
      <c r="F1085" s="9"/>
      <c r="H1085" s="9"/>
      <c r="I1085" s="9"/>
      <c r="J1085" s="9"/>
      <c r="K1085" s="9"/>
    </row>
    <row r="1086" spans="3:11" x14ac:dyDescent="0.25">
      <c r="C1086" s="9"/>
      <c r="D1086" s="9"/>
      <c r="E1086" s="9"/>
      <c r="F1086" s="9"/>
      <c r="H1086" s="9"/>
      <c r="I1086" s="9"/>
      <c r="J1086" s="9"/>
      <c r="K1086" s="9"/>
    </row>
    <row r="1087" spans="3:11" x14ac:dyDescent="0.25">
      <c r="C1087" s="9"/>
      <c r="D1087" s="9"/>
      <c r="E1087" s="9"/>
      <c r="F1087" s="9"/>
      <c r="H1087" s="9"/>
      <c r="I1087" s="9"/>
      <c r="J1087" s="9"/>
      <c r="K1087" s="9"/>
    </row>
    <row r="1088" spans="3:11" x14ac:dyDescent="0.25">
      <c r="C1088" s="9"/>
      <c r="D1088" s="9"/>
      <c r="E1088" s="9"/>
      <c r="F1088" s="9"/>
      <c r="H1088" s="9"/>
      <c r="I1088" s="9"/>
      <c r="J1088" s="9"/>
      <c r="K1088" s="9"/>
    </row>
    <row r="1089" spans="3:11" x14ac:dyDescent="0.25">
      <c r="C1089" s="9"/>
      <c r="D1089" s="9"/>
      <c r="E1089" s="9"/>
      <c r="F1089" s="9"/>
      <c r="H1089" s="9"/>
      <c r="I1089" s="9"/>
      <c r="J1089" s="9"/>
      <c r="K1089" s="9"/>
    </row>
    <row r="1090" spans="3:11" x14ac:dyDescent="0.25">
      <c r="C1090" s="9"/>
      <c r="D1090" s="9"/>
      <c r="E1090" s="9"/>
      <c r="F1090" s="9"/>
      <c r="H1090" s="9"/>
      <c r="I1090" s="9"/>
      <c r="J1090" s="9"/>
      <c r="K1090" s="9"/>
    </row>
    <row r="1091" spans="3:11" x14ac:dyDescent="0.25">
      <c r="C1091" s="9"/>
      <c r="D1091" s="9"/>
      <c r="E1091" s="9"/>
      <c r="F1091" s="9"/>
      <c r="H1091" s="9"/>
      <c r="I1091" s="9"/>
      <c r="J1091" s="9"/>
      <c r="K1091" s="9"/>
    </row>
    <row r="1092" spans="3:11" x14ac:dyDescent="0.25">
      <c r="C1092" s="9"/>
      <c r="D1092" s="9"/>
      <c r="E1092" s="9"/>
      <c r="F1092" s="9"/>
      <c r="H1092" s="9"/>
      <c r="I1092" s="9"/>
      <c r="J1092" s="9"/>
      <c r="K1092" s="9"/>
    </row>
    <row r="1093" spans="3:11" x14ac:dyDescent="0.25">
      <c r="C1093" s="9"/>
      <c r="D1093" s="9"/>
      <c r="E1093" s="9"/>
      <c r="F1093" s="9"/>
      <c r="H1093" s="9"/>
      <c r="I1093" s="9"/>
      <c r="J1093" s="9"/>
      <c r="K1093" s="9"/>
    </row>
    <row r="1094" spans="3:11" x14ac:dyDescent="0.25">
      <c r="C1094" s="9"/>
      <c r="D1094" s="9"/>
      <c r="E1094" s="9"/>
      <c r="F1094" s="9"/>
      <c r="H1094" s="9"/>
      <c r="I1094" s="9"/>
      <c r="J1094" s="9"/>
      <c r="K1094" s="9"/>
    </row>
    <row r="1095" spans="3:11" x14ac:dyDescent="0.25">
      <c r="C1095" s="9"/>
      <c r="D1095" s="9"/>
      <c r="E1095" s="9"/>
      <c r="F1095" s="9"/>
      <c r="H1095" s="9"/>
      <c r="I1095" s="9"/>
      <c r="J1095" s="9"/>
      <c r="K1095" s="9"/>
    </row>
    <row r="1096" spans="3:11" x14ac:dyDescent="0.25">
      <c r="C1096" s="9"/>
      <c r="D1096" s="9"/>
      <c r="E1096" s="9"/>
      <c r="F1096" s="9"/>
      <c r="H1096" s="9"/>
      <c r="I1096" s="9"/>
      <c r="J1096" s="9"/>
      <c r="K1096" s="9"/>
    </row>
    <row r="1097" spans="3:11" x14ac:dyDescent="0.25">
      <c r="C1097" s="9"/>
      <c r="D1097" s="9"/>
      <c r="E1097" s="9"/>
      <c r="F1097" s="9"/>
      <c r="H1097" s="9"/>
      <c r="I1097" s="9"/>
      <c r="J1097" s="9"/>
      <c r="K1097" s="9"/>
    </row>
    <row r="1098" spans="3:11" x14ac:dyDescent="0.25">
      <c r="C1098" s="9"/>
      <c r="D1098" s="9"/>
      <c r="E1098" s="9"/>
      <c r="F1098" s="9"/>
      <c r="H1098" s="9"/>
      <c r="I1098" s="9"/>
      <c r="J1098" s="9"/>
      <c r="K1098" s="9"/>
    </row>
    <row r="1099" spans="3:11" x14ac:dyDescent="0.25">
      <c r="C1099" s="9"/>
      <c r="D1099" s="9"/>
      <c r="E1099" s="9"/>
      <c r="F1099" s="9"/>
      <c r="H1099" s="9"/>
      <c r="I1099" s="9"/>
      <c r="J1099" s="9"/>
      <c r="K1099" s="9"/>
    </row>
    <row r="1100" spans="3:11" x14ac:dyDescent="0.25">
      <c r="C1100" s="9"/>
      <c r="D1100" s="9"/>
      <c r="E1100" s="9"/>
      <c r="F1100" s="9"/>
      <c r="H1100" s="9"/>
      <c r="I1100" s="9"/>
      <c r="J1100" s="9"/>
      <c r="K1100" s="9"/>
    </row>
    <row r="1101" spans="3:11" x14ac:dyDescent="0.25">
      <c r="C1101" s="9"/>
      <c r="D1101" s="9"/>
      <c r="E1101" s="9"/>
      <c r="F1101" s="9"/>
      <c r="H1101" s="9"/>
      <c r="I1101" s="9"/>
      <c r="J1101" s="9"/>
      <c r="K1101" s="9"/>
    </row>
    <row r="1102" spans="3:11" x14ac:dyDescent="0.25">
      <c r="C1102" s="9"/>
      <c r="D1102" s="9"/>
      <c r="E1102" s="9"/>
      <c r="F1102" s="9"/>
      <c r="H1102" s="9"/>
      <c r="I1102" s="9"/>
      <c r="J1102" s="9"/>
      <c r="K1102" s="9"/>
    </row>
    <row r="1103" spans="3:11" x14ac:dyDescent="0.25">
      <c r="C1103" s="9"/>
      <c r="D1103" s="9"/>
      <c r="E1103" s="9"/>
      <c r="F1103" s="9"/>
      <c r="H1103" s="9"/>
      <c r="I1103" s="9"/>
      <c r="J1103" s="9"/>
      <c r="K1103" s="9"/>
    </row>
    <row r="1104" spans="3:11" x14ac:dyDescent="0.25">
      <c r="C1104" s="9"/>
      <c r="D1104" s="9"/>
      <c r="E1104" s="9"/>
      <c r="F1104" s="9"/>
      <c r="H1104" s="9"/>
      <c r="I1104" s="9"/>
      <c r="J1104" s="9"/>
      <c r="K1104" s="9"/>
    </row>
    <row r="1105" spans="3:11" x14ac:dyDescent="0.25">
      <c r="C1105" s="9"/>
      <c r="D1105" s="9"/>
      <c r="E1105" s="9"/>
      <c r="F1105" s="9"/>
      <c r="H1105" s="9"/>
      <c r="I1105" s="9"/>
      <c r="J1105" s="9"/>
      <c r="K1105" s="9"/>
    </row>
    <row r="1106" spans="3:11" x14ac:dyDescent="0.25">
      <c r="C1106" s="9"/>
      <c r="D1106" s="9"/>
      <c r="E1106" s="9"/>
      <c r="F1106" s="9"/>
      <c r="H1106" s="9"/>
      <c r="I1106" s="9"/>
      <c r="J1106" s="9"/>
      <c r="K1106" s="9"/>
    </row>
    <row r="1107" spans="3:11" x14ac:dyDescent="0.25">
      <c r="C1107" s="9"/>
      <c r="D1107" s="9"/>
      <c r="E1107" s="9"/>
      <c r="F1107" s="9"/>
      <c r="H1107" s="9"/>
      <c r="I1107" s="9"/>
      <c r="J1107" s="9"/>
      <c r="K1107" s="9"/>
    </row>
    <row r="1108" spans="3:11" x14ac:dyDescent="0.25">
      <c r="C1108" s="9"/>
      <c r="D1108" s="9"/>
      <c r="E1108" s="9"/>
      <c r="F1108" s="9"/>
      <c r="H1108" s="9"/>
      <c r="I1108" s="9"/>
      <c r="J1108" s="9"/>
      <c r="K1108" s="9"/>
    </row>
    <row r="1109" spans="3:11" x14ac:dyDescent="0.25">
      <c r="C1109" s="9"/>
      <c r="D1109" s="9"/>
      <c r="E1109" s="9"/>
      <c r="F1109" s="9"/>
      <c r="H1109" s="9"/>
      <c r="I1109" s="9"/>
      <c r="J1109" s="9"/>
      <c r="K1109" s="9"/>
    </row>
    <row r="1110" spans="3:11" x14ac:dyDescent="0.25">
      <c r="C1110" s="9"/>
      <c r="D1110" s="9"/>
      <c r="E1110" s="9"/>
      <c r="F1110" s="9"/>
      <c r="H1110" s="9"/>
      <c r="I1110" s="9"/>
      <c r="J1110" s="9"/>
      <c r="K1110" s="9"/>
    </row>
    <row r="1111" spans="3:11" x14ac:dyDescent="0.25">
      <c r="C1111" s="9"/>
      <c r="D1111" s="9"/>
      <c r="E1111" s="9"/>
      <c r="F1111" s="9"/>
      <c r="H1111" s="9"/>
      <c r="I1111" s="9"/>
      <c r="J1111" s="9"/>
      <c r="K1111" s="9"/>
    </row>
    <row r="1112" spans="3:11" x14ac:dyDescent="0.25">
      <c r="C1112" s="9"/>
      <c r="D1112" s="9"/>
      <c r="E1112" s="9"/>
      <c r="F1112" s="9"/>
      <c r="H1112" s="9"/>
      <c r="I1112" s="9"/>
      <c r="J1112" s="9"/>
      <c r="K1112" s="9"/>
    </row>
    <row r="1113" spans="3:11" x14ac:dyDescent="0.25">
      <c r="C1113" s="9"/>
      <c r="D1113" s="9"/>
      <c r="E1113" s="9"/>
      <c r="F1113" s="9"/>
      <c r="H1113" s="9"/>
      <c r="I1113" s="9"/>
      <c r="J1113" s="9"/>
      <c r="K1113" s="9"/>
    </row>
    <row r="1114" spans="3:11" x14ac:dyDescent="0.25">
      <c r="C1114" s="9"/>
      <c r="D1114" s="9"/>
      <c r="E1114" s="9"/>
      <c r="F1114" s="9"/>
      <c r="H1114" s="9"/>
      <c r="I1114" s="9"/>
      <c r="J1114" s="9"/>
      <c r="K1114" s="9"/>
    </row>
  </sheetData>
  <autoFilter ref="D9:F446"/>
  <sortState ref="L8:Q485">
    <sortCondition ref="L10"/>
  </sortState>
  <pageMargins left="0.70866141732283472" right="0.70866141732283472" top="0.78740157480314965" bottom="0.78740157480314965" header="0.31496062992125984" footer="0.31496062992125984"/>
  <pageSetup paperSize="9" scale="76" fitToHeight="0" orientation="landscape" horizontalDpi="4294967293"/>
  <headerFooter>
    <oddHeader>&amp;L&amp;9&amp;K01+049Zuordnung Posten-Gruppen (VRV 1997) zu Konten-Gruppen (VRV 2015)&amp;R&amp;9&amp;K01+049&amp;F</oddHeader>
    <oddFooter>&amp;L&amp;9&amp;K01+049Land Stmk / TU Wien&amp;R&amp;9&amp;K01+049&amp;P von &amp;N</oddFooter>
  </headerFooter>
  <ignoredErrors>
    <ignoredError sqref="A10:A13 A14:A471 D10:D471" numberStoredAsText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>
    <f:field ref="objname" par="" edit="true" text="2017-11-21_VRV-Anlagen_Begutachtung_CLEAN"/>
    <f:field ref="objsubject" par="" edit="true" text=""/>
    <f:field ref="objcreatedby" par="" text="Kászoni, Ákos, Mag."/>
    <f:field ref="objcreatedat" par="" text="20.11.2017 13:06:17"/>
    <f:field ref="objchangedby" par="" text="Berger, Helga, Mag."/>
    <f:field ref="objmodifiedat" par="" text="21.11.2017 18:01:12"/>
    <f:field ref="doc_FSCFOLIO_1_1001_FieldDocumentNumber" par="" text=""/>
    <f:field ref="doc_FSCFOLIO_1_1001_FieldSubject" par="" edit="true" text=""/>
    <f:field ref="FSCFOLIO_1_1001_FieldCurrentUser" par="" text="Mag. Ákos Kászoni"/>
    <f:field ref="CCAPRECONFIG_15_1001_Objektname" par="" edit="true" text="2017-11-21_VRV-Anlagen_Begutachtung_CLEAN"/>
    <f:field ref="CCAPRECONFIG_15_1001_Objektname" par="" edit="true" text="2017-11-21_VRV-Anlagen_Begutachtung_CLEAN"/>
    <f:field ref="EIBPRECONFIG_1_1001_FieldEIBAttachments" par="" text=""/>
    <f:field ref="EIBPRECONFIG_1_1001_FieldEIBNextFiles" par="" text=""/>
    <f:field ref="EIBPRECONFIG_1_1001_FieldEIBPreviousFiles" par="" text="BMF-111110/0032-II/3/2017&#10;BMF-111110/0029-II/3/2017"/>
    <f:field ref="EIBPRECONFIG_1_1001_FieldEIBRelatedFiles" par="" text="BMF-111110/0033-II/3/2017"/>
    <f:field ref="EIBPRECONFIG_1_1001_FieldEIBCompletedOrdinals" par="" text=""/>
    <f:field ref="EIBPRECONFIG_1_1001_FieldEIBOUAddr" par="" text="Johannesgasse 5 , 1010 Wien"/>
    <f:field ref="EIBPRECONFIG_1_1001_FieldEIBRecipients" par="" text=""/>
    <f:field ref="EIBPRECONFIG_1_1001_FieldEIBSignatures" par="" text="Abzeichnen&#10;Abzeichnen&#10;Abzeichnen&#10;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Novelle VRV 2015, Begutachtung, Versendung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Anlage_3b_Zuordnung_Post_Konto</vt:lpstr>
      <vt:lpstr>Anlage_3b_Zuordnung_Post_Konto!Druckbereich</vt:lpstr>
      <vt:lpstr>Anlage_3b_Zuordnung_Post_Konto!Drucktitel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Zuordnung Posten-Gruppen (VRV 1997) zu Konto-Gruppen (VRV 2015)</dc:title>
  <dc:creator>johann.broethaler@tuwien.ac.at</dc:creator>
  <cp:lastModifiedBy>Hörmann Hans-Jörg</cp:lastModifiedBy>
  <cp:lastPrinted>2019-09-09T16:28:32Z</cp:lastPrinted>
  <dcterms:created xsi:type="dcterms:W3CDTF">2016-09-26T08:54:12Z</dcterms:created>
  <dcterms:modified xsi:type="dcterms:W3CDTF">2019-09-13T10:39:54Z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USTOMIZATIONRESSORTBMF@103.2800:RecipientsBMF">
    <vt:lpwstr/>
  </property>
  <property fmtid="{D5CDD505-2E9C-101B-9397-08002B2CF9AE}" pid="3" name="FSC#CUSTOMIZATIONRESSORTBMF@103.2800:RecipientsEmailBMF">
    <vt:lpwstr/>
  </property>
  <property fmtid="{D5CDD505-2E9C-101B-9397-08002B2CF9AE}" pid="4" name="FSC#EIBPRECONFIG@1.1001:EIBInternalApprovedAt">
    <vt:lpwstr/>
  </property>
  <property fmtid="{D5CDD505-2E9C-101B-9397-08002B2CF9AE}" pid="5" name="FSC#EIBPRECONFIG@1.1001:EIBInternalApprovedBy">
    <vt:lpwstr/>
  </property>
  <property fmtid="{D5CDD505-2E9C-101B-9397-08002B2CF9AE}" pid="6" name="FSC#EIBPRECONFIG@1.1001:EIBInternalApprovedByPostTitle">
    <vt:lpwstr/>
  </property>
  <property fmtid="{D5CDD505-2E9C-101B-9397-08002B2CF9AE}" pid="7" name="FSC#EIBPRECONFIG@1.1001:EIBSettlementApprovedBy">
    <vt:lpwstr/>
  </property>
  <property fmtid="{D5CDD505-2E9C-101B-9397-08002B2CF9AE}" pid="8" name="FSC#EIBPRECONFIG@1.1001:EIBSettlementApprovedByPostTitle">
    <vt:lpwstr/>
  </property>
  <property fmtid="{D5CDD505-2E9C-101B-9397-08002B2CF9AE}" pid="9" name="FSC#EIBPRECONFIG@1.1001:EIBApprovedAt">
    <vt:lpwstr>21.11.2017</vt:lpwstr>
  </property>
  <property fmtid="{D5CDD505-2E9C-101B-9397-08002B2CF9AE}" pid="10" name="FSC#EIBPRECONFIG@1.1001:EIBApprovedBy">
    <vt:lpwstr>Berger</vt:lpwstr>
  </property>
  <property fmtid="{D5CDD505-2E9C-101B-9397-08002B2CF9AE}" pid="11" name="FSC#EIBPRECONFIG@1.1001:EIBApprovedBySubst">
    <vt:lpwstr/>
  </property>
  <property fmtid="{D5CDD505-2E9C-101B-9397-08002B2CF9AE}" pid="12" name="FSC#EIBPRECONFIG@1.1001:EIBApprovedByTitle">
    <vt:lpwstr>Mag. Helga Berger</vt:lpwstr>
  </property>
  <property fmtid="{D5CDD505-2E9C-101B-9397-08002B2CF9AE}" pid="13" name="FSC#EIBPRECONFIG@1.1001:EIBApprovedByPostTitle">
    <vt:lpwstr/>
  </property>
  <property fmtid="{D5CDD505-2E9C-101B-9397-08002B2CF9AE}" pid="14" name="FSC#EIBPRECONFIG@1.1001:EIBDepartment">
    <vt:lpwstr>BMF - II/3 (II/3)</vt:lpwstr>
  </property>
  <property fmtid="{D5CDD505-2E9C-101B-9397-08002B2CF9AE}" pid="15" name="FSC#EIBPRECONFIG@1.1001:EIBDispatchedBy">
    <vt:lpwstr/>
  </property>
  <property fmtid="{D5CDD505-2E9C-101B-9397-08002B2CF9AE}" pid="16" name="FSC#EIBPRECONFIG@1.1001:EIBDispatchedByPostTitle">
    <vt:lpwstr/>
  </property>
  <property fmtid="{D5CDD505-2E9C-101B-9397-08002B2CF9AE}" pid="17" name="FSC#EIBPRECONFIG@1.1001:ExtRefInc">
    <vt:lpwstr/>
  </property>
  <property fmtid="{D5CDD505-2E9C-101B-9397-08002B2CF9AE}" pid="18" name="FSC#EIBPRECONFIG@1.1001:IncomingAddrdate">
    <vt:lpwstr/>
  </property>
  <property fmtid="{D5CDD505-2E9C-101B-9397-08002B2CF9AE}" pid="19" name="FSC#EIBPRECONFIG@1.1001:IncomingDelivery">
    <vt:lpwstr/>
  </property>
  <property fmtid="{D5CDD505-2E9C-101B-9397-08002B2CF9AE}" pid="20" name="FSC#EIBPRECONFIG@1.1001:OwnerEmail">
    <vt:lpwstr>Akos.Kaszoni@bmf.gv.at</vt:lpwstr>
  </property>
  <property fmtid="{D5CDD505-2E9C-101B-9397-08002B2CF9AE}" pid="21" name="FSC#EIBPRECONFIG@1.1001:OUEmail">
    <vt:lpwstr>Post.ii-3@bmf.gv.at</vt:lpwstr>
  </property>
  <property fmtid="{D5CDD505-2E9C-101B-9397-08002B2CF9AE}" pid="22" name="FSC#EIBPRECONFIG@1.1001:OwnerGender">
    <vt:lpwstr>Männlich</vt:lpwstr>
  </property>
  <property fmtid="{D5CDD505-2E9C-101B-9397-08002B2CF9AE}" pid="23" name="FSC#EIBPRECONFIG@1.1001:Priority">
    <vt:lpwstr>Nein</vt:lpwstr>
  </property>
  <property fmtid="{D5CDD505-2E9C-101B-9397-08002B2CF9AE}" pid="24" name="FSC#EIBPRECONFIG@1.1001:PreviousFiles">
    <vt:lpwstr>BMF-111110/0032-II/3/2017_x000d_
BMF-111110/0029-II/3/2017</vt:lpwstr>
  </property>
  <property fmtid="{D5CDD505-2E9C-101B-9397-08002B2CF9AE}" pid="25" name="FSC#EIBPRECONFIG@1.1001:NextFiles">
    <vt:lpwstr/>
  </property>
  <property fmtid="{D5CDD505-2E9C-101B-9397-08002B2CF9AE}" pid="26" name="FSC#EIBPRECONFIG@1.1001:RelatedFiles">
    <vt:lpwstr>BMF-111110/0033-II/3/2017</vt:lpwstr>
  </property>
  <property fmtid="{D5CDD505-2E9C-101B-9397-08002B2CF9AE}" pid="27" name="FSC#EIBPRECONFIG@1.1001:CompletedOrdinals">
    <vt:lpwstr/>
  </property>
  <property fmtid="{D5CDD505-2E9C-101B-9397-08002B2CF9AE}" pid="28" name="FSC#EIBPRECONFIG@1.1001:NrAttachments">
    <vt:lpwstr/>
  </property>
  <property fmtid="{D5CDD505-2E9C-101B-9397-08002B2CF9AE}" pid="29" name="FSC#EIBPRECONFIG@1.1001:Attachments">
    <vt:lpwstr/>
  </property>
  <property fmtid="{D5CDD505-2E9C-101B-9397-08002B2CF9AE}" pid="30" name="FSC#EIBPRECONFIG@1.1001:SubjectArea">
    <vt:lpwstr>Voranschlags- und Rechnungsabschlussverordnung (VRV)</vt:lpwstr>
  </property>
  <property fmtid="{D5CDD505-2E9C-101B-9397-08002B2CF9AE}" pid="31" name="FSC#EIBPRECONFIG@1.1001:Recipients">
    <vt:lpwstr/>
  </property>
  <property fmtid="{D5CDD505-2E9C-101B-9397-08002B2CF9AE}" pid="32" name="FSC#EIBPRECONFIG@1.1001:Classified">
    <vt:lpwstr/>
  </property>
  <property fmtid="{D5CDD505-2E9C-101B-9397-08002B2CF9AE}" pid="33" name="FSC#EIBPRECONFIG@1.1001:Deadline">
    <vt:lpwstr/>
  </property>
  <property fmtid="{D5CDD505-2E9C-101B-9397-08002B2CF9AE}" pid="34" name="FSC#EIBPRECONFIG@1.1001:SettlementSubj">
    <vt:lpwstr/>
  </property>
  <property fmtid="{D5CDD505-2E9C-101B-9397-08002B2CF9AE}" pid="35" name="FSC#EIBPRECONFIG@1.1001:OUAddr">
    <vt:lpwstr>Johannesgasse 5 , 1010 Wien</vt:lpwstr>
  </property>
  <property fmtid="{D5CDD505-2E9C-101B-9397-08002B2CF9AE}" pid="36" name="FSC#EIBPRECONFIG@1.1001:OUDescr">
    <vt:lpwstr/>
  </property>
  <property fmtid="{D5CDD505-2E9C-101B-9397-08002B2CF9AE}" pid="37" name="FSC#EIBPRECONFIG@1.1001:Signatures">
    <vt:lpwstr>Abzeichnen_x000d_
Abzeichnen_x000d_
Abzeichnen_x000d_
Abzeichnen_x000d_
Genehmigt</vt:lpwstr>
  </property>
  <property fmtid="{D5CDD505-2E9C-101B-9397-08002B2CF9AE}" pid="38" name="FSC#EIBPRECONFIG@1.1001:currentuser">
    <vt:lpwstr>COO.3000.100.1.538550</vt:lpwstr>
  </property>
  <property fmtid="{D5CDD505-2E9C-101B-9397-08002B2CF9AE}" pid="39" name="FSC#EIBPRECONFIG@1.1001:currentuserrolegroup">
    <vt:lpwstr>COO.3000.100.1.103368</vt:lpwstr>
  </property>
  <property fmtid="{D5CDD505-2E9C-101B-9397-08002B2CF9AE}" pid="40" name="FSC#EIBPRECONFIG@1.1001:currentuserroleposition">
    <vt:lpwstr>COO.1.1001.1.4328</vt:lpwstr>
  </property>
  <property fmtid="{D5CDD505-2E9C-101B-9397-08002B2CF9AE}" pid="41" name="FSC#EIBPRECONFIG@1.1001:currentuserroot">
    <vt:lpwstr>COO.3000.109.2.1598407</vt:lpwstr>
  </property>
  <property fmtid="{D5CDD505-2E9C-101B-9397-08002B2CF9AE}" pid="42" name="FSC#EIBPRECONFIG@1.1001:toplevelobject">
    <vt:lpwstr>COO.3000.109.7.4628101</vt:lpwstr>
  </property>
  <property fmtid="{D5CDD505-2E9C-101B-9397-08002B2CF9AE}" pid="43" name="FSC#EIBPRECONFIG@1.1001:objchangedby">
    <vt:lpwstr>Mag. Helga Berger</vt:lpwstr>
  </property>
  <property fmtid="{D5CDD505-2E9C-101B-9397-08002B2CF9AE}" pid="44" name="FSC#EIBPRECONFIG@1.1001:objchangedbyPostTitle">
    <vt:lpwstr/>
  </property>
  <property fmtid="{D5CDD505-2E9C-101B-9397-08002B2CF9AE}" pid="45" name="FSC#EIBPRECONFIG@1.1001:objchangedat">
    <vt:lpwstr>21.11.2017</vt:lpwstr>
  </property>
  <property fmtid="{D5CDD505-2E9C-101B-9397-08002B2CF9AE}" pid="46" name="FSC#EIBPRECONFIG@1.1001:objname">
    <vt:lpwstr>2017-11-21_VRV-Anlagen_Begutachtung_CLEAN</vt:lpwstr>
  </property>
  <property fmtid="{D5CDD505-2E9C-101B-9397-08002B2CF9AE}" pid="47" name="FSC#EIBPRECONFIG@1.1001:EIBProcessResponsiblePhone">
    <vt:lpwstr>+43 1 51433 502086</vt:lpwstr>
  </property>
  <property fmtid="{D5CDD505-2E9C-101B-9397-08002B2CF9AE}" pid="48" name="FSC#EIBPRECONFIG@1.1001:EIBProcessResponsibleMail">
    <vt:lpwstr>Eduard.Trimmel@bmf.gv.at</vt:lpwstr>
  </property>
  <property fmtid="{D5CDD505-2E9C-101B-9397-08002B2CF9AE}" pid="49" name="FSC#EIBPRECONFIG@1.1001:EIBProcessResponsibleFax">
    <vt:lpwstr>+43 1514335902086</vt:lpwstr>
  </property>
  <property fmtid="{D5CDD505-2E9C-101B-9397-08002B2CF9AE}" pid="50" name="FSC#EIBPRECONFIG@1.1001:EIBProcessResponsiblePostTitle">
    <vt:lpwstr/>
  </property>
  <property fmtid="{D5CDD505-2E9C-101B-9397-08002B2CF9AE}" pid="51" name="FSC#EIBPRECONFIG@1.1001:EIBProcessResponsible">
    <vt:lpwstr>Dr. Eduard Trimmel</vt:lpwstr>
  </property>
  <property fmtid="{D5CDD505-2E9C-101B-9397-08002B2CF9AE}" pid="52" name="FSC#EIBPRECONFIG@1.1001:OwnerPostTitle">
    <vt:lpwstr/>
  </property>
  <property fmtid="{D5CDD505-2E9C-101B-9397-08002B2CF9AE}" pid="53" name="FSC#COOELAK@1.1001:Subject">
    <vt:lpwstr>Novelle VRV 2015, Begutachtung, Versendung</vt:lpwstr>
  </property>
  <property fmtid="{D5CDD505-2E9C-101B-9397-08002B2CF9AE}" pid="54" name="FSC#COOELAK@1.1001:FileReference">
    <vt:lpwstr>BMF-111110/0038-II/3/2017</vt:lpwstr>
  </property>
  <property fmtid="{D5CDD505-2E9C-101B-9397-08002B2CF9AE}" pid="55" name="FSC#COOELAK@1.1001:FileRefYear">
    <vt:lpwstr>2017</vt:lpwstr>
  </property>
  <property fmtid="{D5CDD505-2E9C-101B-9397-08002B2CF9AE}" pid="56" name="FSC#COOELAK@1.1001:FileRefOrdinal">
    <vt:lpwstr>38</vt:lpwstr>
  </property>
  <property fmtid="{D5CDD505-2E9C-101B-9397-08002B2CF9AE}" pid="57" name="FSC#COOELAK@1.1001:FileRefOU">
    <vt:lpwstr>II/3</vt:lpwstr>
  </property>
  <property fmtid="{D5CDD505-2E9C-101B-9397-08002B2CF9AE}" pid="58" name="FSC#COOELAK@1.1001:Organization">
    <vt:lpwstr/>
  </property>
  <property fmtid="{D5CDD505-2E9C-101B-9397-08002B2CF9AE}" pid="59" name="FSC#COOELAK@1.1001:Owner">
    <vt:lpwstr>Mag. Ákos Kászoni</vt:lpwstr>
  </property>
  <property fmtid="{D5CDD505-2E9C-101B-9397-08002B2CF9AE}" pid="60" name="FSC#COOELAK@1.1001:OwnerExtension">
    <vt:lpwstr>+43 1 51433 502088</vt:lpwstr>
  </property>
  <property fmtid="{D5CDD505-2E9C-101B-9397-08002B2CF9AE}" pid="61" name="FSC#COOELAK@1.1001:OwnerFaxExtension">
    <vt:lpwstr/>
  </property>
  <property fmtid="{D5CDD505-2E9C-101B-9397-08002B2CF9AE}" pid="62" name="FSC#COOELAK@1.1001:DispatchedBy">
    <vt:lpwstr/>
  </property>
  <property fmtid="{D5CDD505-2E9C-101B-9397-08002B2CF9AE}" pid="63" name="FSC#COOELAK@1.1001:DispatchedAt">
    <vt:lpwstr/>
  </property>
  <property fmtid="{D5CDD505-2E9C-101B-9397-08002B2CF9AE}" pid="64" name="FSC#COOELAK@1.1001:ApprovedBy">
    <vt:lpwstr/>
  </property>
  <property fmtid="{D5CDD505-2E9C-101B-9397-08002B2CF9AE}" pid="65" name="FSC#COOELAK@1.1001:ApprovedAt">
    <vt:lpwstr/>
  </property>
  <property fmtid="{D5CDD505-2E9C-101B-9397-08002B2CF9AE}" pid="66" name="FSC#COOELAK@1.1001:Department">
    <vt:lpwstr>BMF - II/3 (II/3)</vt:lpwstr>
  </property>
  <property fmtid="{D5CDD505-2E9C-101B-9397-08002B2CF9AE}" pid="67" name="FSC#COOELAK@1.1001:CreatedAt">
    <vt:lpwstr>20.11.2017</vt:lpwstr>
  </property>
  <property fmtid="{D5CDD505-2E9C-101B-9397-08002B2CF9AE}" pid="68" name="FSC#COOELAK@1.1001:OU">
    <vt:lpwstr>BMF - II/3 (II/3)</vt:lpwstr>
  </property>
  <property fmtid="{D5CDD505-2E9C-101B-9397-08002B2CF9AE}" pid="69" name="FSC#COOELAK@1.1001:Priority">
    <vt:lpwstr> ()</vt:lpwstr>
  </property>
  <property fmtid="{D5CDD505-2E9C-101B-9397-08002B2CF9AE}" pid="70" name="FSC#COOELAK@1.1001:ObjBarCode">
    <vt:lpwstr>*COO.3000.109.7.4628104*</vt:lpwstr>
  </property>
  <property fmtid="{D5CDD505-2E9C-101B-9397-08002B2CF9AE}" pid="71" name="FSC#COOELAK@1.1001:RefBarCode">
    <vt:lpwstr/>
  </property>
  <property fmtid="{D5CDD505-2E9C-101B-9397-08002B2CF9AE}" pid="72" name="FSC#COOELAK@1.1001:FileRefBarCode">
    <vt:lpwstr>*BMF-111110/0038-II/3/2017*</vt:lpwstr>
  </property>
  <property fmtid="{D5CDD505-2E9C-101B-9397-08002B2CF9AE}" pid="73" name="FSC#COOELAK@1.1001:ExternalRef">
    <vt:lpwstr/>
  </property>
  <property fmtid="{D5CDD505-2E9C-101B-9397-08002B2CF9AE}" pid="74" name="FSC#COOELAK@1.1001:IncomingNumber">
    <vt:lpwstr/>
  </property>
  <property fmtid="{D5CDD505-2E9C-101B-9397-08002B2CF9AE}" pid="75" name="FSC#COOELAK@1.1001:IncomingSubject">
    <vt:lpwstr/>
  </property>
  <property fmtid="{D5CDD505-2E9C-101B-9397-08002B2CF9AE}" pid="76" name="FSC#COOELAK@1.1001:ProcessResponsible">
    <vt:lpwstr>Kászoni, Ákos, Mag.</vt:lpwstr>
  </property>
  <property fmtid="{D5CDD505-2E9C-101B-9397-08002B2CF9AE}" pid="77" name="FSC#COOELAK@1.1001:ProcessResponsiblePhone">
    <vt:lpwstr>+43 1 51433 502088</vt:lpwstr>
  </property>
  <property fmtid="{D5CDD505-2E9C-101B-9397-08002B2CF9AE}" pid="78" name="FSC#COOELAK@1.1001:ProcessResponsibleMail">
    <vt:lpwstr>Akos.Kaszoni@bmf.gv.at</vt:lpwstr>
  </property>
  <property fmtid="{D5CDD505-2E9C-101B-9397-08002B2CF9AE}" pid="79" name="FSC#COOELAK@1.1001:ProcessResponsibleFax">
    <vt:lpwstr/>
  </property>
  <property fmtid="{D5CDD505-2E9C-101B-9397-08002B2CF9AE}" pid="80" name="FSC#COOELAK@1.1001:ApproverFirstName">
    <vt:lpwstr/>
  </property>
  <property fmtid="{D5CDD505-2E9C-101B-9397-08002B2CF9AE}" pid="81" name="FSC#COOELAK@1.1001:ApproverSurName">
    <vt:lpwstr/>
  </property>
  <property fmtid="{D5CDD505-2E9C-101B-9397-08002B2CF9AE}" pid="82" name="FSC#COOELAK@1.1001:ApproverTitle">
    <vt:lpwstr/>
  </property>
  <property fmtid="{D5CDD505-2E9C-101B-9397-08002B2CF9AE}" pid="83" name="FSC#COOELAK@1.1001:ExternalDate">
    <vt:lpwstr/>
  </property>
  <property fmtid="{D5CDD505-2E9C-101B-9397-08002B2CF9AE}" pid="84" name="FSC#COOELAK@1.1001:SettlementApprovedAt">
    <vt:lpwstr/>
  </property>
  <property fmtid="{D5CDD505-2E9C-101B-9397-08002B2CF9AE}" pid="85" name="FSC#COOELAK@1.1001:BaseNumber">
    <vt:lpwstr>111110</vt:lpwstr>
  </property>
  <property fmtid="{D5CDD505-2E9C-101B-9397-08002B2CF9AE}" pid="86" name="FSC#COOELAK@1.1001:CurrentUserRolePos">
    <vt:lpwstr>Sachbearbeiter/in</vt:lpwstr>
  </property>
  <property fmtid="{D5CDD505-2E9C-101B-9397-08002B2CF9AE}" pid="87" name="FSC#COOELAK@1.1001:CurrentUserEmail">
    <vt:lpwstr>Akos.Kaszoni@bmf.gv.at</vt:lpwstr>
  </property>
  <property fmtid="{D5CDD505-2E9C-101B-9397-08002B2CF9AE}" pid="88" name="FSC#ELAKGOV@1.1001:PersonalSubjGender">
    <vt:lpwstr/>
  </property>
  <property fmtid="{D5CDD505-2E9C-101B-9397-08002B2CF9AE}" pid="89" name="FSC#ELAKGOV@1.1001:PersonalSubjFirstName">
    <vt:lpwstr/>
  </property>
  <property fmtid="{D5CDD505-2E9C-101B-9397-08002B2CF9AE}" pid="90" name="FSC#ELAKGOV@1.1001:PersonalSubjSurName">
    <vt:lpwstr/>
  </property>
  <property fmtid="{D5CDD505-2E9C-101B-9397-08002B2CF9AE}" pid="91" name="FSC#ELAKGOV@1.1001:PersonalSubjSalutation">
    <vt:lpwstr/>
  </property>
  <property fmtid="{D5CDD505-2E9C-101B-9397-08002B2CF9AE}" pid="92" name="FSC#ELAKGOV@1.1001:PersonalSubjAddress">
    <vt:lpwstr/>
  </property>
  <property fmtid="{D5CDD505-2E9C-101B-9397-08002B2CF9AE}" pid="93" name="FSC#ATSTATECFG@1.1001:Office">
    <vt:lpwstr/>
  </property>
  <property fmtid="{D5CDD505-2E9C-101B-9397-08002B2CF9AE}" pid="94" name="FSC#ATSTATECFG@1.1001:Agent">
    <vt:lpwstr/>
  </property>
  <property fmtid="{D5CDD505-2E9C-101B-9397-08002B2CF9AE}" pid="95" name="FSC#ATSTATECFG@1.1001:AgentPhone">
    <vt:lpwstr/>
  </property>
  <property fmtid="{D5CDD505-2E9C-101B-9397-08002B2CF9AE}" pid="96" name="FSC#ATSTATECFG@1.1001:DepartmentFax">
    <vt:lpwstr/>
  </property>
  <property fmtid="{D5CDD505-2E9C-101B-9397-08002B2CF9AE}" pid="97" name="FSC#ATSTATECFG@1.1001:DepartmentEmail">
    <vt:lpwstr/>
  </property>
  <property fmtid="{D5CDD505-2E9C-101B-9397-08002B2CF9AE}" pid="98" name="FSC#ATSTATECFG@1.1001:SubfileDate">
    <vt:lpwstr/>
  </property>
  <property fmtid="{D5CDD505-2E9C-101B-9397-08002B2CF9AE}" pid="99" name="FSC#ATSTATECFG@1.1001:SubfileSubject">
    <vt:lpwstr/>
  </property>
  <property fmtid="{D5CDD505-2E9C-101B-9397-08002B2CF9AE}" pid="100" name="FSC#ATSTATECFG@1.1001:DepartmentZipCode">
    <vt:lpwstr/>
  </property>
  <property fmtid="{D5CDD505-2E9C-101B-9397-08002B2CF9AE}" pid="101" name="FSC#ATSTATECFG@1.1001:DepartmentCountry">
    <vt:lpwstr/>
  </property>
  <property fmtid="{D5CDD505-2E9C-101B-9397-08002B2CF9AE}" pid="102" name="FSC#ATSTATECFG@1.1001:DepartmentCity">
    <vt:lpwstr/>
  </property>
  <property fmtid="{D5CDD505-2E9C-101B-9397-08002B2CF9AE}" pid="103" name="FSC#ATSTATECFG@1.1001:DepartmentStreet">
    <vt:lpwstr/>
  </property>
  <property fmtid="{D5CDD505-2E9C-101B-9397-08002B2CF9AE}" pid="104" name="FSC#ATSTATECFG@1.1001:DepartmentDVR">
    <vt:lpwstr/>
  </property>
  <property fmtid="{D5CDD505-2E9C-101B-9397-08002B2CF9AE}" pid="105" name="FSC#ATSTATECFG@1.1001:DepartmentUID">
    <vt:lpwstr/>
  </property>
  <property fmtid="{D5CDD505-2E9C-101B-9397-08002B2CF9AE}" pid="106" name="FSC#ATSTATECFG@1.1001:SubfileReference">
    <vt:lpwstr/>
  </property>
  <property fmtid="{D5CDD505-2E9C-101B-9397-08002B2CF9AE}" pid="107" name="FSC#ATSTATECFG@1.1001:Clause">
    <vt:lpwstr/>
  </property>
  <property fmtid="{D5CDD505-2E9C-101B-9397-08002B2CF9AE}" pid="108" name="FSC#ATSTATECFG@1.1001:ApprovedSignature">
    <vt:lpwstr/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FSC#ATPRECONFIG@1.1001:ChargePreview">
    <vt:lpwstr/>
  </property>
  <property fmtid="{D5CDD505-2E9C-101B-9397-08002B2CF9AE}" pid="117" name="FSC#ATSTATECFG@1.1001:ExternalFile">
    <vt:lpwstr/>
  </property>
  <property fmtid="{D5CDD505-2E9C-101B-9397-08002B2CF9AE}" pid="118" name="FSC#COOSYSTEM@1.1:Container">
    <vt:lpwstr>COO.3000.109.7.4628104</vt:lpwstr>
  </property>
  <property fmtid="{D5CDD505-2E9C-101B-9397-08002B2CF9AE}" pid="119" name="FSC#FSCFOLIO@1.1001:docpropproject">
    <vt:lpwstr/>
  </property>
  <property fmtid="{D5CDD505-2E9C-101B-9397-08002B2CF9AE}" pid="120" name="FSC$NOPARSEFILE">
    <vt:bool>true</vt:bool>
  </property>
</Properties>
</file>