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mc:AlternateContent xmlns:mc="http://schemas.openxmlformats.org/markup-compatibility/2006">
    <mc:Choice Requires="x15">
      <x15ac:absPath xmlns:x15ac="http://schemas.microsoft.com/office/spreadsheetml/2010/11/ac" url="N:\GSKG13_Sprachf\02 15a_2022\03_Call\Call 2024\Homepage\"/>
    </mc:Choice>
  </mc:AlternateContent>
  <xr:revisionPtr revIDLastSave="0" documentId="13_ncr:1_{75EFEDE4-1268-4B0D-9500-5DB1656E01B2}" xr6:coauthVersionLast="47" xr6:coauthVersionMax="47" xr10:uidLastSave="{00000000-0000-0000-0000-000000000000}"/>
  <bookViews>
    <workbookView xWindow="-108" yWindow="-108" windowWidth="23256" windowHeight="12456" xr2:uid="{00000000-000D-0000-FFFF-FFFF00000000}"/>
  </bookViews>
  <sheets>
    <sheet name="Ansuchen" sheetId="8" r:id="rId1"/>
    <sheet name="Einrichtungsstandorte" sheetId="9" r:id="rId2"/>
    <sheet name="Finanzplan" sheetId="3" r:id="rId3"/>
    <sheet name="FinPlan1" sheetId="1" r:id="rId4"/>
    <sheet name="FinPlan2" sheetId="12" r:id="rId5"/>
    <sheet name="Daten BESK" sheetId="11" r:id="rId6"/>
    <sheet name="Info_IT" sheetId="10"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11" l="1"/>
  <c r="I11" i="1"/>
  <c r="K14" i="1" s="1"/>
  <c r="AE15" i="10"/>
  <c r="D9" i="11"/>
  <c r="K32" i="10"/>
  <c r="R15" i="10" s="1"/>
  <c r="S15" i="10" s="1"/>
  <c r="K28" i="10"/>
  <c r="J15" i="10" s="1"/>
  <c r="K15" i="10" s="1"/>
  <c r="K23" i="10"/>
  <c r="P15" i="10" s="1"/>
  <c r="Q15" i="10" s="1"/>
  <c r="K19" i="10"/>
  <c r="H15" i="10" s="1"/>
  <c r="I15" i="10" s="1"/>
  <c r="O9" i="10"/>
  <c r="O7" i="10"/>
  <c r="O5" i="10"/>
  <c r="O3" i="10"/>
  <c r="F5" i="10"/>
  <c r="M14" i="8" s="1"/>
  <c r="D15" i="10" l="1"/>
  <c r="L27" i="10"/>
  <c r="M27" i="10" s="1"/>
  <c r="L18" i="10"/>
  <c r="M18" i="10" s="1"/>
  <c r="T15" i="10"/>
  <c r="L15" i="10"/>
  <c r="U15" i="10"/>
  <c r="F3" i="10"/>
  <c r="AZ74" i="12"/>
  <c r="BC74" i="12" s="1"/>
  <c r="AO73" i="12"/>
  <c r="AR73" i="12" s="1"/>
  <c r="AD73" i="12"/>
  <c r="AG73" i="12" s="1"/>
  <c r="S73" i="12"/>
  <c r="V73" i="12" s="1"/>
  <c r="H73" i="12"/>
  <c r="K73" i="12" s="1"/>
  <c r="BA70" i="12"/>
  <c r="BC73" i="12" s="1"/>
  <c r="BA72" i="12" s="1"/>
  <c r="AP69" i="12"/>
  <c r="AH72" i="12" s="1"/>
  <c r="AE69" i="12"/>
  <c r="W72" i="12" s="1"/>
  <c r="T69" i="12"/>
  <c r="L72" i="12" s="1"/>
  <c r="I69" i="12"/>
  <c r="A72" i="12" s="1"/>
  <c r="AZ67" i="12"/>
  <c r="BC67" i="12" s="1"/>
  <c r="AO66" i="12"/>
  <c r="AR66" i="12" s="1"/>
  <c r="AD66" i="12"/>
  <c r="AG66" i="12" s="1"/>
  <c r="S66" i="12"/>
  <c r="V66" i="12" s="1"/>
  <c r="H66" i="12"/>
  <c r="K66" i="12" s="1"/>
  <c r="BA63" i="12"/>
  <c r="BC66" i="12" s="1"/>
  <c r="BA65" i="12" s="1"/>
  <c r="AP62" i="12"/>
  <c r="AH65" i="12" s="1"/>
  <c r="AE62" i="12"/>
  <c r="AG65" i="12" s="1"/>
  <c r="AE64" i="12" s="1"/>
  <c r="T62" i="12"/>
  <c r="L65" i="12" s="1"/>
  <c r="I62" i="12"/>
  <c r="K65" i="12" s="1"/>
  <c r="I64" i="12" s="1"/>
  <c r="AZ60" i="12"/>
  <c r="BC60" i="12" s="1"/>
  <c r="AO59" i="12"/>
  <c r="AR59" i="12" s="1"/>
  <c r="AD59" i="12"/>
  <c r="AG59" i="12" s="1"/>
  <c r="S59" i="12"/>
  <c r="V59" i="12" s="1"/>
  <c r="H59" i="12"/>
  <c r="K59" i="12" s="1"/>
  <c r="BA56" i="12"/>
  <c r="BC59" i="12" s="1"/>
  <c r="BA58" i="12" s="1"/>
  <c r="AP55" i="12"/>
  <c r="AH58" i="12" s="1"/>
  <c r="AE55" i="12"/>
  <c r="W58" i="12" s="1"/>
  <c r="T55" i="12"/>
  <c r="L58" i="12" s="1"/>
  <c r="I55" i="12"/>
  <c r="A58" i="12" s="1"/>
  <c r="AZ53" i="12"/>
  <c r="BC53" i="12" s="1"/>
  <c r="AO52" i="12"/>
  <c r="AR52" i="12" s="1"/>
  <c r="AD52" i="12"/>
  <c r="AG52" i="12" s="1"/>
  <c r="S52" i="12"/>
  <c r="V52" i="12" s="1"/>
  <c r="H52" i="12"/>
  <c r="K52" i="12" s="1"/>
  <c r="BA49" i="12"/>
  <c r="BC52" i="12" s="1"/>
  <c r="BA51" i="12" s="1"/>
  <c r="AP48" i="12"/>
  <c r="AH51" i="12" s="1"/>
  <c r="AE48" i="12"/>
  <c r="AG51" i="12" s="1"/>
  <c r="AE50" i="12" s="1"/>
  <c r="T48" i="12"/>
  <c r="L51" i="12" s="1"/>
  <c r="I48" i="12"/>
  <c r="K51" i="12" s="1"/>
  <c r="I50" i="12" s="1"/>
  <c r="AZ46" i="12"/>
  <c r="BC46" i="12" s="1"/>
  <c r="AO45" i="12"/>
  <c r="AR45" i="12" s="1"/>
  <c r="AD45" i="12"/>
  <c r="AG45" i="12" s="1"/>
  <c r="S45" i="12"/>
  <c r="V45" i="12" s="1"/>
  <c r="H45" i="12"/>
  <c r="K45" i="12" s="1"/>
  <c r="BA42" i="12"/>
  <c r="BC45" i="12" s="1"/>
  <c r="BA44" i="12" s="1"/>
  <c r="AP41" i="12"/>
  <c r="AH44" i="12" s="1"/>
  <c r="AE41" i="12"/>
  <c r="W44" i="12" s="1"/>
  <c r="T41" i="12"/>
  <c r="L44" i="12" s="1"/>
  <c r="I41" i="12"/>
  <c r="A44" i="12" s="1"/>
  <c r="AZ36" i="12"/>
  <c r="BC36" i="12" s="1"/>
  <c r="AO36" i="12"/>
  <c r="AR36" i="12" s="1"/>
  <c r="AD36" i="12"/>
  <c r="AG36" i="12" s="1"/>
  <c r="S36" i="12"/>
  <c r="V36" i="12" s="1"/>
  <c r="H36" i="12"/>
  <c r="K36" i="12" s="1"/>
  <c r="AH35" i="12"/>
  <c r="BA32" i="12"/>
  <c r="BC35" i="12" s="1"/>
  <c r="BA34" i="12" s="1"/>
  <c r="AP32" i="12"/>
  <c r="AR35" i="12" s="1"/>
  <c r="AP34" i="12" s="1"/>
  <c r="AE32" i="12"/>
  <c r="AG35" i="12" s="1"/>
  <c r="AE34" i="12" s="1"/>
  <c r="T32" i="12"/>
  <c r="V35" i="12" s="1"/>
  <c r="T34" i="12" s="1"/>
  <c r="I32" i="12"/>
  <c r="K35" i="12" s="1"/>
  <c r="I34" i="12" s="1"/>
  <c r="AZ29" i="12"/>
  <c r="BC29" i="12" s="1"/>
  <c r="AO29" i="12"/>
  <c r="AR29" i="12" s="1"/>
  <c r="AD29" i="12"/>
  <c r="AG29" i="12" s="1"/>
  <c r="S29" i="12"/>
  <c r="V29" i="12" s="1"/>
  <c r="H29" i="12"/>
  <c r="K29" i="12" s="1"/>
  <c r="BA25" i="12"/>
  <c r="BC28" i="12" s="1"/>
  <c r="BA27" i="12" s="1"/>
  <c r="AP25" i="12"/>
  <c r="AR28" i="12" s="1"/>
  <c r="AP27" i="12" s="1"/>
  <c r="AE25" i="12"/>
  <c r="W28" i="12" s="1"/>
  <c r="T25" i="12"/>
  <c r="V28" i="12" s="1"/>
  <c r="T27" i="12" s="1"/>
  <c r="I25" i="12"/>
  <c r="K28" i="12" s="1"/>
  <c r="I27" i="12" s="1"/>
  <c r="AZ22" i="12"/>
  <c r="BC22" i="12" s="1"/>
  <c r="AO22" i="12"/>
  <c r="AR22" i="12" s="1"/>
  <c r="AD22" i="12"/>
  <c r="AG22" i="12" s="1"/>
  <c r="S22" i="12"/>
  <c r="V22" i="12" s="1"/>
  <c r="H22" i="12"/>
  <c r="K22" i="12" s="1"/>
  <c r="BA18" i="12"/>
  <c r="BC21" i="12" s="1"/>
  <c r="BA20" i="12" s="1"/>
  <c r="AP18" i="12"/>
  <c r="AR21" i="12" s="1"/>
  <c r="AP20" i="12" s="1"/>
  <c r="AE18" i="12"/>
  <c r="AG21" i="12" s="1"/>
  <c r="AE20" i="12" s="1"/>
  <c r="T18" i="12"/>
  <c r="V21" i="12" s="1"/>
  <c r="T20" i="12" s="1"/>
  <c r="I18" i="12"/>
  <c r="K21" i="12" s="1"/>
  <c r="I20" i="12" s="1"/>
  <c r="AZ15" i="12"/>
  <c r="BC15" i="12" s="1"/>
  <c r="AO15" i="12"/>
  <c r="AR15" i="12" s="1"/>
  <c r="AD15" i="12"/>
  <c r="AG15" i="12" s="1"/>
  <c r="S15" i="12"/>
  <c r="V15" i="12" s="1"/>
  <c r="H15" i="12"/>
  <c r="K15" i="12" s="1"/>
  <c r="BA11" i="12"/>
  <c r="BC14" i="12" s="1"/>
  <c r="BA13" i="12" s="1"/>
  <c r="AP11" i="12"/>
  <c r="AR14" i="12" s="1"/>
  <c r="AP13" i="12" s="1"/>
  <c r="AE11" i="12"/>
  <c r="AG14" i="12" s="1"/>
  <c r="AE13" i="12" s="1"/>
  <c r="T11" i="12"/>
  <c r="V14" i="12" s="1"/>
  <c r="T13" i="12" s="1"/>
  <c r="I11" i="12"/>
  <c r="K14" i="12" s="1"/>
  <c r="AZ8" i="12"/>
  <c r="BC8" i="12" s="1"/>
  <c r="AO8" i="12"/>
  <c r="AR8" i="12" s="1"/>
  <c r="AD8" i="12"/>
  <c r="AG8" i="12" s="1"/>
  <c r="S8" i="12"/>
  <c r="V8" i="12" s="1"/>
  <c r="I5" i="12"/>
  <c r="W32" i="3" s="1"/>
  <c r="AB15" i="10" s="1"/>
  <c r="BA4" i="12"/>
  <c r="BC7" i="12" s="1"/>
  <c r="BA6" i="12" s="1"/>
  <c r="AP4" i="12"/>
  <c r="AR7" i="12" s="1"/>
  <c r="AP6" i="12" s="1"/>
  <c r="AE4" i="12"/>
  <c r="AG7" i="12" s="1"/>
  <c r="AE6" i="12" s="1"/>
  <c r="T4" i="12"/>
  <c r="V7" i="12" s="1"/>
  <c r="T6" i="12" s="1"/>
  <c r="I3" i="12"/>
  <c r="L14" i="12" l="1"/>
  <c r="V44" i="12"/>
  <c r="T43" i="12" s="1"/>
  <c r="L7" i="12"/>
  <c r="L28" i="12"/>
  <c r="K58" i="12"/>
  <c r="I57" i="12" s="1"/>
  <c r="AH21" i="12"/>
  <c r="V51" i="12"/>
  <c r="T50" i="12" s="1"/>
  <c r="V72" i="12"/>
  <c r="T71" i="12" s="1"/>
  <c r="V15" i="10"/>
  <c r="AS28" i="12"/>
  <c r="AS45" i="12"/>
  <c r="AR58" i="12"/>
  <c r="AP57" i="12" s="1"/>
  <c r="AH7" i="12"/>
  <c r="AH14" i="12"/>
  <c r="L21" i="12"/>
  <c r="A28" i="12"/>
  <c r="K44" i="12"/>
  <c r="I43" i="12" s="1"/>
  <c r="AR51" i="12"/>
  <c r="AP50" i="12" s="1"/>
  <c r="AS59" i="12"/>
  <c r="V65" i="12"/>
  <c r="T64" i="12" s="1"/>
  <c r="AR72" i="12"/>
  <c r="AP71" i="12" s="1"/>
  <c r="AS73" i="12"/>
  <c r="AS14" i="12"/>
  <c r="AR65" i="12"/>
  <c r="AP64" i="12" s="1"/>
  <c r="A14" i="12"/>
  <c r="AH28" i="12"/>
  <c r="L35" i="12"/>
  <c r="AR44" i="12"/>
  <c r="AP43" i="12" s="1"/>
  <c r="V58" i="12"/>
  <c r="T57" i="12" s="1"/>
  <c r="K72" i="12"/>
  <c r="I71" i="12" s="1"/>
  <c r="I13" i="12"/>
  <c r="W14" i="12"/>
  <c r="AG44" i="12"/>
  <c r="AE43" i="12" s="1"/>
  <c r="AG72" i="12"/>
  <c r="AE71" i="12" s="1"/>
  <c r="AG28" i="12"/>
  <c r="AE27" i="12" s="1"/>
  <c r="A51" i="12"/>
  <c r="W51" i="12"/>
  <c r="A65" i="12"/>
  <c r="W65" i="12"/>
  <c r="AG58" i="12"/>
  <c r="AE57" i="12" s="1"/>
  <c r="W7" i="12"/>
  <c r="AS7" i="12"/>
  <c r="A35" i="12"/>
  <c r="W35" i="12"/>
  <c r="AS35" i="12"/>
  <c r="AS52" i="12"/>
  <c r="AS66" i="12"/>
  <c r="A21" i="12"/>
  <c r="W21" i="12"/>
  <c r="AS21" i="12"/>
  <c r="I5" i="1"/>
  <c r="K32" i="3" s="1"/>
  <c r="I3" i="1"/>
  <c r="AC15" i="10" l="1"/>
  <c r="Y15" i="10"/>
  <c r="K8" i="12"/>
  <c r="I6" i="12" s="1"/>
  <c r="I7" i="12" s="1"/>
  <c r="I8" i="12" s="1"/>
  <c r="AA15" i="10" l="1"/>
  <c r="W36" i="3"/>
  <c r="AZ74" i="1"/>
  <c r="BC74" i="1" s="1"/>
  <c r="AS73" i="1"/>
  <c r="BA70" i="1"/>
  <c r="BC73" i="1" s="1"/>
  <c r="BA72" i="1" s="1"/>
  <c r="AZ67" i="1"/>
  <c r="BC67" i="1" s="1"/>
  <c r="BA63" i="1"/>
  <c r="BC66" i="1" s="1"/>
  <c r="BA65" i="1" s="1"/>
  <c r="AZ60" i="1"/>
  <c r="BC60" i="1" s="1"/>
  <c r="BA56" i="1"/>
  <c r="BC59" i="1" s="1"/>
  <c r="BA58" i="1" s="1"/>
  <c r="AZ53" i="1"/>
  <c r="BC53" i="1" s="1"/>
  <c r="BA49" i="1"/>
  <c r="BC52" i="1" s="1"/>
  <c r="BA51" i="1" s="1"/>
  <c r="AZ46" i="1"/>
  <c r="BC46" i="1" s="1"/>
  <c r="BA42" i="1"/>
  <c r="BC45" i="1" s="1"/>
  <c r="BA44" i="1" s="1"/>
  <c r="AO73" i="1"/>
  <c r="AR73" i="1" s="1"/>
  <c r="AP69" i="1"/>
  <c r="AR72" i="1" s="1"/>
  <c r="AP71" i="1" s="1"/>
  <c r="AO66" i="1"/>
  <c r="AR66" i="1" s="1"/>
  <c r="AP62" i="1"/>
  <c r="AR65" i="1" s="1"/>
  <c r="AP64" i="1" s="1"/>
  <c r="AO59" i="1"/>
  <c r="AR59" i="1" s="1"/>
  <c r="AP55" i="1"/>
  <c r="AR58" i="1" s="1"/>
  <c r="AP57" i="1" s="1"/>
  <c r="AO52" i="1"/>
  <c r="AR52" i="1" s="1"/>
  <c r="AP48" i="1"/>
  <c r="AR51" i="1" s="1"/>
  <c r="AP50" i="1" s="1"/>
  <c r="AO45" i="1"/>
  <c r="AR45" i="1" s="1"/>
  <c r="AP41" i="1"/>
  <c r="AR44" i="1" s="1"/>
  <c r="AP43" i="1" s="1"/>
  <c r="AD73" i="1"/>
  <c r="AG73" i="1" s="1"/>
  <c r="AE69" i="1"/>
  <c r="AG72" i="1" s="1"/>
  <c r="AE71" i="1" s="1"/>
  <c r="AD66" i="1"/>
  <c r="AG66" i="1" s="1"/>
  <c r="AE62" i="1"/>
  <c r="AG65" i="1" s="1"/>
  <c r="AE64" i="1" s="1"/>
  <c r="AD59" i="1"/>
  <c r="AG59" i="1" s="1"/>
  <c r="AE55" i="1"/>
  <c r="AG58" i="1" s="1"/>
  <c r="AE57" i="1" s="1"/>
  <c r="AD52" i="1"/>
  <c r="AG52" i="1" s="1"/>
  <c r="AE48" i="1"/>
  <c r="AG51" i="1" s="1"/>
  <c r="AE50" i="1" s="1"/>
  <c r="AD45" i="1"/>
  <c r="AG45" i="1" s="1"/>
  <c r="AE41" i="1"/>
  <c r="AG44" i="1" s="1"/>
  <c r="AE43" i="1" s="1"/>
  <c r="S73" i="1"/>
  <c r="V73" i="1" s="1"/>
  <c r="T69" i="1"/>
  <c r="V72" i="1" s="1"/>
  <c r="T71" i="1" s="1"/>
  <c r="S66" i="1"/>
  <c r="V66" i="1" s="1"/>
  <c r="T62" i="1"/>
  <c r="V65" i="1" s="1"/>
  <c r="T64" i="1" s="1"/>
  <c r="S59" i="1"/>
  <c r="V59" i="1" s="1"/>
  <c r="L58" i="1"/>
  <c r="T55" i="1"/>
  <c r="V58" i="1" s="1"/>
  <c r="T57" i="1" s="1"/>
  <c r="S52" i="1"/>
  <c r="V52" i="1" s="1"/>
  <c r="T48" i="1"/>
  <c r="V51" i="1" s="1"/>
  <c r="T50" i="1" s="1"/>
  <c r="S45" i="1"/>
  <c r="V45" i="1" s="1"/>
  <c r="T41" i="1"/>
  <c r="V44" i="1" s="1"/>
  <c r="T43" i="1" s="1"/>
  <c r="H73" i="1"/>
  <c r="K73" i="1" s="1"/>
  <c r="I69" i="1"/>
  <c r="K72" i="1" s="1"/>
  <c r="I71" i="1" s="1"/>
  <c r="H66" i="1"/>
  <c r="K66" i="1" s="1"/>
  <c r="I62" i="1"/>
  <c r="K65" i="1" s="1"/>
  <c r="I64" i="1" s="1"/>
  <c r="H59" i="1"/>
  <c r="K59" i="1" s="1"/>
  <c r="I55" i="1"/>
  <c r="A58" i="1" s="1"/>
  <c r="H52" i="1"/>
  <c r="K52" i="1" s="1"/>
  <c r="I48" i="1"/>
  <c r="K51" i="1" s="1"/>
  <c r="I50" i="1" s="1"/>
  <c r="H45" i="1"/>
  <c r="K45" i="1" s="1"/>
  <c r="I41" i="1"/>
  <c r="K44" i="1" s="1"/>
  <c r="I43" i="1" s="1"/>
  <c r="AZ36" i="1"/>
  <c r="BC36" i="1" s="1"/>
  <c r="BA32" i="1"/>
  <c r="BC35" i="1" s="1"/>
  <c r="BA34" i="1" s="1"/>
  <c r="AZ29" i="1"/>
  <c r="BC29" i="1" s="1"/>
  <c r="BA25" i="1"/>
  <c r="BC28" i="1" s="1"/>
  <c r="BA27" i="1" s="1"/>
  <c r="AZ22" i="1"/>
  <c r="BC22" i="1" s="1"/>
  <c r="BC21" i="1"/>
  <c r="BA20" i="1" s="1"/>
  <c r="BA18" i="1"/>
  <c r="AS21" i="1" s="1"/>
  <c r="AZ15" i="1"/>
  <c r="BC15" i="1" s="1"/>
  <c r="BA11" i="1"/>
  <c r="BC14" i="1" s="1"/>
  <c r="BA13" i="1" s="1"/>
  <c r="AZ8" i="1"/>
  <c r="BC8" i="1" s="1"/>
  <c r="BA4" i="1"/>
  <c r="BC7" i="1" s="1"/>
  <c r="BA6" i="1" s="1"/>
  <c r="AO36" i="1"/>
  <c r="AR36" i="1" s="1"/>
  <c r="AP32" i="1"/>
  <c r="AR35" i="1" s="1"/>
  <c r="AP34" i="1" s="1"/>
  <c r="AO29" i="1"/>
  <c r="AR29" i="1" s="1"/>
  <c r="AP25" i="1"/>
  <c r="AH28" i="1" s="1"/>
  <c r="AO22" i="1"/>
  <c r="AR22" i="1" s="1"/>
  <c r="AP18" i="1"/>
  <c r="AR21" i="1" s="1"/>
  <c r="AP20" i="1" s="1"/>
  <c r="AO15" i="1"/>
  <c r="AR15" i="1" s="1"/>
  <c r="AP11" i="1"/>
  <c r="AR14" i="1" s="1"/>
  <c r="AP13" i="1" s="1"/>
  <c r="AO8" i="1"/>
  <c r="AR8" i="1" s="1"/>
  <c r="AP4" i="1"/>
  <c r="AR7" i="1" s="1"/>
  <c r="AP6" i="1" s="1"/>
  <c r="AD36" i="1"/>
  <c r="AG36" i="1" s="1"/>
  <c r="AG35" i="1"/>
  <c r="AE34" i="1" s="1"/>
  <c r="AE32" i="1"/>
  <c r="W35" i="1" s="1"/>
  <c r="AD29" i="1"/>
  <c r="AG29" i="1" s="1"/>
  <c r="AE25" i="1"/>
  <c r="AG28" i="1" s="1"/>
  <c r="AE27" i="1" s="1"/>
  <c r="AD22" i="1"/>
  <c r="AG22" i="1" s="1"/>
  <c r="AE18" i="1"/>
  <c r="AG21" i="1" s="1"/>
  <c r="AE20" i="1" s="1"/>
  <c r="AD15" i="1"/>
  <c r="AG15" i="1" s="1"/>
  <c r="AE11" i="1"/>
  <c r="AG14" i="1" s="1"/>
  <c r="AE13" i="1" s="1"/>
  <c r="AD8" i="1"/>
  <c r="AG8" i="1" s="1"/>
  <c r="AE4" i="1"/>
  <c r="W7" i="1" s="1"/>
  <c r="U11" i="3"/>
  <c r="U10" i="3"/>
  <c r="O11" i="3"/>
  <c r="O10" i="3"/>
  <c r="P27" i="8"/>
  <c r="P29" i="8" s="1"/>
  <c r="P21" i="8"/>
  <c r="P23" i="8" s="1"/>
  <c r="P24" i="8"/>
  <c r="P26" i="8" s="1"/>
  <c r="P18" i="8"/>
  <c r="P20" i="8" s="1"/>
  <c r="P16" i="8"/>
  <c r="Q13" i="8"/>
  <c r="AG7" i="1" l="1"/>
  <c r="AE6" i="1" s="1"/>
  <c r="W58" i="1"/>
  <c r="AS45" i="1"/>
  <c r="AR28" i="1"/>
  <c r="AP27" i="1" s="1"/>
  <c r="K58" i="1"/>
  <c r="I57" i="1" s="1"/>
  <c r="AS59" i="1"/>
  <c r="W34" i="3"/>
  <c r="W33" i="3"/>
  <c r="W21" i="1"/>
  <c r="AH14" i="1"/>
  <c r="AS7" i="1"/>
  <c r="AS35" i="1"/>
  <c r="A44" i="1"/>
  <c r="A72" i="1"/>
  <c r="L44" i="1"/>
  <c r="W44" i="1"/>
  <c r="AS52" i="1"/>
  <c r="AS66" i="1"/>
  <c r="AH44" i="1"/>
  <c r="AH58" i="1"/>
  <c r="AH72" i="1"/>
  <c r="AH51" i="1"/>
  <c r="AH65" i="1"/>
  <c r="W72" i="1"/>
  <c r="W51" i="1"/>
  <c r="W65" i="1"/>
  <c r="L72" i="1"/>
  <c r="L51" i="1"/>
  <c r="L65" i="1"/>
  <c r="A65" i="1"/>
  <c r="A51" i="1"/>
  <c r="AS28" i="1"/>
  <c r="AS14" i="1"/>
  <c r="AH7" i="1"/>
  <c r="AH21" i="1"/>
  <c r="AH35" i="1"/>
  <c r="W14" i="1"/>
  <c r="W28" i="1"/>
  <c r="D17" i="11" l="1"/>
  <c r="C14" i="11"/>
  <c r="B14" i="11"/>
  <c r="J55" i="11"/>
  <c r="K55" i="11" s="1"/>
  <c r="I55" i="11"/>
  <c r="G55" i="11"/>
  <c r="H55" i="11" s="1"/>
  <c r="F55" i="11"/>
  <c r="E55" i="11"/>
  <c r="D55" i="11"/>
  <c r="C55" i="11"/>
  <c r="B55" i="11"/>
  <c r="J54" i="11"/>
  <c r="K54" i="11" s="1"/>
  <c r="I54" i="11"/>
  <c r="G54" i="11"/>
  <c r="H54" i="11" s="1"/>
  <c r="F54" i="11"/>
  <c r="E54" i="11"/>
  <c r="D54" i="11"/>
  <c r="C54" i="11"/>
  <c r="B54" i="11"/>
  <c r="J53" i="11"/>
  <c r="K53" i="11" s="1"/>
  <c r="I53" i="11"/>
  <c r="G53" i="11"/>
  <c r="H53" i="11" s="1"/>
  <c r="F53" i="11"/>
  <c r="E53" i="11"/>
  <c r="D53" i="11"/>
  <c r="C53" i="11"/>
  <c r="B53" i="11"/>
  <c r="J52" i="11"/>
  <c r="K52" i="11" s="1"/>
  <c r="I52" i="11"/>
  <c r="G52" i="11"/>
  <c r="H52" i="11" s="1"/>
  <c r="F52" i="11"/>
  <c r="E52" i="11"/>
  <c r="D52" i="11"/>
  <c r="C52" i="11"/>
  <c r="B52" i="11"/>
  <c r="J51" i="11"/>
  <c r="K51" i="11" s="1"/>
  <c r="I51" i="11"/>
  <c r="G51" i="11"/>
  <c r="H51" i="11" s="1"/>
  <c r="F51" i="11"/>
  <c r="E51" i="11"/>
  <c r="D51" i="11"/>
  <c r="C51" i="11"/>
  <c r="B51" i="11"/>
  <c r="J50" i="11"/>
  <c r="K50" i="11" s="1"/>
  <c r="I50" i="11"/>
  <c r="G50" i="11"/>
  <c r="H50" i="11" s="1"/>
  <c r="F50" i="11"/>
  <c r="E50" i="11"/>
  <c r="D50" i="11"/>
  <c r="C50" i="11"/>
  <c r="B50" i="11"/>
  <c r="J49" i="11"/>
  <c r="K49" i="11" s="1"/>
  <c r="I49" i="11"/>
  <c r="G49" i="11"/>
  <c r="H49" i="11" s="1"/>
  <c r="F49" i="11"/>
  <c r="E49" i="11"/>
  <c r="D49" i="11"/>
  <c r="C49" i="11"/>
  <c r="B49" i="11"/>
  <c r="J48" i="11"/>
  <c r="K48" i="11" s="1"/>
  <c r="I48" i="11"/>
  <c r="G48" i="11"/>
  <c r="H48" i="11" s="1"/>
  <c r="F48" i="11"/>
  <c r="E48" i="11"/>
  <c r="D48" i="11"/>
  <c r="C48" i="11"/>
  <c r="B48" i="11"/>
  <c r="J47" i="11"/>
  <c r="K47" i="11" s="1"/>
  <c r="I47" i="11"/>
  <c r="G47" i="11"/>
  <c r="H47" i="11" s="1"/>
  <c r="F47" i="11"/>
  <c r="E47" i="11"/>
  <c r="D47" i="11"/>
  <c r="C47" i="11"/>
  <c r="B47" i="11"/>
  <c r="J46" i="11"/>
  <c r="K46" i="11" s="1"/>
  <c r="I46" i="11"/>
  <c r="G46" i="11"/>
  <c r="H46" i="11" s="1"/>
  <c r="F46" i="11"/>
  <c r="E46" i="11"/>
  <c r="D46" i="11"/>
  <c r="C46" i="11"/>
  <c r="B46" i="11"/>
  <c r="J45" i="11"/>
  <c r="K45" i="11" s="1"/>
  <c r="I45" i="11"/>
  <c r="G45" i="11"/>
  <c r="H45" i="11" s="1"/>
  <c r="F45" i="11"/>
  <c r="E45" i="11"/>
  <c r="D45" i="11"/>
  <c r="C45" i="11"/>
  <c r="B45" i="11"/>
  <c r="J44" i="11"/>
  <c r="K44" i="11" s="1"/>
  <c r="I44" i="11"/>
  <c r="G44" i="11"/>
  <c r="H44" i="11" s="1"/>
  <c r="F44" i="11"/>
  <c r="E44" i="11"/>
  <c r="D44" i="11"/>
  <c r="C44" i="11"/>
  <c r="B44" i="11"/>
  <c r="J43" i="11"/>
  <c r="K43" i="11" s="1"/>
  <c r="I43" i="11"/>
  <c r="G43" i="11"/>
  <c r="H43" i="11" s="1"/>
  <c r="F43" i="11"/>
  <c r="E43" i="11"/>
  <c r="D43" i="11"/>
  <c r="C43" i="11"/>
  <c r="B43" i="11"/>
  <c r="J42" i="11"/>
  <c r="K42" i="11" s="1"/>
  <c r="I42" i="11"/>
  <c r="G42" i="11"/>
  <c r="H42" i="11" s="1"/>
  <c r="F42" i="11"/>
  <c r="E42" i="11"/>
  <c r="D42" i="11"/>
  <c r="C42" i="11"/>
  <c r="B42" i="11"/>
  <c r="J41" i="11"/>
  <c r="K41" i="11" s="1"/>
  <c r="I41" i="11"/>
  <c r="G41" i="11"/>
  <c r="H41" i="11" s="1"/>
  <c r="F41" i="11"/>
  <c r="E41" i="11"/>
  <c r="D41" i="11"/>
  <c r="C41" i="11"/>
  <c r="B41" i="11"/>
  <c r="J40" i="11"/>
  <c r="K40" i="11" s="1"/>
  <c r="I40" i="11"/>
  <c r="G40" i="11"/>
  <c r="H40" i="11" s="1"/>
  <c r="F40" i="11"/>
  <c r="E40" i="11"/>
  <c r="D40" i="11"/>
  <c r="C40" i="11"/>
  <c r="B40" i="11"/>
  <c r="J39" i="11"/>
  <c r="K39" i="11" s="1"/>
  <c r="I39" i="11"/>
  <c r="G39" i="11"/>
  <c r="H39" i="11" s="1"/>
  <c r="F39" i="11"/>
  <c r="E39" i="11"/>
  <c r="D39" i="11"/>
  <c r="C39" i="11"/>
  <c r="B39" i="11"/>
  <c r="J38" i="11"/>
  <c r="K38" i="11" s="1"/>
  <c r="I38" i="11"/>
  <c r="G38" i="11"/>
  <c r="H38" i="11" s="1"/>
  <c r="F38" i="11"/>
  <c r="E38" i="11"/>
  <c r="D38" i="11"/>
  <c r="C38" i="11"/>
  <c r="B38" i="11"/>
  <c r="J37" i="11"/>
  <c r="K37" i="11" s="1"/>
  <c r="I37" i="11"/>
  <c r="G37" i="11"/>
  <c r="H37" i="11" s="1"/>
  <c r="F37" i="11"/>
  <c r="E37" i="11"/>
  <c r="D37" i="11"/>
  <c r="C37" i="11"/>
  <c r="B37" i="11"/>
  <c r="J36" i="11"/>
  <c r="K36" i="11" s="1"/>
  <c r="I36" i="11"/>
  <c r="G36" i="11"/>
  <c r="H36" i="11" s="1"/>
  <c r="F36" i="11"/>
  <c r="E36" i="11"/>
  <c r="D36" i="11"/>
  <c r="C36" i="11"/>
  <c r="B36" i="11"/>
  <c r="J35" i="11"/>
  <c r="K35" i="11" s="1"/>
  <c r="I35" i="11"/>
  <c r="G35" i="11"/>
  <c r="H35" i="11" s="1"/>
  <c r="F35" i="11"/>
  <c r="E35" i="11"/>
  <c r="D35" i="11"/>
  <c r="C35" i="11"/>
  <c r="B35" i="11"/>
  <c r="J34" i="11"/>
  <c r="K34" i="11" s="1"/>
  <c r="I34" i="11"/>
  <c r="G34" i="11"/>
  <c r="H34" i="11" s="1"/>
  <c r="F34" i="11"/>
  <c r="E34" i="11"/>
  <c r="D34" i="11"/>
  <c r="C34" i="11"/>
  <c r="B34" i="11"/>
  <c r="J33" i="11"/>
  <c r="K33" i="11" s="1"/>
  <c r="I33" i="11"/>
  <c r="G33" i="11"/>
  <c r="H33" i="11" s="1"/>
  <c r="F33" i="11"/>
  <c r="E33" i="11"/>
  <c r="D33" i="11"/>
  <c r="C33" i="11"/>
  <c r="B33" i="11"/>
  <c r="J32" i="11"/>
  <c r="K32" i="11" s="1"/>
  <c r="I32" i="11"/>
  <c r="G32" i="11"/>
  <c r="H32" i="11" s="1"/>
  <c r="F32" i="11"/>
  <c r="E32" i="11"/>
  <c r="D32" i="11"/>
  <c r="C32" i="11"/>
  <c r="B32" i="11"/>
  <c r="J31" i="11"/>
  <c r="K31" i="11" s="1"/>
  <c r="I31" i="11"/>
  <c r="G31" i="11"/>
  <c r="H31" i="11" s="1"/>
  <c r="F31" i="11"/>
  <c r="E31" i="11"/>
  <c r="D31" i="11"/>
  <c r="C31" i="11"/>
  <c r="B31" i="11"/>
  <c r="J30" i="11"/>
  <c r="K30" i="11" s="1"/>
  <c r="I30" i="11"/>
  <c r="G30" i="11"/>
  <c r="H30" i="11" s="1"/>
  <c r="F30" i="11"/>
  <c r="E30" i="11"/>
  <c r="D30" i="11"/>
  <c r="C30" i="11"/>
  <c r="B30" i="11"/>
  <c r="J29" i="11"/>
  <c r="K29" i="11" s="1"/>
  <c r="I29" i="11"/>
  <c r="G29" i="11"/>
  <c r="H29" i="11" s="1"/>
  <c r="F29" i="11"/>
  <c r="E29" i="11"/>
  <c r="D29" i="11"/>
  <c r="C29" i="11"/>
  <c r="B29" i="11"/>
  <c r="J28" i="11"/>
  <c r="K28" i="11" s="1"/>
  <c r="I28" i="11"/>
  <c r="G28" i="11"/>
  <c r="H28" i="11" s="1"/>
  <c r="F28" i="11"/>
  <c r="E28" i="11"/>
  <c r="D28" i="11"/>
  <c r="C28" i="11"/>
  <c r="B28" i="11"/>
  <c r="J27" i="11"/>
  <c r="K27" i="11" s="1"/>
  <c r="I27" i="11"/>
  <c r="G27" i="11"/>
  <c r="H27" i="11" s="1"/>
  <c r="F27" i="11"/>
  <c r="E27" i="11"/>
  <c r="D27" i="11"/>
  <c r="C27" i="11"/>
  <c r="B27" i="11"/>
  <c r="J26" i="11"/>
  <c r="K26" i="11" s="1"/>
  <c r="I26" i="11"/>
  <c r="G26" i="11"/>
  <c r="H26" i="11" s="1"/>
  <c r="E26" i="11"/>
  <c r="D26" i="11"/>
  <c r="C26" i="11"/>
  <c r="B26" i="11"/>
  <c r="J25" i="11"/>
  <c r="K25" i="11" s="1"/>
  <c r="I25" i="11"/>
  <c r="G25" i="11"/>
  <c r="H25" i="11" s="1"/>
  <c r="F25" i="11"/>
  <c r="E25" i="11"/>
  <c r="D25" i="11"/>
  <c r="C25" i="11"/>
  <c r="B25" i="11"/>
  <c r="J24" i="11"/>
  <c r="K24" i="11" s="1"/>
  <c r="I24" i="11"/>
  <c r="G24" i="11"/>
  <c r="H24" i="11" s="1"/>
  <c r="F24" i="11"/>
  <c r="E24" i="11"/>
  <c r="D24" i="11"/>
  <c r="C24" i="11"/>
  <c r="B24" i="11"/>
  <c r="J23" i="11"/>
  <c r="K23" i="11" s="1"/>
  <c r="I23" i="11"/>
  <c r="G23" i="11"/>
  <c r="H23" i="11" s="1"/>
  <c r="F23" i="11"/>
  <c r="E23" i="11"/>
  <c r="D23" i="11"/>
  <c r="C23" i="11"/>
  <c r="B23" i="11"/>
  <c r="J22" i="11"/>
  <c r="K22" i="11" s="1"/>
  <c r="I22" i="11"/>
  <c r="G22" i="11"/>
  <c r="H22" i="11" s="1"/>
  <c r="F22" i="11"/>
  <c r="E22" i="11"/>
  <c r="D22" i="11"/>
  <c r="C22" i="11"/>
  <c r="B22" i="11"/>
  <c r="J21" i="11"/>
  <c r="K21" i="11" s="1"/>
  <c r="I21" i="11"/>
  <c r="G21" i="11"/>
  <c r="H21" i="11" s="1"/>
  <c r="F21" i="11"/>
  <c r="E21" i="11"/>
  <c r="D21" i="11"/>
  <c r="C21" i="11"/>
  <c r="B21" i="11"/>
  <c r="J20" i="11"/>
  <c r="K20" i="11" s="1"/>
  <c r="I20" i="11"/>
  <c r="G20" i="11"/>
  <c r="H20" i="11" s="1"/>
  <c r="F20" i="11"/>
  <c r="E20" i="11"/>
  <c r="D20" i="11"/>
  <c r="C20" i="11"/>
  <c r="B20" i="11"/>
  <c r="J19" i="11"/>
  <c r="K19" i="11" s="1"/>
  <c r="I19" i="11"/>
  <c r="G19" i="11"/>
  <c r="H19" i="11" s="1"/>
  <c r="F19" i="11"/>
  <c r="E19" i="11"/>
  <c r="D19" i="11"/>
  <c r="C19" i="11"/>
  <c r="B19" i="11"/>
  <c r="J18" i="11"/>
  <c r="K18" i="11" s="1"/>
  <c r="I18" i="11"/>
  <c r="G18" i="11"/>
  <c r="H18" i="11" s="1"/>
  <c r="F18" i="11"/>
  <c r="E18" i="11"/>
  <c r="D18" i="11"/>
  <c r="C18" i="11"/>
  <c r="B18" i="11"/>
  <c r="J17" i="11"/>
  <c r="K17" i="11" s="1"/>
  <c r="I17" i="11"/>
  <c r="G17" i="11"/>
  <c r="H17" i="11" s="1"/>
  <c r="F17" i="11"/>
  <c r="E17" i="11"/>
  <c r="C17" i="11"/>
  <c r="B17" i="11"/>
  <c r="J16" i="11"/>
  <c r="K16" i="11" s="1"/>
  <c r="I16" i="11"/>
  <c r="G16" i="11"/>
  <c r="H16" i="11" s="1"/>
  <c r="F16" i="11"/>
  <c r="E16" i="11"/>
  <c r="D16" i="11"/>
  <c r="C16" i="11"/>
  <c r="B16" i="11"/>
  <c r="J15" i="11"/>
  <c r="K15" i="11" s="1"/>
  <c r="I15" i="11"/>
  <c r="G15" i="11"/>
  <c r="H15" i="11" s="1"/>
  <c r="F15" i="11"/>
  <c r="E15" i="11"/>
  <c r="D15" i="11"/>
  <c r="C15" i="11"/>
  <c r="B15" i="11"/>
  <c r="J14" i="11"/>
  <c r="K14" i="11" s="1"/>
  <c r="I14" i="11"/>
  <c r="G14" i="11"/>
  <c r="H14" i="11" s="1"/>
  <c r="F14" i="11"/>
  <c r="E14" i="11"/>
  <c r="D14" i="11"/>
  <c r="J11" i="11"/>
  <c r="K11" i="11" s="1"/>
  <c r="I11" i="11"/>
  <c r="G11" i="11"/>
  <c r="H11" i="11" s="1"/>
  <c r="F11" i="11"/>
  <c r="E11" i="11"/>
  <c r="D11" i="11"/>
  <c r="C11" i="11"/>
  <c r="B11" i="11"/>
  <c r="J10" i="11"/>
  <c r="K10" i="11" s="1"/>
  <c r="I10" i="11"/>
  <c r="G10" i="11"/>
  <c r="H10" i="11" s="1"/>
  <c r="F10" i="11"/>
  <c r="E10" i="11"/>
  <c r="D10" i="11"/>
  <c r="C10" i="11"/>
  <c r="B10" i="11"/>
  <c r="D13" i="11"/>
  <c r="D12" i="11"/>
  <c r="C13" i="11"/>
  <c r="C12" i="11"/>
  <c r="B13" i="11"/>
  <c r="B12" i="11"/>
  <c r="J13" i="11"/>
  <c r="K13" i="11" s="1"/>
  <c r="I13" i="11"/>
  <c r="G13" i="11"/>
  <c r="H13" i="11" s="1"/>
  <c r="F13" i="11"/>
  <c r="E13" i="11"/>
  <c r="J12" i="11"/>
  <c r="K12" i="11" s="1"/>
  <c r="I12" i="11"/>
  <c r="G12" i="11"/>
  <c r="H12" i="11" s="1"/>
  <c r="F12" i="11"/>
  <c r="E12" i="11"/>
  <c r="AH78" i="9"/>
  <c r="AH53" i="9"/>
  <c r="AH28" i="9"/>
  <c r="AH3" i="9"/>
  <c r="AE78" i="9" l="1"/>
  <c r="AE53" i="9"/>
  <c r="AB78" i="9"/>
  <c r="AB53" i="9"/>
  <c r="Y78" i="9"/>
  <c r="Y53" i="9"/>
  <c r="V78" i="9"/>
  <c r="V53" i="9"/>
  <c r="AE28" i="9"/>
  <c r="AE3" i="9"/>
  <c r="AB28" i="9"/>
  <c r="AB3" i="9"/>
  <c r="Y28" i="9"/>
  <c r="Y3" i="9"/>
  <c r="V28" i="9"/>
  <c r="V3" i="9"/>
  <c r="S78" i="9"/>
  <c r="S53" i="9"/>
  <c r="S28" i="9"/>
  <c r="S3" i="9"/>
  <c r="P78" i="9"/>
  <c r="P53" i="9"/>
  <c r="M78" i="9"/>
  <c r="M53" i="9"/>
  <c r="J78" i="9"/>
  <c r="J53" i="9"/>
  <c r="G78" i="9"/>
  <c r="G53" i="9"/>
  <c r="D78" i="9"/>
  <c r="D53" i="9"/>
  <c r="A78" i="9"/>
  <c r="A53" i="9"/>
  <c r="P28" i="9"/>
  <c r="P3" i="9"/>
  <c r="M28" i="9"/>
  <c r="M3" i="9"/>
  <c r="J28" i="9"/>
  <c r="J3" i="9"/>
  <c r="G28" i="9"/>
  <c r="G3" i="9"/>
  <c r="D28" i="9"/>
  <c r="D3" i="9"/>
  <c r="S36" i="1" l="1"/>
  <c r="V36" i="1" s="1"/>
  <c r="T32" i="1"/>
  <c r="V35" i="1" s="1"/>
  <c r="T34" i="1" s="1"/>
  <c r="S29" i="1"/>
  <c r="V29" i="1" s="1"/>
  <c r="T25" i="1"/>
  <c r="V28" i="1" s="1"/>
  <c r="T27" i="1" s="1"/>
  <c r="S22" i="1"/>
  <c r="V22" i="1" s="1"/>
  <c r="T18" i="1"/>
  <c r="V21" i="1" s="1"/>
  <c r="T20" i="1" s="1"/>
  <c r="S15" i="1"/>
  <c r="V15" i="1" s="1"/>
  <c r="T11" i="1"/>
  <c r="V14" i="1" s="1"/>
  <c r="T13" i="1" s="1"/>
  <c r="S8" i="1"/>
  <c r="V8" i="1" s="1"/>
  <c r="T4" i="1"/>
  <c r="V7" i="1" s="1"/>
  <c r="T6" i="1" s="1"/>
  <c r="H36" i="1"/>
  <c r="K36" i="1" s="1"/>
  <c r="I32" i="1"/>
  <c r="K35" i="1" s="1"/>
  <c r="I34" i="1" s="1"/>
  <c r="A35" i="1" l="1"/>
  <c r="L35" i="1"/>
  <c r="L14" i="1"/>
  <c r="L28" i="1"/>
  <c r="L7" i="1"/>
  <c r="L21" i="1"/>
  <c r="H29" i="1"/>
  <c r="K29" i="1" s="1"/>
  <c r="I25" i="1"/>
  <c r="H22" i="1"/>
  <c r="K22" i="1" s="1"/>
  <c r="I18" i="1"/>
  <c r="H15" i="1"/>
  <c r="K15" i="1" s="1"/>
  <c r="I13" i="1" l="1"/>
  <c r="K28" i="1"/>
  <c r="I27" i="1" s="1"/>
  <c r="A28" i="1"/>
  <c r="K21" i="1"/>
  <c r="A21" i="1"/>
  <c r="A14" i="1"/>
  <c r="I20" i="1" l="1"/>
  <c r="K8" i="1"/>
  <c r="I6" i="1" s="1"/>
  <c r="I7" i="1" s="1"/>
  <c r="J9" i="11"/>
  <c r="K9" i="11" s="1"/>
  <c r="I9" i="11"/>
  <c r="I7" i="11" s="1"/>
  <c r="G9" i="11"/>
  <c r="G7" i="11" s="1"/>
  <c r="F9" i="11"/>
  <c r="F7" i="11" s="1"/>
  <c r="E9" i="11"/>
  <c r="E7" i="11" s="1"/>
  <c r="C9" i="11"/>
  <c r="B9" i="11"/>
  <c r="K7" i="11" l="1"/>
  <c r="I8" i="1"/>
  <c r="X15" i="10"/>
  <c r="K36" i="3"/>
  <c r="J7" i="11"/>
  <c r="H9" i="11"/>
  <c r="H7" i="11" s="1"/>
  <c r="I11" i="3" l="1"/>
  <c r="I43" i="3" s="1"/>
  <c r="I10" i="3"/>
  <c r="I42" i="3" s="1"/>
  <c r="C11" i="3"/>
  <c r="E43" i="3" s="1"/>
  <c r="C10" i="3"/>
  <c r="E42" i="3" s="1"/>
  <c r="A28" i="9" l="1"/>
  <c r="S16" i="3" l="1"/>
  <c r="S14" i="3"/>
  <c r="G16" i="3"/>
  <c r="G14" i="3"/>
  <c r="B25" i="9"/>
  <c r="B24" i="9"/>
  <c r="B20" i="9"/>
  <c r="B19" i="9"/>
  <c r="Q14" i="8"/>
  <c r="K15" i="8" s="1"/>
  <c r="T17" i="3" l="1"/>
  <c r="H17" i="3"/>
  <c r="T15" i="3"/>
  <c r="H15" i="3"/>
  <c r="Q17" i="3"/>
  <c r="E17" i="3"/>
  <c r="Q15" i="3"/>
  <c r="E15" i="3"/>
  <c r="K15" i="3" s="1"/>
  <c r="K17" i="3" l="1"/>
  <c r="W15" i="3"/>
  <c r="W17" i="3"/>
  <c r="W20" i="3" l="1"/>
  <c r="W23" i="3" l="1"/>
  <c r="K34" i="10" s="1"/>
  <c r="W27" i="3" s="1"/>
  <c r="W19" i="3"/>
  <c r="K20" i="3"/>
  <c r="K19" i="3"/>
  <c r="W22" i="3" l="1"/>
  <c r="K30" i="10" s="1"/>
  <c r="W26" i="3" s="1"/>
  <c r="K28" i="3"/>
  <c r="N15" i="10"/>
  <c r="M15" i="10"/>
  <c r="F15" i="10"/>
  <c r="E15" i="10"/>
  <c r="W28" i="3" l="1"/>
  <c r="Z15" i="10" s="1"/>
  <c r="W15" i="10"/>
  <c r="K23" i="3"/>
  <c r="K25" i="10" s="1"/>
  <c r="K27" i="3" s="1"/>
  <c r="K22" i="3"/>
  <c r="B66" i="3"/>
  <c r="B53" i="3"/>
  <c r="K21" i="10" l="1"/>
  <c r="K26" i="3" s="1"/>
  <c r="I4" i="12"/>
  <c r="I4" i="1"/>
  <c r="B15" i="10" l="1"/>
  <c r="W14" i="8" l="1"/>
  <c r="W8" i="8"/>
  <c r="K61" i="3" l="1"/>
  <c r="K48" i="3"/>
  <c r="O15" i="10" l="1"/>
  <c r="K30" i="3"/>
  <c r="K49" i="3" s="1"/>
  <c r="G15" i="10"/>
  <c r="W30" i="3"/>
  <c r="K62" i="3" l="1"/>
  <c r="K33" i="3" l="1"/>
  <c r="K50" i="3" s="1"/>
  <c r="AD15" i="10" s="1"/>
  <c r="K68" i="3"/>
  <c r="O44" i="8" s="1"/>
  <c r="K63" i="3" l="1"/>
  <c r="AG15" i="10" l="1"/>
  <c r="AJ15" i="10" s="1"/>
  <c r="K65" i="3"/>
  <c r="O36" i="8"/>
  <c r="K34" i="3"/>
  <c r="K55" i="3" s="1"/>
  <c r="O42" i="8" l="1"/>
  <c r="O38" i="8"/>
  <c r="K66" i="3"/>
  <c r="K52" i="3"/>
  <c r="N44" i="8"/>
  <c r="P44" i="8" s="1"/>
  <c r="N36" i="8"/>
  <c r="N42" i="8" s="1"/>
  <c r="P36" i="8"/>
  <c r="AH15" i="10" l="1"/>
  <c r="AI15" i="10" s="1"/>
  <c r="P38" i="8"/>
  <c r="P42" i="8" s="1"/>
  <c r="K53" i="3"/>
  <c r="K71" i="3" s="1"/>
  <c r="N38" i="8"/>
  <c r="AF15" i="10" l="1"/>
  <c r="AK15" i="10"/>
  <c r="AL1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Pirstl Katinka</author>
  </authors>
  <commentList>
    <comment ref="D1" authorId="0" shapeId="0" xr:uid="{00000000-0006-0000-0000-000001000000}">
      <text>
        <r>
          <rPr>
            <sz val="9"/>
            <color indexed="81"/>
            <rFont val="Segoe UI"/>
            <family val="2"/>
          </rPr>
          <t>Person, die mit der Bearbeitung und Abwicklung der Maßnahme betraut wird.</t>
        </r>
      </text>
    </comment>
    <comment ref="G49" authorId="0" shapeId="0" xr:uid="{00000000-0006-0000-0000-000002000000}">
      <text>
        <r>
          <rPr>
            <sz val="9"/>
            <color indexed="81"/>
            <rFont val="Segoe UI"/>
            <family val="2"/>
          </rPr>
          <t>Die durchschnittliche wöchentliche Arbeitszeit ist höher als das Anstellungsausmaß, um einen Ausgleich für die Zeit, in der ein Jahresbetrieb geschlossen hat, zu schaffen.
Entsprechende Angaben müssen ebenfalls im Registerblatt "FinPlan1" bzw. "FinPlan2" gemacht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Pirstl Katinka</author>
  </authors>
  <commentList>
    <comment ref="E14" authorId="0" shapeId="0" xr:uid="{00000000-0006-0000-0300-000001000000}">
      <text>
        <r>
          <rPr>
            <sz val="9"/>
            <color indexed="81"/>
            <rFont val="Segoe UI"/>
            <family val="2"/>
          </rPr>
          <t>Beispiel: Eine Fachkraft ist in einem Jahresbetrieb von September bis Juli im Einsatz, wird jedoch bis August angestellt (=Anstellungszeitraum), obwohl die Einrichtung geschlossen hat.
Die "Einsatz - Wochenstunden" sind daher höher als die "Anstellung - Wochenstunden" - es wird ein Ausgleich geschafft.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Pirstl Katinka</author>
  </authors>
  <commentList>
    <comment ref="E14" authorId="0" shapeId="0" xr:uid="{00000000-0006-0000-0400-000001000000}">
      <text>
        <r>
          <rPr>
            <sz val="9"/>
            <color indexed="81"/>
            <rFont val="Segoe UI"/>
            <family val="2"/>
          </rPr>
          <t>Beispiel: Eine Fachkraft ist in einem Jahresbetrieb von September bis Juli im Einsatz, wird jedoch bis August angestellt (=Anstellungszeitraum), obwohl die Einrichtung geschlossen hat.
Die "Einsatz - Wochenstunden" sind daher höher als die "Anstellung - Wochenstunden" - es wird ein Ausgleich aufgebaut.</t>
        </r>
      </text>
    </comment>
  </commentList>
</comments>
</file>

<file path=xl/sharedStrings.xml><?xml version="1.0" encoding="utf-8"?>
<sst xmlns="http://schemas.openxmlformats.org/spreadsheetml/2006/main" count="2365" uniqueCount="312">
  <si>
    <t>von:</t>
  </si>
  <si>
    <t>bis:</t>
  </si>
  <si>
    <t>Name der Fachkraft:</t>
  </si>
  <si>
    <t>Anstellung - Wochenstunden:</t>
  </si>
  <si>
    <t>Durchschnittlicher Stundenlohn:</t>
  </si>
  <si>
    <t>Priorität 1</t>
  </si>
  <si>
    <t>Maximal förderbare Personal- und Personalnebenkosten für Kinder mit Sprachförderbedarf</t>
  </si>
  <si>
    <t>Priorität 2</t>
  </si>
  <si>
    <t>Maximal förderbare Personal- und Personalnebenkosten für Kinder im letzten Kindergartenjahr</t>
  </si>
  <si>
    <t>Angaben zum Finanzierungsplan - Übersicht</t>
  </si>
  <si>
    <t>Förderbare Personalkosten:</t>
  </si>
  <si>
    <r>
      <rPr>
        <b/>
        <sz val="11"/>
        <rFont val="Arial"/>
        <family val="2"/>
      </rPr>
      <t>Dauer</t>
    </r>
    <r>
      <rPr>
        <sz val="11"/>
        <rFont val="Arial"/>
        <family val="2"/>
      </rPr>
      <t xml:space="preserve"> der Fördermaßnahmen </t>
    </r>
  </si>
  <si>
    <r>
      <t xml:space="preserve">Anzahl der Kinder mit Sprachförderbedarf in den </t>
    </r>
    <r>
      <rPr>
        <b/>
        <sz val="11"/>
        <rFont val="Arial"/>
        <family val="2"/>
      </rPr>
      <t>Jahresbetrieben,</t>
    </r>
    <r>
      <rPr>
        <sz val="11"/>
        <rFont val="Arial"/>
        <family val="2"/>
      </rPr>
      <t xml:space="preserve"> für die um </t>
    </r>
    <r>
      <rPr>
        <b/>
        <sz val="11"/>
        <rFont val="Arial"/>
        <family val="2"/>
      </rPr>
      <t>Förderung angesucht</t>
    </r>
    <r>
      <rPr>
        <sz val="11"/>
        <rFont val="Arial"/>
        <family val="2"/>
      </rPr>
      <t xml:space="preserve"> wird:</t>
    </r>
  </si>
  <si>
    <r>
      <t xml:space="preserve">Anzahl der Kinder mit Sprachförderbedarf in den </t>
    </r>
    <r>
      <rPr>
        <b/>
        <sz val="11"/>
        <rFont val="Arial"/>
        <family val="2"/>
      </rPr>
      <t>Ganzjahresbetrieben,</t>
    </r>
    <r>
      <rPr>
        <sz val="11"/>
        <rFont val="Arial"/>
        <family val="2"/>
      </rPr>
      <t xml:space="preserve"> für die um </t>
    </r>
    <r>
      <rPr>
        <b/>
        <sz val="11"/>
        <rFont val="Arial"/>
        <family val="2"/>
      </rPr>
      <t>Förderung angesucht</t>
    </r>
    <r>
      <rPr>
        <sz val="11"/>
        <rFont val="Arial"/>
        <family val="2"/>
      </rPr>
      <t xml:space="preserve"> wird:</t>
    </r>
  </si>
  <si>
    <t>Eingetragene voraussichtliche Personalkosten gesamt:</t>
  </si>
  <si>
    <t>Berechnete eventuelle Eigenmittel:</t>
  </si>
  <si>
    <r>
      <t xml:space="preserve">Berechnete maximal förderbare Personal- und Personalnebenkosten in den </t>
    </r>
    <r>
      <rPr>
        <b/>
        <sz val="11"/>
        <rFont val="Arial"/>
        <family val="2"/>
      </rPr>
      <t>Ganzjahresbetrieben:</t>
    </r>
  </si>
  <si>
    <r>
      <t xml:space="preserve">Berechnete maximal förderbare Personal- und Personalnebenkosten in den </t>
    </r>
    <r>
      <rPr>
        <b/>
        <sz val="11"/>
        <rFont val="Arial"/>
        <family val="2"/>
      </rPr>
      <t>Jahresbetrieben:</t>
    </r>
  </si>
  <si>
    <r>
      <t xml:space="preserve">Berechnete </t>
    </r>
    <r>
      <rPr>
        <b/>
        <sz val="11"/>
        <rFont val="Arial"/>
        <family val="2"/>
      </rPr>
      <t>Maximalsumme</t>
    </r>
    <r>
      <rPr>
        <sz val="11"/>
        <rFont val="Arial"/>
        <family val="2"/>
      </rPr>
      <t xml:space="preserve"> gesamt für Kinder mit Sprachförderbedarf, für die um Förderung angesucht werden kann:</t>
    </r>
  </si>
  <si>
    <r>
      <t xml:space="preserve">Anzahl der </t>
    </r>
    <r>
      <rPr>
        <b/>
        <sz val="11"/>
        <rFont val="Arial"/>
        <family val="2"/>
      </rPr>
      <t>Jahresbetriebe,</t>
    </r>
    <r>
      <rPr>
        <sz val="11"/>
        <rFont val="Arial"/>
        <family val="2"/>
      </rPr>
      <t xml:space="preserve"> für die um </t>
    </r>
    <r>
      <rPr>
        <b/>
        <sz val="11"/>
        <rFont val="Arial"/>
        <family val="2"/>
      </rPr>
      <t xml:space="preserve">Förderung angesucht </t>
    </r>
    <r>
      <rPr>
        <sz val="11"/>
        <rFont val="Arial"/>
        <family val="2"/>
      </rPr>
      <t>wird:</t>
    </r>
  </si>
  <si>
    <r>
      <t xml:space="preserve">Anzahl der </t>
    </r>
    <r>
      <rPr>
        <b/>
        <sz val="11"/>
        <rFont val="Arial"/>
        <family val="2"/>
      </rPr>
      <t>Ganzjahresbetriebe,</t>
    </r>
    <r>
      <rPr>
        <sz val="11"/>
        <rFont val="Arial"/>
        <family val="2"/>
      </rPr>
      <t xml:space="preserve"> für die um </t>
    </r>
    <r>
      <rPr>
        <b/>
        <sz val="11"/>
        <rFont val="Arial"/>
        <family val="2"/>
      </rPr>
      <t xml:space="preserve">Förderung angesucht </t>
    </r>
    <r>
      <rPr>
        <sz val="11"/>
        <rFont val="Arial"/>
        <family val="2"/>
      </rPr>
      <t>wird:</t>
    </r>
  </si>
  <si>
    <r>
      <t>Anzahl der Kinder im verpflichtenden Kindergartenjahr</t>
    </r>
    <r>
      <rPr>
        <b/>
        <sz val="11"/>
        <rFont val="Arial"/>
        <family val="2"/>
      </rPr>
      <t xml:space="preserve"> </t>
    </r>
    <r>
      <rPr>
        <sz val="11"/>
        <rFont val="Arial"/>
        <family val="2"/>
      </rPr>
      <t xml:space="preserve">in </t>
    </r>
    <r>
      <rPr>
        <b/>
        <sz val="11"/>
        <rFont val="Arial"/>
        <family val="2"/>
      </rPr>
      <t>Jahresbetrieben,</t>
    </r>
    <r>
      <rPr>
        <sz val="11"/>
        <rFont val="Arial"/>
        <family val="2"/>
      </rPr>
      <t xml:space="preserve"> für die um </t>
    </r>
    <r>
      <rPr>
        <b/>
        <sz val="11"/>
        <rFont val="Arial"/>
        <family val="2"/>
      </rPr>
      <t>Förderung angesucht</t>
    </r>
    <r>
      <rPr>
        <sz val="11"/>
        <rFont val="Arial"/>
        <family val="2"/>
      </rPr>
      <t xml:space="preserve"> wird:</t>
    </r>
  </si>
  <si>
    <r>
      <t xml:space="preserve">Anzahl der Kinder im verpflichtenden Kindergartenjahr in </t>
    </r>
    <r>
      <rPr>
        <b/>
        <sz val="11"/>
        <rFont val="Arial"/>
        <family val="2"/>
      </rPr>
      <t>Ganzjahresbetrieben,</t>
    </r>
    <r>
      <rPr>
        <sz val="11"/>
        <rFont val="Arial"/>
        <family val="2"/>
      </rPr>
      <t xml:space="preserve"> für die um </t>
    </r>
    <r>
      <rPr>
        <b/>
        <sz val="11"/>
        <rFont val="Arial"/>
        <family val="2"/>
      </rPr>
      <t>Förderung angesucht</t>
    </r>
    <r>
      <rPr>
        <sz val="11"/>
        <rFont val="Arial"/>
        <family val="2"/>
      </rPr>
      <t xml:space="preserve"> wird:</t>
    </r>
  </si>
  <si>
    <r>
      <t xml:space="preserve">Berechnete maximal förderbare </t>
    </r>
    <r>
      <rPr>
        <b/>
        <sz val="11"/>
        <rFont val="Arial"/>
        <family val="2"/>
      </rPr>
      <t>Wochenstunden</t>
    </r>
    <r>
      <rPr>
        <sz val="11"/>
        <rFont val="Arial"/>
        <family val="2"/>
      </rPr>
      <t xml:space="preserve"> Priorität 2, für die um Förderung angesucht werden kann:</t>
    </r>
  </si>
  <si>
    <r>
      <rPr>
        <b/>
        <sz val="11"/>
        <rFont val="Arial"/>
        <family val="2"/>
      </rPr>
      <t>Berechnete Maximalsumme</t>
    </r>
    <r>
      <rPr>
        <sz val="11"/>
        <rFont val="Arial"/>
        <family val="2"/>
      </rPr>
      <t xml:space="preserve"> gesamt für Kinder im letzten Kindergartenjahr, für die um Förderung angesucht werden kann:</t>
    </r>
  </si>
  <si>
    <t>Einsatz - Wochenstunden:</t>
  </si>
  <si>
    <t>von</t>
  </si>
  <si>
    <t>bis</t>
  </si>
  <si>
    <t>Kontrolle bei DRZ
(muss übereinstimmen)</t>
  </si>
  <si>
    <t>Eigenmittel</t>
  </si>
  <si>
    <t xml:space="preserve">Gesamtsumme </t>
  </si>
  <si>
    <t>Durchschnittlicher Stundensatz unter Berücksichtigung der eingetragenen Planungen:</t>
  </si>
  <si>
    <t>Amt der Steiermärkischen Landesregierung</t>
  </si>
  <si>
    <t>E-Mail: kin@stmk.gv.at</t>
  </si>
  <si>
    <t>An das</t>
  </si>
  <si>
    <t>Abteilung 6 Bildung und Gesellschaft</t>
  </si>
  <si>
    <t>Referat Kinderbildung und -betreuung</t>
  </si>
  <si>
    <t>Karmeliterplatz 2</t>
  </si>
  <si>
    <t>A-8010 Graz</t>
  </si>
  <si>
    <t>Für Rückfragen:</t>
  </si>
  <si>
    <t>Tel.: (0316) 877-3680</t>
  </si>
  <si>
    <t>Fax: (0316) 877-2136</t>
  </si>
  <si>
    <t>Hinweis zum Förderungsantrag</t>
  </si>
  <si>
    <t>Akadem. Grad:</t>
  </si>
  <si>
    <t>Angaben zum eingesetzten Personal *</t>
  </si>
  <si>
    <t>Profil A</t>
  </si>
  <si>
    <t>Profil B</t>
  </si>
  <si>
    <t>Ja</t>
  </si>
  <si>
    <t>Nein</t>
  </si>
  <si>
    <t>Anstellung von 12 Monaten im Jahresbetrieb (Durchrechnungszeitraum):</t>
  </si>
  <si>
    <t xml:space="preserve">Ganzheitliche sprachliche Förderung der Sprache Deutsch durch qualifiziertes zusätzliches Personal, wie in der „Richtlinie Frühe Sprachförderung 2024/25“ festgelegt. </t>
  </si>
  <si>
    <t>Davon Ganzjahresbetriebe:</t>
  </si>
  <si>
    <t>Davon Jahresbetriebe:</t>
  </si>
  <si>
    <t>(TT.MM.JJJJ)</t>
  </si>
  <si>
    <t>Finanzierungsplan gesamt</t>
  </si>
  <si>
    <t>Voraussichtliche Gesamtkosten:</t>
  </si>
  <si>
    <t>FinPlan2</t>
  </si>
  <si>
    <t>Summe:</t>
  </si>
  <si>
    <t>Erklärung *</t>
  </si>
  <si>
    <t>Datenschutzrechtliche Bestimmungen*</t>
  </si>
  <si>
    <t>Datum, Ort</t>
  </si>
  <si>
    <t xml:space="preserve">Beiblatt: Angaben zu Einrichtungsstandorten </t>
  </si>
  <si>
    <t>Telefon:</t>
  </si>
  <si>
    <t>E-Mail:</t>
  </si>
  <si>
    <t>Name der Förderungswerber:in</t>
  </si>
  <si>
    <t>Befüllt sich nach Angaben selbstständig</t>
  </si>
  <si>
    <t>Anzahl Jahresbetriebe, für die angesucht wird</t>
  </si>
  <si>
    <t>Anzahl Ganzjahresbetriebe, für die angesucht wird</t>
  </si>
  <si>
    <t>€</t>
  </si>
  <si>
    <t>[Formel]</t>
  </si>
  <si>
    <t>Stundensatz austauschbar</t>
  </si>
  <si>
    <t>OV-Kostensatz</t>
  </si>
  <si>
    <t>%</t>
  </si>
  <si>
    <t>OV-Kostensatz austauschbar</t>
  </si>
  <si>
    <t>der förderbaren Personalkosten</t>
  </si>
  <si>
    <t>Max. Lohn-Stundensatz</t>
  </si>
  <si>
    <t xml:space="preserve">Stundensatz Berechnung </t>
  </si>
  <si>
    <t>Max. Lohn-Stundensatz austauschbar</t>
  </si>
  <si>
    <t>h</t>
  </si>
  <si>
    <t>Befüllt sich nach vollständigen Angaben selbstständig</t>
  </si>
  <si>
    <t>Datensatz</t>
  </si>
  <si>
    <t>Anzahl Kinder
gesamt</t>
  </si>
  <si>
    <t>Kinder Prio1</t>
  </si>
  <si>
    <t>Prio1 Wochenstd</t>
  </si>
  <si>
    <t>Kinder Prio2</t>
  </si>
  <si>
    <t>Prio2 Wochenstd</t>
  </si>
  <si>
    <t>Summe 
Ansuchen</t>
  </si>
  <si>
    <t>Prio1</t>
  </si>
  <si>
    <t>Prio2</t>
  </si>
  <si>
    <t>Anzahl der Kinder im verpflichtenden Kindergartenjahr in Jahresbetrieben, für die um Förderung angesucht wird:</t>
  </si>
  <si>
    <t>Anzahl der Kinder im verpfl. Kindergartenjahr in Ganzjahresbetrieben, für die um Förderung angesucht wird:</t>
  </si>
  <si>
    <t>Dauer des Einsatzes im Förderungszeitraum</t>
  </si>
  <si>
    <t>Voraussichtliche Personalkosten im Förderungszeitraum:</t>
  </si>
  <si>
    <t>Anstellungszeitraum der Fachkraft:</t>
  </si>
  <si>
    <r>
      <rPr>
        <b/>
        <sz val="9"/>
        <color theme="1"/>
        <rFont val="Arial"/>
        <family val="2"/>
      </rPr>
      <t>Gesamtanzahl</t>
    </r>
    <r>
      <rPr>
        <sz val="9"/>
        <color theme="1"/>
        <rFont val="Arial"/>
        <family val="2"/>
      </rPr>
      <t xml:space="preserve"> aller Kinder der um Förderung 
angesuchten Einrichtungen zum </t>
    </r>
    <r>
      <rPr>
        <b/>
        <sz val="9"/>
        <color theme="1"/>
        <rFont val="Arial"/>
        <family val="2"/>
      </rPr>
      <t>Stichtag</t>
    </r>
    <r>
      <rPr>
        <sz val="9"/>
        <color theme="1"/>
        <rFont val="Arial"/>
        <family val="2"/>
      </rPr>
      <t xml:space="preserve"> </t>
    </r>
    <r>
      <rPr>
        <b/>
        <sz val="9"/>
        <color theme="1"/>
        <rFont val="Arial"/>
        <family val="2"/>
      </rPr>
      <t>31.05.2024</t>
    </r>
    <r>
      <rPr>
        <sz val="9"/>
        <color theme="1"/>
        <rFont val="Arial"/>
        <family val="2"/>
      </rPr>
      <t>:</t>
    </r>
  </si>
  <si>
    <t xml:space="preserve">    Zutreffendes ankreuzen</t>
  </si>
  <si>
    <r>
      <t xml:space="preserve">Angabe erforderlich   </t>
    </r>
    <r>
      <rPr>
        <b/>
        <sz val="11"/>
        <rFont val="Arial"/>
        <family val="2"/>
      </rPr>
      <t>*</t>
    </r>
  </si>
  <si>
    <t>Bitte beachten Sie:</t>
  </si>
  <si>
    <t>ODER</t>
  </si>
  <si>
    <t>Familienname:*</t>
  </si>
  <si>
    <t>Vorname:*</t>
  </si>
  <si>
    <t>Geburtsdatum:*</t>
  </si>
  <si>
    <t>Bezeichnung:*</t>
  </si>
  <si>
    <r>
      <t xml:space="preserve">Information zum Ausfüllen   </t>
    </r>
    <r>
      <rPr>
        <b/>
        <sz val="10"/>
        <color theme="9" tint="-0.249977111117893"/>
        <rFont val="Arial"/>
        <family val="2"/>
      </rPr>
      <t xml:space="preserve"> </t>
    </r>
    <r>
      <rPr>
        <b/>
        <sz val="10"/>
        <color theme="9" tint="-0.249977111117893"/>
        <rFont val="Webdings"/>
        <family val="1"/>
        <charset val="2"/>
      </rPr>
      <t>i</t>
    </r>
  </si>
  <si>
    <t>Allgemeine Angaben</t>
  </si>
  <si>
    <t>Förderungsansuchen "Frühe sprachliche Förderung"</t>
  </si>
  <si>
    <t>Tel.: (0316) 877-2186</t>
  </si>
  <si>
    <t>Straße:*</t>
  </si>
  <si>
    <t>Hausnummer:*</t>
  </si>
  <si>
    <t>Ort:*</t>
  </si>
  <si>
    <t>Telefonnummer:*</t>
  </si>
  <si>
    <t>E-Mail-Adresse:*</t>
  </si>
  <si>
    <t>Postleitzahl:*</t>
  </si>
  <si>
    <t>Angaben zur Dauer der Maßnahmen</t>
  </si>
  <si>
    <t>Anstellungszeitraum der SFK von:*</t>
  </si>
  <si>
    <t>Angaben zu den Einrichtungsstandorten</t>
  </si>
  <si>
    <t>Anzahl der Einrichtungsstandorte, für die eine Förderung angesucht wird :</t>
  </si>
  <si>
    <r>
      <rPr>
        <sz val="8"/>
        <color theme="1"/>
        <rFont val="Webdings"/>
        <family val="1"/>
        <charset val="2"/>
      </rPr>
      <t xml:space="preserve">i </t>
    </r>
    <r>
      <rPr>
        <sz val="8"/>
        <color theme="1"/>
        <rFont val="Arial"/>
        <family val="2"/>
      </rPr>
      <t>Zeitraum, in dem Sprachförderkräfte tatsächlich in der/den Einrichtung/en tätig sind</t>
    </r>
  </si>
  <si>
    <r>
      <t xml:space="preserve">Angaben zu sonstigen beantragten und/oder gewährten Förderungen für dieselbe Maßnahme </t>
    </r>
    <r>
      <rPr>
        <b/>
        <sz val="9"/>
        <color theme="1"/>
        <rFont val="Webdings"/>
        <family val="1"/>
        <charset val="2"/>
      </rPr>
      <t>i</t>
    </r>
  </si>
  <si>
    <t>Sonstige Förderung wurde beantragt/gewährt:*</t>
  </si>
  <si>
    <t>Wenn ja, bei folgenden anderen Landesdienststellen:*</t>
  </si>
  <si>
    <t>Wenn ja, bei folgenden anderen öffentlichen oder privaten Stellen:*</t>
  </si>
  <si>
    <r>
      <t xml:space="preserve">Angaben zu den Finanzierungsplänen: </t>
    </r>
    <r>
      <rPr>
        <b/>
        <sz val="10"/>
        <color theme="1"/>
        <rFont val="Webdings"/>
        <family val="1"/>
        <charset val="2"/>
      </rPr>
      <t>i</t>
    </r>
  </si>
  <si>
    <t>Bankverbindung</t>
  </si>
  <si>
    <t>Kontoinhaber:in:*</t>
  </si>
  <si>
    <t>Bankinstitut:*</t>
  </si>
  <si>
    <t>IBAN:*</t>
  </si>
  <si>
    <r>
      <rPr>
        <sz val="8"/>
        <color theme="1"/>
        <rFont val="Webdings"/>
        <family val="1"/>
        <charset val="2"/>
      </rPr>
      <t>i</t>
    </r>
    <r>
      <rPr>
        <sz val="8"/>
        <color theme="1"/>
        <rFont val="Arial"/>
        <family val="2"/>
      </rPr>
      <t xml:space="preserve"> Verpflichtend beizulegen, wenn es sich bei der Förderwerber:in nicht um Erhalter:in handelt.</t>
    </r>
  </si>
  <si>
    <t>Angaben zu den Einrichtungen für die um Förderung angesucht wird.</t>
  </si>
  <si>
    <t>Förderungswerber:in ist eine natürliche Person (Privatperson)</t>
  </si>
  <si>
    <t>Förderungswerber:in ist eine juristische Person (z.B. Verein, Gemeinde)</t>
  </si>
  <si>
    <t>Kinderbetreuungseinrichtungsnummer (KSKZ-Zahl):*</t>
  </si>
  <si>
    <t>Jahresbetrieb</t>
  </si>
  <si>
    <t>Ganzjahresbetrieb</t>
  </si>
  <si>
    <r>
      <t xml:space="preserve">Gesamtanzahl der Kinder mit festgestelltem
Sprachförderbedarf (Prio 1), für die Förderung </t>
    </r>
    <r>
      <rPr>
        <b/>
        <sz val="10"/>
        <color theme="1"/>
        <rFont val="Arial"/>
        <family val="2"/>
      </rPr>
      <t>beantragt wird</t>
    </r>
    <r>
      <rPr>
        <sz val="10"/>
        <color theme="1"/>
        <rFont val="Arial"/>
        <family val="2"/>
      </rPr>
      <t>:*</t>
    </r>
  </si>
  <si>
    <t>Registercode:*</t>
  </si>
  <si>
    <t>Priorität 1*</t>
  </si>
  <si>
    <t>Ist von der/dem Förderungswerber:in zu befüllen</t>
  </si>
  <si>
    <r>
      <t xml:space="preserve">Berechnete Anzahl der förderbaren Wochenstunden für Kinder in </t>
    </r>
    <r>
      <rPr>
        <b/>
        <sz val="10.5"/>
        <rFont val="Arial"/>
        <family val="2"/>
      </rPr>
      <t>Ganzjahresbetrieben,</t>
    </r>
    <r>
      <rPr>
        <sz val="10.5"/>
        <rFont val="Arial"/>
        <family val="2"/>
      </rPr>
      <t xml:space="preserve"> für die um Förderung angesucht wird:</t>
    </r>
  </si>
  <si>
    <r>
      <t xml:space="preserve">Berechnete Anzahl der förderbaren Wochenstunden für Kinder in </t>
    </r>
    <r>
      <rPr>
        <b/>
        <sz val="10.5"/>
        <rFont val="Arial"/>
        <family val="2"/>
      </rPr>
      <t>Ganzjahresbetrieben</t>
    </r>
    <r>
      <rPr>
        <sz val="10.5"/>
        <rFont val="Arial"/>
        <family val="2"/>
      </rPr>
      <t xml:space="preserve"> für die um Förderung angesucht wird:</t>
    </r>
  </si>
  <si>
    <r>
      <rPr>
        <b/>
        <sz val="8"/>
        <color theme="1"/>
        <rFont val="Webdings"/>
        <family val="1"/>
        <charset val="2"/>
      </rPr>
      <t>i</t>
    </r>
    <r>
      <rPr>
        <b/>
        <sz val="8"/>
        <color theme="1"/>
        <rFont val="Arial"/>
        <family val="2"/>
      </rPr>
      <t xml:space="preserve"> </t>
    </r>
    <r>
      <rPr>
        <sz val="8"/>
        <color theme="1"/>
        <rFont val="Arial"/>
        <family val="2"/>
      </rPr>
      <t>Auswahl durch Dropdown</t>
    </r>
  </si>
  <si>
    <r>
      <t xml:space="preserve">Art der Einrichtung:* </t>
    </r>
    <r>
      <rPr>
        <sz val="10"/>
        <color theme="1"/>
        <rFont val="Webdings"/>
        <family val="1"/>
        <charset val="2"/>
      </rPr>
      <t>i</t>
    </r>
  </si>
  <si>
    <r>
      <t xml:space="preserve">Betriebsart:* </t>
    </r>
    <r>
      <rPr>
        <sz val="10"/>
        <color theme="1"/>
        <rFont val="Webdings"/>
        <family val="1"/>
        <charset val="2"/>
      </rPr>
      <t>i</t>
    </r>
  </si>
  <si>
    <r>
      <t xml:space="preserve">Gesamtanzahl der Kinder mit nach BESK KOMPAKT/
BESK-DaZ KOMPAKT </t>
    </r>
    <r>
      <rPr>
        <b/>
        <sz val="10"/>
        <color theme="1"/>
        <rFont val="Arial"/>
        <family val="2"/>
      </rPr>
      <t>festgestelltem Sprachförderbedarf</t>
    </r>
    <r>
      <rPr>
        <sz val="10"/>
        <color theme="1"/>
        <rFont val="Arial"/>
        <family val="2"/>
      </rPr>
      <t xml:space="preserve"> (Prio 1):*</t>
    </r>
  </si>
  <si>
    <r>
      <rPr>
        <sz val="10"/>
        <rFont val="Arial"/>
        <family val="2"/>
      </rPr>
      <t>Gesamtanzahl der Kinder im verpflichte</t>
    </r>
    <r>
      <rPr>
        <sz val="10"/>
        <color theme="1"/>
        <rFont val="Arial"/>
        <family val="2"/>
      </rPr>
      <t xml:space="preserve">nden 
Kindergartenjahr (2024/25) (Prio 2), für die Förderung </t>
    </r>
    <r>
      <rPr>
        <b/>
        <sz val="10"/>
        <color theme="1"/>
        <rFont val="Arial"/>
        <family val="2"/>
      </rPr>
      <t>beantragt wird</t>
    </r>
    <r>
      <rPr>
        <sz val="10"/>
        <color theme="1"/>
        <rFont val="Arial"/>
        <family val="2"/>
      </rPr>
      <t>:*</t>
    </r>
  </si>
  <si>
    <r>
      <t xml:space="preserve">Gesamtanzahl der Kinder mit nach BESK KOMPAKT/
BESK-DaZ KOMPAKT </t>
    </r>
    <r>
      <rPr>
        <b/>
        <sz val="9"/>
        <color theme="1"/>
        <rFont val="Arial"/>
        <family val="2"/>
      </rPr>
      <t>festgestelltem Sprachförderbedarf (Prio 1)</t>
    </r>
    <r>
      <rPr>
        <sz val="9"/>
        <color theme="1"/>
        <rFont val="Arial"/>
        <family val="2"/>
      </rPr>
      <t xml:space="preserve">: </t>
    </r>
  </si>
  <si>
    <r>
      <t xml:space="preserve">Gesamtanzahl der Kinder
 </t>
    </r>
    <r>
      <rPr>
        <b/>
        <sz val="9"/>
        <color theme="1"/>
        <rFont val="Arial"/>
        <family val="2"/>
      </rPr>
      <t>im verpflichtenden Kindergartenjahr (2024/25)</t>
    </r>
    <r>
      <rPr>
        <sz val="9"/>
        <color theme="1"/>
        <rFont val="Arial"/>
        <family val="2"/>
      </rPr>
      <t xml:space="preserve"> (Prio 2): </t>
    </r>
  </si>
  <si>
    <r>
      <t xml:space="preserve">Gesamtanzahl der Kinder im 
</t>
    </r>
    <r>
      <rPr>
        <b/>
        <sz val="10"/>
        <color theme="1"/>
        <rFont val="Arial"/>
        <family val="2"/>
      </rPr>
      <t>verpflichtenden Kindergartenjahr (2024/25)</t>
    </r>
    <r>
      <rPr>
        <sz val="10"/>
        <color theme="1"/>
        <rFont val="Arial"/>
        <family val="2"/>
      </rPr>
      <t xml:space="preserve"> (Prio 2):*</t>
    </r>
  </si>
  <si>
    <r>
      <t xml:space="preserve">Gesamtanzahl der Kinder im verpflichtenden 
Kindergartenjahr (2024/25) (Prio 2), für die Förderung </t>
    </r>
    <r>
      <rPr>
        <b/>
        <sz val="9"/>
        <color theme="1"/>
        <rFont val="Arial"/>
        <family val="2"/>
      </rPr>
      <t>beantragt wird</t>
    </r>
    <r>
      <rPr>
        <sz val="9"/>
        <color theme="1"/>
        <rFont val="Arial"/>
        <family val="2"/>
      </rPr>
      <t xml:space="preserve">: </t>
    </r>
  </si>
  <si>
    <r>
      <t>Gesamtanzahl der Kinder mit festgestelltem
Sprachförderbedarf (Prio 1), für die Förderung</t>
    </r>
    <r>
      <rPr>
        <b/>
        <sz val="9"/>
        <color theme="1"/>
        <rFont val="Arial"/>
        <family val="2"/>
      </rPr>
      <t xml:space="preserve"> beantragt wird</t>
    </r>
    <r>
      <rPr>
        <sz val="9"/>
        <color theme="1"/>
        <rFont val="Arial"/>
        <family val="2"/>
      </rPr>
      <t xml:space="preserve">: </t>
    </r>
  </si>
  <si>
    <r>
      <t xml:space="preserve">Gesamtanzahl aller Kinder der Einrichtung zum </t>
    </r>
    <r>
      <rPr>
        <b/>
        <sz val="10"/>
        <color theme="1"/>
        <rFont val="Arial"/>
        <family val="2"/>
      </rPr>
      <t>Stichtag 31.05.2024</t>
    </r>
    <r>
      <rPr>
        <sz val="10"/>
        <color theme="1"/>
        <rFont val="Arial"/>
        <family val="2"/>
      </rPr>
      <t>:*</t>
    </r>
  </si>
  <si>
    <t>ergibt</t>
  </si>
  <si>
    <t>Einrichtungsnummer</t>
  </si>
  <si>
    <t>Name der Einrichtung</t>
  </si>
  <si>
    <t>Betriebsart</t>
  </si>
  <si>
    <t>Gesamtanzahl Kinder der angesuchten Einrichtung</t>
  </si>
  <si>
    <t>Gesamtanzahl Kinder Prio1</t>
  </si>
  <si>
    <t>Angesuchte Kinder Prio1</t>
  </si>
  <si>
    <t>Wochenstunden Prio1 angesucht</t>
  </si>
  <si>
    <t>Gesamtanzahl Kinder Prio2</t>
  </si>
  <si>
    <t>Angesuchte Kinder Prio2</t>
  </si>
  <si>
    <t>Wochenstunden Prio2 angesucht</t>
  </si>
  <si>
    <t>Name der Einrichtung:*</t>
  </si>
  <si>
    <t>Adresse und Hausnummer:*</t>
  </si>
  <si>
    <t>Durchschnittlicher Stundenlohn aller angegebener Fachkräfte</t>
  </si>
  <si>
    <t>muss überein-</t>
  </si>
  <si>
    <t>stimmen</t>
  </si>
  <si>
    <t>bis:*</t>
  </si>
  <si>
    <r>
      <t xml:space="preserve">Geplanter Einsatz der SFK in </t>
    </r>
    <r>
      <rPr>
        <b/>
        <sz val="8"/>
        <color theme="1"/>
        <rFont val="Arial"/>
        <family val="2"/>
      </rPr>
      <t>Jahresbetrieben</t>
    </r>
    <r>
      <rPr>
        <sz val="8"/>
        <color theme="1"/>
        <rFont val="Arial"/>
        <family val="2"/>
      </rPr>
      <t xml:space="preserve"> von:*</t>
    </r>
  </si>
  <si>
    <r>
      <t xml:space="preserve">Geplanter Einsatz der SFK in </t>
    </r>
    <r>
      <rPr>
        <b/>
        <sz val="8"/>
        <color theme="1"/>
        <rFont val="Arial"/>
        <family val="2"/>
      </rPr>
      <t>Ganzjahresbetrieben</t>
    </r>
    <r>
      <rPr>
        <sz val="8"/>
        <color theme="1"/>
        <rFont val="Arial"/>
        <family val="2"/>
      </rPr>
      <t xml:space="preserve"> von:*</t>
    </r>
  </si>
  <si>
    <r>
      <rPr>
        <b/>
        <sz val="7.5"/>
        <color theme="1"/>
        <rFont val="Webdings"/>
        <family val="1"/>
        <charset val="2"/>
      </rPr>
      <t>i</t>
    </r>
    <r>
      <rPr>
        <b/>
        <sz val="7.5"/>
        <color theme="1"/>
        <rFont val="Arial"/>
        <family val="2"/>
      </rPr>
      <t xml:space="preserve"> </t>
    </r>
    <r>
      <rPr>
        <sz val="7.5"/>
        <color theme="1"/>
        <rFont val="Arial"/>
        <family val="2"/>
      </rPr>
      <t>Auszufüllen, wenn sonstige Förderungen für dieselbe Maßnahme beantragt bzw. innerhalb des Förderungszeitraumes gewährt wurden.</t>
    </r>
  </si>
  <si>
    <t>Angaben zur Einrichtung (1)</t>
  </si>
  <si>
    <t>Angaben zur Einrichtung (2)</t>
  </si>
  <si>
    <t>Angaben zur Einrichtung (3)</t>
  </si>
  <si>
    <t>Angaben zur Einrichtung (4)</t>
  </si>
  <si>
    <t>Angaben zur Einrichtung (5)</t>
  </si>
  <si>
    <t>Angaben zur Einrichtung (6)</t>
  </si>
  <si>
    <t>Angaben zur Einrichtung (7)</t>
  </si>
  <si>
    <t>Angaben zur Einrichtung (8)</t>
  </si>
  <si>
    <t>Angaben zur Einrichtung (9)</t>
  </si>
  <si>
    <t>Angaben zur Einrichtung (10)</t>
  </si>
  <si>
    <t>Angaben zur Einrichtung (11)</t>
  </si>
  <si>
    <t>Angaben zur Einrichtung (12)</t>
  </si>
  <si>
    <t>Angaben zur Einrichtung (13)</t>
  </si>
  <si>
    <t>Angaben zur Einrichtung (14)</t>
  </si>
  <si>
    <t>Angaben zur Einrichtung (15)</t>
  </si>
  <si>
    <t>Angaben zur Einrichtung (16)</t>
  </si>
  <si>
    <t>Angaben zur Einrichtung (17)</t>
  </si>
  <si>
    <t>Angaben zur Einrichtung (18)</t>
  </si>
  <si>
    <t>Angaben zur Einrichtung (19)</t>
  </si>
  <si>
    <t>Angaben zur Einrichtung (20)</t>
  </si>
  <si>
    <t>Angaben zur Einrichtung (21)</t>
  </si>
  <si>
    <t>Angaben zur Einrichtung (22)</t>
  </si>
  <si>
    <t>Angaben zur Einrichtung (24)</t>
  </si>
  <si>
    <t>Angaben zur Einrichtung (25)</t>
  </si>
  <si>
    <t>Angaben zur Einrichtung (26)</t>
  </si>
  <si>
    <t>Angaben zur Einrichtung (27)</t>
  </si>
  <si>
    <t>Angaben zur Einrichtung (28)</t>
  </si>
  <si>
    <t>Angaben zur Einrichtung (29)</t>
  </si>
  <si>
    <t>Angaben zur Einrichtung (30)</t>
  </si>
  <si>
    <t>Angaben zur Einrichtung (31)</t>
  </si>
  <si>
    <t>Angaben zur Einrichtung (32)</t>
  </si>
  <si>
    <t>Angaben zur Einrichtung (33)</t>
  </si>
  <si>
    <t>Angaben zur Einrichtung (34)</t>
  </si>
  <si>
    <t>Angaben zur Einrichtung (35)</t>
  </si>
  <si>
    <t>Angaben zur Einrichtung (36)</t>
  </si>
  <si>
    <t>Angaben zur Einrichtung (37)</t>
  </si>
  <si>
    <t>Angaben zur Einrichtung (38)</t>
  </si>
  <si>
    <t>Angaben zur Einrichtung (39)</t>
  </si>
  <si>
    <t>Angaben zur Einrichtung (40)</t>
  </si>
  <si>
    <t>Angaben zur Einrichtung (41)</t>
  </si>
  <si>
    <t>Angaben zur Einrichtung (42)</t>
  </si>
  <si>
    <t>Angaben zur Einrichtung (43)</t>
  </si>
  <si>
    <t>Angaben zur Einrichtung (44)</t>
  </si>
  <si>
    <t>Angaben zur Einrichtung (45)</t>
  </si>
  <si>
    <t>Angaben zur Einrichtung (46)</t>
  </si>
  <si>
    <t>Angaben zur Einrichtung (47)</t>
  </si>
  <si>
    <t>FinPlan1</t>
  </si>
  <si>
    <r>
      <t>Angaben zum Personal -</t>
    </r>
    <r>
      <rPr>
        <b/>
        <sz val="14"/>
        <color theme="5" tint="-0.249977111117893"/>
        <rFont val="Arial"/>
        <family val="2"/>
      </rPr>
      <t xml:space="preserve"> Priorität 1</t>
    </r>
  </si>
  <si>
    <r>
      <t>Angaben zum Personal -</t>
    </r>
    <r>
      <rPr>
        <b/>
        <sz val="14"/>
        <color theme="5" tint="-0.249977111117893"/>
        <rFont val="Arial"/>
        <family val="2"/>
      </rPr>
      <t xml:space="preserve"> </t>
    </r>
    <r>
      <rPr>
        <b/>
        <sz val="14"/>
        <color theme="8" tint="-0.249977111117893"/>
        <rFont val="Arial"/>
        <family val="2"/>
      </rPr>
      <t>Priorität 2</t>
    </r>
  </si>
  <si>
    <t xml:space="preserve">Projekt-
zeitraum
von </t>
  </si>
  <si>
    <t>Projekt-dauer 
in Wochen</t>
  </si>
  <si>
    <t>Angaben zur Einrichtung (23)</t>
  </si>
  <si>
    <t>Förderbare Personal- und Personalnebenkosten nach Anpassung, für die um Förderung angesucht werden kann:</t>
  </si>
  <si>
    <r>
      <t>Berechnete maximal förderbare Personal- und Personalnebenkosten in den</t>
    </r>
    <r>
      <rPr>
        <b/>
        <sz val="11"/>
        <rFont val="Arial"/>
        <family val="2"/>
      </rPr>
      <t xml:space="preserve"> Jahresbetrieben</t>
    </r>
  </si>
  <si>
    <r>
      <t>Eingetragene Wochenstunden</t>
    </r>
    <r>
      <rPr>
        <b/>
        <sz val="11"/>
        <rFont val="Arial"/>
        <family val="2"/>
      </rPr>
      <t xml:space="preserve"> "Finanzplan Priorität 1"</t>
    </r>
    <r>
      <rPr>
        <sz val="11"/>
        <rFont val="Arial"/>
        <family val="2"/>
      </rPr>
      <t xml:space="preserve"> gesamt:</t>
    </r>
  </si>
  <si>
    <r>
      <t>Eingetragene Wochenstunden</t>
    </r>
    <r>
      <rPr>
        <b/>
        <sz val="11"/>
        <rFont val="Arial"/>
        <family val="2"/>
      </rPr>
      <t xml:space="preserve"> "Finanzplan Priorität 2"</t>
    </r>
    <r>
      <rPr>
        <sz val="11"/>
        <rFont val="Arial"/>
        <family val="2"/>
      </rPr>
      <t xml:space="preserve"> gesamt:</t>
    </r>
  </si>
  <si>
    <r>
      <t xml:space="preserve">Berechnete Anzahl der förderbaren Wochenstunden für Kinder in </t>
    </r>
    <r>
      <rPr>
        <b/>
        <sz val="10.5"/>
        <rFont val="Arial"/>
        <family val="2"/>
      </rPr>
      <t>Jahresbetrieben,</t>
    </r>
    <r>
      <rPr>
        <sz val="10.5"/>
        <rFont val="Arial"/>
        <family val="2"/>
      </rPr>
      <t xml:space="preserve"> für die um Förderung angesucht wird:</t>
    </r>
  </si>
  <si>
    <r>
      <t xml:space="preserve">Personal- und Personalnebenkosten </t>
    </r>
    <r>
      <rPr>
        <b/>
        <sz val="11"/>
        <rFont val="Arial"/>
        <family val="2"/>
      </rPr>
      <t xml:space="preserve">laut Angaben </t>
    </r>
    <r>
      <rPr>
        <sz val="11"/>
        <rFont val="Arial"/>
        <family val="2"/>
      </rPr>
      <t>"Finanzplan Priorität 2":</t>
    </r>
  </si>
  <si>
    <r>
      <t>Personal- und Personalnebenkosten</t>
    </r>
    <r>
      <rPr>
        <b/>
        <sz val="11"/>
        <rFont val="Arial"/>
        <family val="2"/>
      </rPr>
      <t xml:space="preserve"> laut Angaben</t>
    </r>
    <r>
      <rPr>
        <sz val="11"/>
        <rFont val="Arial"/>
        <family val="2"/>
      </rPr>
      <t xml:space="preserve"> "Finanzplan Priorität 1":</t>
    </r>
  </si>
  <si>
    <r>
      <t xml:space="preserve">Berechnete maximal förderbare </t>
    </r>
    <r>
      <rPr>
        <b/>
        <sz val="11"/>
        <rFont val="Arial"/>
        <family val="2"/>
      </rPr>
      <t>Wochenstunden</t>
    </r>
    <r>
      <rPr>
        <sz val="11"/>
        <rFont val="Arial"/>
        <family val="2"/>
      </rPr>
      <t xml:space="preserve"> Priorität 1, für die um Förderung angesucht wird:</t>
    </r>
  </si>
  <si>
    <r>
      <t xml:space="preserve">Anzahl der </t>
    </r>
    <r>
      <rPr>
        <b/>
        <sz val="11"/>
        <rFont val="Arial"/>
        <family val="2"/>
      </rPr>
      <t>Wochenstunden</t>
    </r>
    <r>
      <rPr>
        <sz val="11"/>
        <rFont val="Arial"/>
        <family val="2"/>
      </rPr>
      <t xml:space="preserve"> Priorität 1, für die um </t>
    </r>
    <r>
      <rPr>
        <u/>
        <sz val="11"/>
        <rFont val="Arial"/>
        <family val="2"/>
      </rPr>
      <t>Förderung angesucht</t>
    </r>
    <r>
      <rPr>
        <sz val="11"/>
        <rFont val="Arial"/>
        <family val="2"/>
      </rPr>
      <t xml:space="preserve"> wird:</t>
    </r>
  </si>
  <si>
    <r>
      <t xml:space="preserve">Anzahl der Stunden laut Angaben </t>
    </r>
    <r>
      <rPr>
        <b/>
        <sz val="11"/>
        <rFont val="Arial"/>
        <family val="2"/>
      </rPr>
      <t>"Einrichtungsstandorte",</t>
    </r>
    <r>
      <rPr>
        <sz val="11"/>
        <rFont val="Arial"/>
        <family val="2"/>
      </rPr>
      <t xml:space="preserve"> für die angesucht wird gesamt:</t>
    </r>
  </si>
  <si>
    <r>
      <rPr>
        <b/>
        <sz val="11"/>
        <rFont val="Arial"/>
        <family val="2"/>
      </rPr>
      <t>Maximalsumme</t>
    </r>
    <r>
      <rPr>
        <sz val="11"/>
        <rFont val="Arial"/>
        <family val="2"/>
      </rPr>
      <t xml:space="preserve"> gesamt für Kinder mit Sprachförderbedarf:</t>
    </r>
  </si>
  <si>
    <r>
      <rPr>
        <b/>
        <sz val="11"/>
        <rFont val="Arial"/>
        <family val="2"/>
      </rPr>
      <t>Förderbare Personal- und Personalnebenkosten</t>
    </r>
    <r>
      <rPr>
        <sz val="11"/>
        <rFont val="Arial"/>
        <family val="2"/>
      </rPr>
      <t xml:space="preserve"> laut Angaben "Finanzplan Priorität 1" nach Anpassung:</t>
    </r>
  </si>
  <si>
    <t>Einreichbare Overhead-Kosten:</t>
  </si>
  <si>
    <r>
      <t xml:space="preserve">Anzahl der </t>
    </r>
    <r>
      <rPr>
        <b/>
        <sz val="11"/>
        <rFont val="Arial"/>
        <family val="2"/>
      </rPr>
      <t>Wochenstunden</t>
    </r>
    <r>
      <rPr>
        <sz val="11"/>
        <rFont val="Arial"/>
        <family val="2"/>
      </rPr>
      <t xml:space="preserve"> Priorität 2, für die um </t>
    </r>
    <r>
      <rPr>
        <u/>
        <sz val="11"/>
        <rFont val="Arial"/>
        <family val="2"/>
      </rPr>
      <t>Förderung angesucht</t>
    </r>
    <r>
      <rPr>
        <sz val="11"/>
        <rFont val="Arial"/>
        <family val="2"/>
      </rPr>
      <t xml:space="preserve"> wird:</t>
    </r>
  </si>
  <si>
    <r>
      <rPr>
        <b/>
        <sz val="11"/>
        <rFont val="Arial"/>
        <family val="2"/>
      </rPr>
      <t>Maximalsumme</t>
    </r>
    <r>
      <rPr>
        <sz val="11"/>
        <rFont val="Arial"/>
        <family val="2"/>
      </rPr>
      <t xml:space="preserve"> gesamt für Kinder im letzten Kindergartenjahr:</t>
    </r>
  </si>
  <si>
    <r>
      <rPr>
        <b/>
        <sz val="11"/>
        <rFont val="Arial"/>
        <family val="2"/>
      </rPr>
      <t>Förderbare</t>
    </r>
    <r>
      <rPr>
        <sz val="11"/>
        <rFont val="Arial"/>
        <family val="2"/>
      </rPr>
      <t xml:space="preserve"> </t>
    </r>
    <r>
      <rPr>
        <b/>
        <sz val="11"/>
        <rFont val="Arial"/>
        <family val="2"/>
      </rPr>
      <t>Personal- und Personalnebenkosten</t>
    </r>
    <r>
      <rPr>
        <sz val="11"/>
        <rFont val="Arial"/>
        <family val="2"/>
      </rPr>
      <t xml:space="preserve"> laut Angaben "Finanzplan Priorität 2 nach Anpassung:</t>
    </r>
  </si>
  <si>
    <t xml:space="preserve">Projekt-zeitraum von </t>
  </si>
  <si>
    <t>Projekt-zeitraum
bis</t>
  </si>
  <si>
    <t>Jahresbetriebe</t>
  </si>
  <si>
    <t>Ganzjahresbetriebe</t>
  </si>
  <si>
    <t>Summen laut Ansuchen vor möglicher Anpassung</t>
  </si>
  <si>
    <t>Tatsächlich förderbare Beträge</t>
  </si>
  <si>
    <r>
      <t xml:space="preserve">Angesuchte 
förderb. 
Wochenstd.
</t>
    </r>
    <r>
      <rPr>
        <b/>
        <sz val="11"/>
        <color theme="1"/>
        <rFont val="Calibri"/>
        <family val="2"/>
        <scheme val="minor"/>
      </rPr>
      <t>Prio1</t>
    </r>
  </si>
  <si>
    <r>
      <t xml:space="preserve">Angegebner
durchschnitt.
Std.-Lohn
</t>
    </r>
    <r>
      <rPr>
        <b/>
        <sz val="11"/>
        <color theme="1"/>
        <rFont val="Calibri"/>
        <family val="2"/>
        <scheme val="minor"/>
      </rPr>
      <t>Prio 1</t>
    </r>
  </si>
  <si>
    <r>
      <t xml:space="preserve">Angesuchte 
förderb. 
Wochenstd.
</t>
    </r>
    <r>
      <rPr>
        <b/>
        <sz val="11"/>
        <color theme="1"/>
        <rFont val="Calibri"/>
        <family val="2"/>
        <scheme val="minor"/>
      </rPr>
      <t>Prio2</t>
    </r>
  </si>
  <si>
    <r>
      <t xml:space="preserve">Angegebner
durchschnittl.
Std.-Lohn
</t>
    </r>
    <r>
      <rPr>
        <b/>
        <sz val="11"/>
        <color theme="1"/>
        <rFont val="Calibri"/>
        <family val="2"/>
        <scheme val="minor"/>
      </rPr>
      <t>Prio 2</t>
    </r>
  </si>
  <si>
    <r>
      <t xml:space="preserve">Personal-
Personalnebnen-
kosten
</t>
    </r>
    <r>
      <rPr>
        <b/>
        <sz val="11"/>
        <color theme="1"/>
        <rFont val="Calibri"/>
        <family val="2"/>
        <scheme val="minor"/>
      </rPr>
      <t>Prio 1</t>
    </r>
  </si>
  <si>
    <r>
      <t xml:space="preserve">Personal-
Personalneben-kosten
</t>
    </r>
    <r>
      <rPr>
        <b/>
        <sz val="11"/>
        <color theme="1"/>
        <rFont val="Calibri"/>
        <family val="2"/>
        <scheme val="minor"/>
      </rPr>
      <t>Prio 2</t>
    </r>
  </si>
  <si>
    <r>
      <t xml:space="preserve">Maximal Förderbare Kosten
</t>
    </r>
    <r>
      <rPr>
        <b/>
        <sz val="11"/>
        <rFont val="Calibri"/>
        <family val="2"/>
        <scheme val="minor"/>
      </rPr>
      <t>Prio 1</t>
    </r>
  </si>
  <si>
    <r>
      <t xml:space="preserve">Overhead
</t>
    </r>
    <r>
      <rPr>
        <b/>
        <sz val="11"/>
        <rFont val="Calibri"/>
        <family val="2"/>
        <scheme val="minor"/>
      </rPr>
      <t xml:space="preserve"> Prio 1</t>
    </r>
  </si>
  <si>
    <r>
      <t xml:space="preserve">Summe
</t>
    </r>
    <r>
      <rPr>
        <b/>
        <sz val="11"/>
        <rFont val="Calibri"/>
        <family val="2"/>
        <scheme val="minor"/>
      </rPr>
      <t>Prio 1</t>
    </r>
    <r>
      <rPr>
        <sz val="11"/>
        <rFont val="Calibri"/>
        <family val="2"/>
        <scheme val="minor"/>
      </rPr>
      <t xml:space="preserve"> + OV</t>
    </r>
  </si>
  <si>
    <r>
      <t xml:space="preserve">Maximal Förderbare Kosten
</t>
    </r>
    <r>
      <rPr>
        <b/>
        <sz val="11"/>
        <rFont val="Calibri"/>
        <family val="2"/>
        <scheme val="minor"/>
      </rPr>
      <t>Prio 2</t>
    </r>
  </si>
  <si>
    <r>
      <t xml:space="preserve">Overhead
</t>
    </r>
    <r>
      <rPr>
        <b/>
        <sz val="11"/>
        <rFont val="Calibri"/>
        <family val="2"/>
        <scheme val="minor"/>
      </rPr>
      <t xml:space="preserve"> Prio 2</t>
    </r>
  </si>
  <si>
    <r>
      <t xml:space="preserve">Summe
</t>
    </r>
    <r>
      <rPr>
        <b/>
        <sz val="11"/>
        <rFont val="Calibri"/>
        <family val="2"/>
        <scheme val="minor"/>
      </rPr>
      <t>Prio 2</t>
    </r>
    <r>
      <rPr>
        <sz val="11"/>
        <rFont val="Calibri"/>
        <family val="2"/>
        <scheme val="minor"/>
      </rPr>
      <t xml:space="preserve"> + OV</t>
    </r>
  </si>
  <si>
    <t>OV</t>
  </si>
  <si>
    <t>Prio 1 + 2</t>
  </si>
  <si>
    <t>SUMME Maximalbetrag Priorität 1 und Priorität 2 inkl. Overhead-Kosten</t>
  </si>
  <si>
    <t>SUMME</t>
  </si>
  <si>
    <t>Summen Wochenstd</t>
  </si>
  <si>
    <t>Summe 
Wochenstd
JB</t>
  </si>
  <si>
    <t>Summe 
Wochenstd
GJB</t>
  </si>
  <si>
    <t>Summe JB
GJB</t>
  </si>
  <si>
    <r>
      <t xml:space="preserve">Anzahl </t>
    </r>
    <r>
      <rPr>
        <b/>
        <sz val="10"/>
        <color theme="1"/>
        <rFont val="Arial"/>
        <family val="2"/>
      </rPr>
      <t>Jahresbetriebe Prio1</t>
    </r>
    <r>
      <rPr>
        <sz val="10"/>
        <color theme="1"/>
        <rFont val="Arial"/>
        <family val="2"/>
      </rPr>
      <t>, für die angesucht wird</t>
    </r>
  </si>
  <si>
    <r>
      <t xml:space="preserve">Anzahl </t>
    </r>
    <r>
      <rPr>
        <b/>
        <sz val="10"/>
        <color theme="1"/>
        <rFont val="Arial"/>
        <family val="2"/>
      </rPr>
      <t>Ganzjahresbetriebe Prio1</t>
    </r>
    <r>
      <rPr>
        <sz val="10"/>
        <color theme="1"/>
        <rFont val="Arial"/>
        <family val="2"/>
      </rPr>
      <t>, für die angesucht wird</t>
    </r>
  </si>
  <si>
    <r>
      <t xml:space="preserve">Anzahl </t>
    </r>
    <r>
      <rPr>
        <b/>
        <sz val="10"/>
        <color theme="1"/>
        <rFont val="Arial"/>
        <family val="2"/>
      </rPr>
      <t>Jahresbetriebe Prio2</t>
    </r>
    <r>
      <rPr>
        <sz val="10"/>
        <color theme="1"/>
        <rFont val="Arial"/>
        <family val="2"/>
      </rPr>
      <t>, für die angesucht wird</t>
    </r>
  </si>
  <si>
    <r>
      <t xml:space="preserve">Anzahl </t>
    </r>
    <r>
      <rPr>
        <b/>
        <sz val="10"/>
        <color theme="1"/>
        <rFont val="Arial"/>
        <family val="2"/>
      </rPr>
      <t>Ganzjahresbetriebe Prio2</t>
    </r>
    <r>
      <rPr>
        <sz val="10"/>
        <color theme="1"/>
        <rFont val="Arial"/>
        <family val="2"/>
      </rPr>
      <t>, für die angesucht wird</t>
    </r>
  </si>
  <si>
    <t>Anzahl 
JB
Prio 1 + Prio 2</t>
  </si>
  <si>
    <t>Anzahl 
GJB
Prio 1 + Prio 2</t>
  </si>
  <si>
    <r>
      <t xml:space="preserve">Förderungswerber:in ist eine juristische Person </t>
    </r>
    <r>
      <rPr>
        <b/>
        <sz val="9"/>
        <color theme="1"/>
        <rFont val="Arial"/>
        <family val="2"/>
      </rPr>
      <t>(z.B. Verein, Gemeinde)</t>
    </r>
  </si>
  <si>
    <r>
      <t xml:space="preserve">Förderungswerber:in ist eine natürliche Person </t>
    </r>
    <r>
      <rPr>
        <b/>
        <sz val="9"/>
        <color theme="1"/>
        <rFont val="Arial"/>
        <family val="2"/>
      </rPr>
      <t>(Privatperson)</t>
    </r>
  </si>
  <si>
    <t>Priorität 2*</t>
  </si>
  <si>
    <t>Ansprechperson/Projektleitung</t>
  </si>
  <si>
    <r>
      <t xml:space="preserve">Förderungswerber:in ist eine </t>
    </r>
    <r>
      <rPr>
        <b/>
        <u/>
        <sz val="10"/>
        <color theme="1"/>
        <rFont val="Arial"/>
        <family val="2"/>
      </rPr>
      <t>natürliche</t>
    </r>
    <r>
      <rPr>
        <b/>
        <sz val="10"/>
        <color theme="1"/>
        <rFont val="Arial"/>
        <family val="2"/>
      </rPr>
      <t xml:space="preserve"> Person (Privatperson)</t>
    </r>
  </si>
  <si>
    <r>
      <t xml:space="preserve">Förderungswerber:in ist ein </t>
    </r>
    <r>
      <rPr>
        <b/>
        <u/>
        <sz val="10"/>
        <color theme="1"/>
        <rFont val="Arial"/>
        <family val="2"/>
      </rPr>
      <t>juristische</t>
    </r>
    <r>
      <rPr>
        <b/>
        <sz val="10"/>
        <color theme="1"/>
        <rFont val="Arial"/>
        <family val="2"/>
      </rPr>
      <t xml:space="preserve"> Person (z.B. Verein, Gemeinde)</t>
    </r>
  </si>
  <si>
    <t>Name in Blockschrift</t>
  </si>
  <si>
    <t>1. Der Förderungsgeber bzw. die Förderungsstelle ist gemäß Art. 6 Abs. 1 lit. b und f Datenschutz-Grundverordnung ermächtigt, alle im Förderungsantrag enthaltenen sowie die bei der Abwicklung und Kontrolle der Förderung sowie bei allfälligen Rückforderungen anfallenden, die Förderungsnehmerin/den Förderungsnehmer betreffenden personenbezogenen Daten für Zwecke der Abwicklung des Förderungsvertrages, für Kontrollzwecke und für allfällige Rückforderungen automationsunterstützt zu verarbeiten.
2. Der Förderungsgeber bzw. die Förderungsstelle ist weiters ermächtigt, Daten gemäß Z 1 im notwendigen Ausmaß
a) zur Erfüllung von Berichtspflichten, für Kontrollzwecke oder zur statistischen Auswertung 
- an den Landesrechnungshof Steiermark und vom Land beauftragte Dritte, die zur vollen Verschwiegenheit über die Daten verpflichtet sind, 
- allenfalls an den Bundesrechnungshof und das zuständigen Bundesministerium, 
- allenfalls an Organe der EU nach den EU-rechtlichen Bestimmungen,
- allenfalls an andere Stellen, mit denen Kooperationen bestehen oder die den gesetzlichen Anspruch auf Informationen haben bzw. 
b) für Rückforderungen gemäß Art. 6 Abs. 1 lit. f Datenschutz-Grundverordnung an das Gericht
zu übermitteln.
3. Der Name der Förderungsnehmerin/des Förderungsnehmers oder ihre/seine Bezeichnung unter Angabe der Rechtsform, der Förderungsgegenstand sowie die Art und die Höhe der Förderungsmittel können in Berichte über die Förderungsvergabe aufgenommen und so veröffentlicht werden.
4. Angaben zu der Förderungsnehmerin/dem Förderungsnehmer, der Förderungsgegenstand, die Art und die Höhe der Förderungsmittel, die Zuordnung zum Leistungsangebot sowie Angaben über die Zahlungen (§ 25 Abs. 1 Z 1 bis 4, 6 und 7 TDBG 2012) können an den Bundesminister für Finanzen zum Zweck der Verarbeitung in der Transparenzdatenbank übermittelt werden
5. Hinweise zum Datenschutz unter: https://datenschutz.stmk.gv.at</t>
  </si>
  <si>
    <t>Ganzheitliche sprachliche Förderung der Sprache Deutsch durch die Unterstützung anderer Erstsprachen durch qualifiziertes zusätzliches  Personal, wie in der „Richtlinie Frühe Sprachförderung 2024/25“ festgelegt.</t>
  </si>
  <si>
    <t>Personalkosten:</t>
  </si>
  <si>
    <t xml:space="preserve">Unterschrift </t>
  </si>
  <si>
    <t>Unterschrift der zeichnungsberechtigten Person*</t>
  </si>
  <si>
    <t>Unterschrift</t>
  </si>
  <si>
    <r>
      <rPr>
        <sz val="8"/>
        <color theme="1"/>
        <rFont val="Webdings"/>
        <family val="1"/>
        <charset val="2"/>
      </rPr>
      <t>i</t>
    </r>
    <r>
      <rPr>
        <sz val="8"/>
        <color theme="1"/>
        <rFont val="Arial"/>
        <family val="1"/>
        <charset val="2"/>
      </rPr>
      <t xml:space="preserve"> Bei Durchrechnungszeitraum ist Anstellungszeitraum zwingend anzugeben - Zeitraum, in dem SFK angestellt sind.</t>
    </r>
  </si>
  <si>
    <t>Stammdatenblätter der Sprachförderkräfte</t>
  </si>
  <si>
    <t>Beilagen*</t>
  </si>
  <si>
    <r>
      <t xml:space="preserve">Vollmachten </t>
    </r>
    <r>
      <rPr>
        <sz val="10"/>
        <color theme="1"/>
        <rFont val="Webdings"/>
        <family val="1"/>
        <charset val="2"/>
      </rPr>
      <t>i</t>
    </r>
  </si>
  <si>
    <r>
      <t xml:space="preserve">Zessionen </t>
    </r>
    <r>
      <rPr>
        <sz val="10"/>
        <color theme="1"/>
        <rFont val="Webdings"/>
        <family val="1"/>
        <charset val="2"/>
      </rPr>
      <t>i</t>
    </r>
  </si>
  <si>
    <t>Overhead muss durch Dropdown aktiv gewählt werden</t>
  </si>
  <si>
    <r>
      <rPr>
        <sz val="8"/>
        <color theme="1"/>
        <rFont val="Webdings"/>
        <family val="1"/>
        <charset val="2"/>
      </rPr>
      <t>i</t>
    </r>
    <r>
      <rPr>
        <sz val="8.8000000000000007"/>
        <color theme="1"/>
        <rFont val="Arial"/>
        <family val="2"/>
      </rPr>
      <t xml:space="preserve"> </t>
    </r>
    <r>
      <rPr>
        <sz val="8"/>
        <color theme="1"/>
        <rFont val="Arial"/>
        <family val="2"/>
      </rPr>
      <t>Nur anzugeben, wenn vorhanden (z.B. Vereinsregisternummer, Firmenbuchnummer, Gemeindenummer, ZVR-Nr. etc.).</t>
    </r>
  </si>
  <si>
    <t>3 % Overhead-Kosten:</t>
  </si>
  <si>
    <t>Name: *</t>
  </si>
  <si>
    <t>Funktion: *</t>
  </si>
  <si>
    <t>Vertretungsbefuge Person(en)</t>
  </si>
  <si>
    <t>Familien- und Vorname: *</t>
  </si>
  <si>
    <t>Telefonnummer: *</t>
  </si>
  <si>
    <t>E-Mail-Adresse: *</t>
  </si>
  <si>
    <t>Beschreibung des Förderungsgegenstandes: *</t>
  </si>
  <si>
    <r>
      <rPr>
        <sz val="9"/>
        <color theme="9" tint="-0.249977111117893"/>
        <rFont val="Webdings"/>
        <family val="1"/>
        <charset val="2"/>
      </rPr>
      <t>i</t>
    </r>
    <r>
      <rPr>
        <sz val="9"/>
        <color theme="9" tint="-0.249977111117893"/>
        <rFont val="Arial"/>
        <family val="2"/>
      </rPr>
      <t xml:space="preserve"> "Angaben zu den Einrichtungsstandorten" füllen sich automatisch nach dem Befüllen des Registerblatts "Einrichtungsstandorte"</t>
    </r>
  </si>
  <si>
    <r>
      <rPr>
        <sz val="9"/>
        <color theme="9" tint="-0.249977111117893"/>
        <rFont val="Webdings"/>
        <family val="1"/>
        <charset val="2"/>
      </rPr>
      <t>i</t>
    </r>
    <r>
      <rPr>
        <sz val="9"/>
        <color theme="9" tint="-0.249977111117893"/>
        <rFont val="Arial"/>
        <family val="2"/>
      </rPr>
      <t xml:space="preserve"> "Angaben zu den Finanzierungsplänen" füllen sich teilweise automatisch nach dem Befüllen der Registerblätter "FinPlan1" und "FinPlan2"</t>
    </r>
  </si>
  <si>
    <t>Es wird um Overhead angesucht:</t>
  </si>
  <si>
    <t>Bitte Angabe tätigen!</t>
  </si>
  <si>
    <r>
      <t xml:space="preserve">Registernummer:*   </t>
    </r>
    <r>
      <rPr>
        <sz val="10"/>
        <color theme="1"/>
        <rFont val="Webdings"/>
        <family val="1"/>
        <charset val="2"/>
      </rPr>
      <t>i</t>
    </r>
  </si>
  <si>
    <r>
      <t xml:space="preserve">Anzahl der Kinder mit Sprachförderbedarf in den </t>
    </r>
    <r>
      <rPr>
        <b/>
        <sz val="10"/>
        <color theme="1"/>
        <rFont val="Arial"/>
        <family val="2"/>
      </rPr>
      <t>Jahresbetrieben</t>
    </r>
    <r>
      <rPr>
        <sz val="10"/>
        <color theme="1"/>
        <rFont val="Arial"/>
        <family val="2"/>
      </rPr>
      <t>, für die um Förderung angesucht wird:</t>
    </r>
  </si>
  <si>
    <r>
      <t xml:space="preserve">Anzahl der berechneteten Stunden maximal für </t>
    </r>
    <r>
      <rPr>
        <b/>
        <sz val="10"/>
        <color theme="1"/>
        <rFont val="Arial"/>
        <family val="2"/>
      </rPr>
      <t>Jahresbetriebe</t>
    </r>
    <r>
      <rPr>
        <sz val="10"/>
        <color theme="1"/>
        <rFont val="Arial"/>
        <family val="2"/>
      </rPr>
      <t xml:space="preserve"> (gerundet)</t>
    </r>
  </si>
  <si>
    <r>
      <t xml:space="preserve">Anzahl der Kinder mit Sprachförderbedarf in den </t>
    </r>
    <r>
      <rPr>
        <b/>
        <sz val="10"/>
        <rFont val="Arial"/>
        <family val="2"/>
      </rPr>
      <t>Ganzjahresbetrieben</t>
    </r>
    <r>
      <rPr>
        <sz val="10"/>
        <rFont val="Arial"/>
        <family val="2"/>
      </rPr>
      <t>, für die um Förderung angesucht wird:</t>
    </r>
  </si>
  <si>
    <r>
      <t xml:space="preserve">Anzahl der berechneteten Stunden maximal für </t>
    </r>
    <r>
      <rPr>
        <b/>
        <sz val="10"/>
        <color theme="1"/>
        <rFont val="Arial"/>
        <family val="2"/>
      </rPr>
      <t>Ganzjahresbetriebe</t>
    </r>
    <r>
      <rPr>
        <sz val="10"/>
        <color theme="1"/>
        <rFont val="Arial"/>
        <family val="2"/>
      </rPr>
      <t xml:space="preserve"> (gerundet)</t>
    </r>
  </si>
  <si>
    <t>Entsprechend der Richtlinie für die Vergabe von Förderungen gemäß der Vereinbarung nach Art. 15a B-VG zwischen dem Bund und den Ländern über die Elementarpädagogik für das Kinderbildungs- und  betreuungsjahr 2024/25 – „Richtlinie Frühe Sprachförderung 2024/25“ (Beschluss der Steiermärkischen Landesregierung vom 20. Juni 2024, GZ: ABT06-78315/2022-196) beantragt die/der  Förderungswerber:in einen Zuschuss für den nachstehend beschriebenen Förderungsgegenstand.</t>
  </si>
  <si>
    <r>
      <t xml:space="preserve">Die/Der Förderungswerber:in erklärt sich bereit, für allfällige Kontrollmaßnahmen Einsicht in Unterlagen zu gewähren, und stimmt der Aufnahme in eine allgemein zugängliche Projektliste zu. Nicht widmungsgemäß verwendete Mittel sind zurückzuerstatten. 
Sollten sich bei den obigen Angaben Änderungen ergeben, so ist dies der Abteilung 6 unverzüglich zu melden.
Mit der Unterschrift bestätigt die/der Förderungswerber:in die Richtigkeit und Vollständigkeit der Angaben sowie die vollinhaltliche Kenntnisnahme der Richtlinie für die Vergabe von Förderungen gemäß der Vereinbarung nach Art. 15a B-VG zwischen dem Bund und den Ländern über die Elementarpädagogik für das Kinderbildungs- und  betreuungsjahr 2024/25 – „Richtlinie Frühe Sprachförderung 2024/25“ (Beschluss der Steiermärkischen Landesregierung vom </t>
    </r>
    <r>
      <rPr>
        <sz val="8"/>
        <rFont val="Arial"/>
        <family val="2"/>
      </rPr>
      <t>20. Juni.2024,  GZ: ABT06-78315/2022-196).</t>
    </r>
    <r>
      <rPr>
        <sz val="8"/>
        <color theme="1"/>
        <rFont val="Arial"/>
        <family val="2"/>
      </rPr>
      <t xml:space="preserve">
</t>
    </r>
  </si>
  <si>
    <r>
      <t>Titel des Förderungsgegenstandes:</t>
    </r>
    <r>
      <rPr>
        <sz val="10"/>
        <color theme="1"/>
        <rFont val="Arial"/>
        <family val="2"/>
      </rPr>
      <t xml:space="preserve"> Einsatz von zusätzlichen Fachkräften für die Durchführung der frühen sprachlichen Förderung in Kindergärten, Alterserweiterten Gruppen, Kinderhäusern und Heilpädagogischen Kindergärten.</t>
    </r>
  </si>
  <si>
    <r>
      <t>Förderungsanträge können ausschließlich in der Zeit vom 01.07.2024, 07:00 Uhr bis 10.07.2024, 14:00 Uhr per E-Mail an das dafür vorgesehene Postfach der Abteilung 6 (</t>
    </r>
    <r>
      <rPr>
        <u/>
        <sz val="9"/>
        <color theme="4"/>
        <rFont val="Arial"/>
        <family val="2"/>
      </rPr>
      <t>call-sprachfoerderung@stmk.gv.at</t>
    </r>
    <r>
      <rPr>
        <sz val="9"/>
        <rFont val="Arial"/>
        <family val="2"/>
      </rPr>
      <t>) eingebracht werden. Außerhalb dieses Zeitraums bzw. in anderer Form eingebrachte Förderungsanträge können nicht berücksichtigt werden.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</si>
</sst>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_-* #,##0.00\ &quot;€&quot;_-;\-* #,##0.00\ &quot;€&quot;_-;_-* &quot;-&quot;??\ &quot;€&quot;_-;_-@_-"/>
    <numFmt numFmtId="165" formatCode="#,##0.00\ &quot;Woche(n)&quot;"/>
    <numFmt numFmtId="166" formatCode="#,##0.00\ &quot;Stunde(n)&quot;"/>
    <numFmt numFmtId="167" formatCode="0.00\ &quot;Stunde(n)&quot;"/>
    <numFmt numFmtId="168" formatCode="#,##0.00,&quot;Stunde(n)&quot;"/>
    <numFmt numFmtId="169" formatCode="&quot;€&quot;\ #,##0.00"/>
    <numFmt numFmtId="170" formatCode="0\ &quot;Kind(er)&quot;"/>
    <numFmt numFmtId="171" formatCode="#,##0.0\ &quot;%&quot;"/>
    <numFmt numFmtId="172" formatCode="#,##0\ &quot;Kind(er)&quot;"/>
  </numFmts>
  <fonts count="81">
    <font>
      <sz val="11"/>
      <color theme="1"/>
      <name val="Calibri"/>
      <family val="2"/>
      <scheme val="minor"/>
    </font>
    <font>
      <sz val="11"/>
      <color theme="1"/>
      <name val="Calibri"/>
      <family val="2"/>
      <scheme val="minor"/>
    </font>
    <font>
      <b/>
      <sz val="11"/>
      <name val="Arial"/>
      <family val="2"/>
    </font>
    <font>
      <sz val="14"/>
      <name val="Arial"/>
      <family val="2"/>
    </font>
    <font>
      <sz val="11"/>
      <name val="Arial"/>
      <family val="2"/>
    </font>
    <font>
      <sz val="10"/>
      <name val="Arial"/>
      <family val="2"/>
    </font>
    <font>
      <u/>
      <sz val="11"/>
      <name val="Arial"/>
      <family val="2"/>
    </font>
    <font>
      <sz val="11"/>
      <name val="Calibri"/>
      <family val="2"/>
      <scheme val="minor"/>
    </font>
    <font>
      <b/>
      <sz val="14"/>
      <name val="Arial"/>
      <family val="2"/>
    </font>
    <font>
      <sz val="10"/>
      <name val="Calibri"/>
      <family val="2"/>
      <scheme val="minor"/>
    </font>
    <font>
      <b/>
      <u/>
      <sz val="11"/>
      <color rgb="FF000000"/>
      <name val="Calibri"/>
      <family val="2"/>
      <scheme val="minor"/>
    </font>
    <font>
      <b/>
      <sz val="10"/>
      <name val="Arial"/>
      <family val="2"/>
    </font>
    <font>
      <i/>
      <sz val="8"/>
      <color theme="1"/>
      <name val="Arial"/>
      <family val="2"/>
    </font>
    <font>
      <b/>
      <sz val="11"/>
      <color theme="1"/>
      <name val="Arial"/>
      <family val="2"/>
    </font>
    <font>
      <u/>
      <sz val="11"/>
      <color theme="10"/>
      <name val="Calibri"/>
      <family val="2"/>
      <scheme val="minor"/>
    </font>
    <font>
      <b/>
      <sz val="10"/>
      <color theme="1"/>
      <name val="Arial"/>
      <family val="2"/>
    </font>
    <font>
      <sz val="8"/>
      <color theme="1"/>
      <name val="Arial"/>
      <family val="2"/>
    </font>
    <font>
      <b/>
      <sz val="8"/>
      <color theme="1"/>
      <name val="Arial"/>
      <family val="2"/>
    </font>
    <font>
      <sz val="11"/>
      <color theme="1"/>
      <name val="Arial"/>
      <family val="2"/>
    </font>
    <font>
      <i/>
      <u/>
      <sz val="8"/>
      <color theme="10"/>
      <name val="Arial"/>
      <family val="2"/>
    </font>
    <font>
      <sz val="11"/>
      <color rgb="FF006100"/>
      <name val="Calibri"/>
      <family val="2"/>
      <scheme val="minor"/>
    </font>
    <font>
      <sz val="10"/>
      <color theme="1"/>
      <name val="Arial"/>
      <family val="2"/>
    </font>
    <font>
      <b/>
      <sz val="9"/>
      <color theme="1"/>
      <name val="Arial"/>
      <family val="2"/>
    </font>
    <font>
      <sz val="9"/>
      <color theme="1"/>
      <name val="Arial"/>
      <family val="2"/>
    </font>
    <font>
      <sz val="11"/>
      <color theme="2" tint="-0.249977111117893"/>
      <name val="Arial"/>
      <family val="2"/>
    </font>
    <font>
      <b/>
      <sz val="11"/>
      <color theme="0"/>
      <name val="Calibri"/>
      <family val="2"/>
      <scheme val="minor"/>
    </font>
    <font>
      <b/>
      <sz val="11"/>
      <color theme="1"/>
      <name val="Calibri"/>
      <family val="2"/>
      <scheme val="minor"/>
    </font>
    <font>
      <sz val="9"/>
      <name val="Arial"/>
      <family val="2"/>
    </font>
    <font>
      <i/>
      <sz val="9"/>
      <name val="Arial"/>
      <family val="2"/>
    </font>
    <font>
      <b/>
      <sz val="8"/>
      <color rgb="FFFF0000"/>
      <name val="Arial"/>
      <family val="2"/>
    </font>
    <font>
      <sz val="11"/>
      <color rgb="FFFF0000"/>
      <name val="Arial"/>
      <family val="2"/>
    </font>
    <font>
      <b/>
      <sz val="10"/>
      <color theme="9" tint="-0.249977111117893"/>
      <name val="Arial"/>
      <family val="2"/>
    </font>
    <font>
      <b/>
      <sz val="8"/>
      <color theme="9" tint="-0.249977111117893"/>
      <name val="Arial"/>
      <family val="2"/>
    </font>
    <font>
      <b/>
      <sz val="9"/>
      <name val="Arial"/>
      <family val="2"/>
    </font>
    <font>
      <sz val="11"/>
      <color theme="1"/>
      <name val="Webdings"/>
      <family val="1"/>
      <charset val="2"/>
    </font>
    <font>
      <b/>
      <sz val="10"/>
      <color theme="9" tint="-0.249977111117893"/>
      <name val="Webdings"/>
      <family val="1"/>
      <charset val="2"/>
    </font>
    <font>
      <b/>
      <sz val="10"/>
      <color theme="1"/>
      <name val="Webdings"/>
      <family val="1"/>
      <charset val="2"/>
    </font>
    <font>
      <sz val="8"/>
      <color theme="1"/>
      <name val="Webdings"/>
      <family val="1"/>
      <charset val="2"/>
    </font>
    <font>
      <sz val="8.8000000000000007"/>
      <color theme="1"/>
      <name val="Arial"/>
      <family val="2"/>
    </font>
    <font>
      <sz val="8"/>
      <color theme="1"/>
      <name val="Arial"/>
      <family val="1"/>
      <charset val="2"/>
    </font>
    <font>
      <b/>
      <u/>
      <sz val="11"/>
      <color theme="1"/>
      <name val="Arial"/>
      <family val="2"/>
    </font>
    <font>
      <sz val="10"/>
      <color theme="1"/>
      <name val="Webdings"/>
      <family val="1"/>
      <charset val="2"/>
    </font>
    <font>
      <sz val="9"/>
      <color theme="1"/>
      <name val="Arial"/>
      <family val="1"/>
      <charset val="2"/>
    </font>
    <font>
      <b/>
      <sz val="8"/>
      <color theme="1"/>
      <name val="Webdings"/>
      <family val="1"/>
      <charset val="2"/>
    </font>
    <font>
      <b/>
      <sz val="9"/>
      <color theme="1"/>
      <name val="Webdings"/>
      <family val="1"/>
      <charset val="2"/>
    </font>
    <font>
      <sz val="10.5"/>
      <name val="Arial"/>
      <family val="2"/>
    </font>
    <font>
      <b/>
      <sz val="10.5"/>
      <name val="Arial"/>
      <family val="2"/>
    </font>
    <font>
      <sz val="11"/>
      <color rgb="FF9C5700"/>
      <name val="Calibri"/>
      <family val="2"/>
      <scheme val="minor"/>
    </font>
    <font>
      <sz val="11"/>
      <color rgb="FF9C5700"/>
      <name val="Arial"/>
      <family val="2"/>
    </font>
    <font>
      <b/>
      <sz val="12"/>
      <color theme="1"/>
      <name val="Calibri"/>
      <family val="2"/>
      <scheme val="minor"/>
    </font>
    <font>
      <sz val="10"/>
      <color theme="1"/>
      <name val="Calibri"/>
      <family val="2"/>
      <scheme val="minor"/>
    </font>
    <font>
      <i/>
      <sz val="10"/>
      <color theme="1"/>
      <name val="Calibri"/>
      <family val="2"/>
      <scheme val="minor"/>
    </font>
    <font>
      <sz val="11"/>
      <color rgb="FFCC0066"/>
      <name val="Calibri"/>
      <family val="2"/>
      <scheme val="minor"/>
    </font>
    <font>
      <b/>
      <sz val="11"/>
      <color theme="9" tint="-0.499984740745262"/>
      <name val="Arial"/>
      <family val="2"/>
    </font>
    <font>
      <sz val="9.5"/>
      <name val="Calibri"/>
      <family val="2"/>
      <scheme val="minor"/>
    </font>
    <font>
      <sz val="7.5"/>
      <color theme="1"/>
      <name val="Arial"/>
      <family val="1"/>
      <charset val="2"/>
    </font>
    <font>
      <b/>
      <sz val="7.5"/>
      <color theme="1"/>
      <name val="Webdings"/>
      <family val="1"/>
      <charset val="2"/>
    </font>
    <font>
      <b/>
      <sz val="7.5"/>
      <color theme="1"/>
      <name val="Arial"/>
      <family val="2"/>
    </font>
    <font>
      <sz val="7.5"/>
      <color theme="1"/>
      <name val="Arial"/>
      <family val="2"/>
    </font>
    <font>
      <b/>
      <sz val="14"/>
      <color theme="5" tint="-0.249977111117893"/>
      <name val="Arial"/>
      <family val="2"/>
    </font>
    <font>
      <b/>
      <sz val="14"/>
      <color theme="8" tint="-0.249977111117893"/>
      <name val="Arial"/>
      <family val="2"/>
    </font>
    <font>
      <sz val="9"/>
      <name val="Calibri"/>
      <family val="2"/>
      <scheme val="minor"/>
    </font>
    <font>
      <b/>
      <sz val="14"/>
      <color theme="0"/>
      <name val="Calibri"/>
      <family val="2"/>
      <scheme val="minor"/>
    </font>
    <font>
      <sz val="18"/>
      <color theme="1"/>
      <name val="Calibri"/>
      <family val="2"/>
      <scheme val="minor"/>
    </font>
    <font>
      <b/>
      <sz val="11"/>
      <name val="Calibri"/>
      <family val="2"/>
      <scheme val="minor"/>
    </font>
    <font>
      <sz val="16"/>
      <name val="Calibri"/>
      <family val="2"/>
      <scheme val="minor"/>
    </font>
    <font>
      <sz val="9"/>
      <color indexed="81"/>
      <name val="Segoe UI"/>
      <family val="2"/>
    </font>
    <font>
      <b/>
      <u/>
      <sz val="10"/>
      <color theme="1"/>
      <name val="Arial"/>
      <family val="2"/>
    </font>
    <font>
      <sz val="11"/>
      <color rgb="FFFF0000"/>
      <name val="Calibri"/>
      <family val="2"/>
      <scheme val="minor"/>
    </font>
    <font>
      <sz val="11"/>
      <color theme="1"/>
      <name val="Times New Roman"/>
      <family val="1"/>
    </font>
    <font>
      <b/>
      <sz val="9"/>
      <color theme="2" tint="-0.249977111117893"/>
      <name val="Arial"/>
      <family val="2"/>
    </font>
    <font>
      <b/>
      <sz val="9"/>
      <color theme="5" tint="-0.249977111117893"/>
      <name val="Arial"/>
      <family val="2"/>
    </font>
    <font>
      <b/>
      <sz val="10"/>
      <color theme="5" tint="-0.499984740745262"/>
      <name val="Arial"/>
      <family val="2"/>
    </font>
    <font>
      <sz val="9"/>
      <color theme="9" tint="-0.249977111117893"/>
      <name val="Arial"/>
      <family val="1"/>
      <charset val="2"/>
    </font>
    <font>
      <sz val="9"/>
      <color theme="9" tint="-0.249977111117893"/>
      <name val="Webdings"/>
      <family val="1"/>
      <charset val="2"/>
    </font>
    <font>
      <sz val="9"/>
      <color theme="9" tint="-0.249977111117893"/>
      <name val="Arial"/>
      <family val="2"/>
    </font>
    <font>
      <b/>
      <sz val="10"/>
      <color theme="5" tint="-0.249977111117893"/>
      <name val="Arial"/>
      <family val="2"/>
    </font>
    <font>
      <sz val="10"/>
      <color theme="2" tint="-0.249977111117893"/>
      <name val="Arial"/>
      <family val="2"/>
    </font>
    <font>
      <b/>
      <sz val="10"/>
      <color rgb="FF006100"/>
      <name val="Arial"/>
      <family val="2"/>
    </font>
    <font>
      <sz val="8"/>
      <name val="Arial"/>
      <family val="2"/>
    </font>
    <font>
      <u/>
      <sz val="9"/>
      <color theme="4"/>
      <name val="Arial"/>
      <family val="2"/>
    </font>
  </fonts>
  <fills count="34">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gray0625">
        <fgColor theme="2" tint="-0.499984740745262"/>
        <bgColor theme="9" tint="0.39994506668294322"/>
      </patternFill>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C6EFCE"/>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gray0625">
        <fgColor auto="1"/>
        <bgColor theme="2"/>
      </patternFill>
    </fill>
    <fill>
      <patternFill patternType="gray0625">
        <bgColor theme="2"/>
      </patternFill>
    </fill>
    <fill>
      <patternFill patternType="solid">
        <fgColor theme="2"/>
        <bgColor indexed="64"/>
      </patternFill>
    </fill>
    <fill>
      <patternFill patternType="gray0625">
        <fgColor theme="2" tint="-0.499984740745262"/>
        <bgColor theme="2"/>
      </patternFill>
    </fill>
    <fill>
      <patternFill patternType="gray0625">
        <fgColor theme="2" tint="-0.499984740745262"/>
        <bgColor theme="9" tint="0.59999389629810485"/>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bgColor theme="9"/>
      </patternFill>
    </fill>
    <fill>
      <patternFill patternType="mediumGray">
        <bgColor theme="0" tint="-4.9989318521683403E-2"/>
      </patternFill>
    </fill>
    <fill>
      <patternFill patternType="solid">
        <fgColor rgb="FFFFEB9C"/>
      </patternFill>
    </fill>
    <fill>
      <patternFill patternType="gray0625">
        <fgColor theme="1"/>
        <bgColor theme="5" tint="0.59999389629810485"/>
      </patternFill>
    </fill>
    <fill>
      <patternFill patternType="gray0625">
        <fgColor theme="1"/>
        <bgColor theme="4" tint="0.79998168889431442"/>
      </patternFill>
    </fill>
    <fill>
      <patternFill patternType="solid">
        <fgColor rgb="FFFFCCCC"/>
        <bgColor indexed="64"/>
      </patternFill>
    </fill>
    <fill>
      <patternFill patternType="solid">
        <fgColor rgb="FFFF9999"/>
        <bgColor indexed="64"/>
      </patternFill>
    </fill>
    <fill>
      <patternFill patternType="solid">
        <fgColor rgb="FF9999FF"/>
        <bgColor indexed="64"/>
      </patternFill>
    </fill>
    <fill>
      <patternFill patternType="solid">
        <fgColor rgb="FFC5C5FF"/>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249977111117893"/>
        <bgColor indexed="64"/>
      </patternFill>
    </fill>
  </fills>
  <borders count="63">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bottom style="medium">
        <color theme="9" tint="-0.249977111117893"/>
      </bottom>
      <diagonal/>
    </border>
    <border>
      <left style="medium">
        <color theme="9" tint="-0.249977111117893"/>
      </left>
      <right style="thin">
        <color indexed="64"/>
      </right>
      <top/>
      <bottom/>
      <diagonal/>
    </border>
    <border>
      <left/>
      <right style="medium">
        <color indexed="64"/>
      </right>
      <top style="medium">
        <color theme="9" tint="-0.249977111117893"/>
      </top>
      <bottom style="thin">
        <color indexed="64"/>
      </bottom>
      <diagonal/>
    </border>
    <border>
      <left style="medium">
        <color theme="9" tint="-0.249977111117893"/>
      </left>
      <right style="thin">
        <color indexed="64"/>
      </right>
      <top style="thin">
        <color indexed="64"/>
      </top>
      <bottom style="medium">
        <color theme="9" tint="-0.249977111117893"/>
      </bottom>
      <diagonal/>
    </border>
    <border>
      <left style="thin">
        <color indexed="64"/>
      </left>
      <right style="thin">
        <color indexed="64"/>
      </right>
      <top style="thin">
        <color indexed="64"/>
      </top>
      <bottom style="medium">
        <color theme="9" tint="-0.249977111117893"/>
      </bottom>
      <diagonal/>
    </border>
    <border>
      <left style="medium">
        <color indexed="64"/>
      </left>
      <right/>
      <top style="medium">
        <color theme="9" tint="-0.249977111117893"/>
      </top>
      <bottom style="thin">
        <color indexed="64"/>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thin">
        <color indexed="64"/>
      </left>
      <right/>
      <top/>
      <bottom style="medium">
        <color indexed="64"/>
      </bottom>
      <diagonal/>
    </border>
    <border>
      <left style="medium">
        <color theme="9" tint="-0.249977111117893"/>
      </left>
      <right style="thin">
        <color indexed="64"/>
      </right>
      <top style="medium">
        <color theme="9" tint="-0.249977111117893"/>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s>
  <cellStyleXfs count="6">
    <xf numFmtId="0" fontId="0" fillId="0" borderId="0"/>
    <xf numFmtId="164" fontId="1" fillId="0" borderId="0" applyFont="0" applyFill="0" applyBorder="0" applyAlignment="0" applyProtection="0"/>
    <xf numFmtId="0" fontId="14" fillId="0" borderId="0" applyNumberFormat="0" applyFill="0" applyBorder="0" applyAlignment="0" applyProtection="0"/>
    <xf numFmtId="0" fontId="20" fillId="9" borderId="0" applyNumberFormat="0" applyBorder="0" applyAlignment="0" applyProtection="0"/>
    <xf numFmtId="0" fontId="33" fillId="22" borderId="7" applyNumberFormat="0" applyFont="0" applyBorder="0" applyAlignment="0">
      <alignment horizontal="center"/>
    </xf>
    <xf numFmtId="0" fontId="47" fillId="23" borderId="0" applyNumberFormat="0" applyBorder="0" applyAlignment="0" applyProtection="0"/>
  </cellStyleXfs>
  <cellXfs count="602">
    <xf numFmtId="0" fontId="0" fillId="0" borderId="0" xfId="0"/>
    <xf numFmtId="0" fontId="3" fillId="0" borderId="0" xfId="0" applyFont="1" applyBorder="1" applyProtection="1"/>
    <xf numFmtId="0" fontId="4" fillId="0" borderId="0" xfId="0" applyFont="1" applyProtection="1"/>
    <xf numFmtId="0" fontId="3" fillId="4" borderId="0" xfId="0" applyFont="1" applyFill="1" applyBorder="1" applyProtection="1"/>
    <xf numFmtId="0" fontId="4" fillId="0" borderId="3" xfId="0" applyFont="1" applyBorder="1" applyProtection="1"/>
    <xf numFmtId="0" fontId="4" fillId="0" borderId="4" xfId="0" applyFont="1" applyBorder="1" applyProtection="1"/>
    <xf numFmtId="0" fontId="4" fillId="2" borderId="0" xfId="0" applyFont="1" applyFill="1" applyBorder="1" applyProtection="1"/>
    <xf numFmtId="0" fontId="4" fillId="0" borderId="5" xfId="0" applyFont="1" applyBorder="1" applyProtection="1"/>
    <xf numFmtId="0" fontId="4" fillId="0" borderId="0" xfId="0" applyFont="1" applyBorder="1" applyProtection="1"/>
    <xf numFmtId="0" fontId="4" fillId="0" borderId="6" xfId="0" applyFont="1" applyBorder="1" applyProtection="1"/>
    <xf numFmtId="0" fontId="4" fillId="0" borderId="0" xfId="0" applyFont="1" applyBorder="1" applyAlignment="1" applyProtection="1">
      <alignment horizontal="right"/>
    </xf>
    <xf numFmtId="14" fontId="4" fillId="0" borderId="0" xfId="0" applyNumberFormat="1" applyFont="1" applyBorder="1" applyAlignment="1" applyProtection="1">
      <alignment horizontal="right"/>
    </xf>
    <xf numFmtId="0" fontId="4" fillId="2" borderId="5" xfId="0" applyFont="1" applyFill="1" applyBorder="1" applyProtection="1"/>
    <xf numFmtId="0" fontId="4" fillId="0" borderId="6" xfId="0" applyFont="1" applyFill="1" applyBorder="1" applyProtection="1"/>
    <xf numFmtId="0" fontId="4" fillId="3" borderId="0" xfId="0" applyFont="1" applyFill="1" applyBorder="1" applyProtection="1"/>
    <xf numFmtId="0" fontId="2" fillId="0" borderId="5" xfId="0" applyFont="1" applyBorder="1" applyProtection="1"/>
    <xf numFmtId="4" fontId="4" fillId="0" borderId="0" xfId="0" applyNumberFormat="1" applyFont="1" applyBorder="1" applyProtection="1"/>
    <xf numFmtId="0" fontId="4" fillId="0" borderId="7" xfId="0" applyFont="1" applyBorder="1" applyProtection="1"/>
    <xf numFmtId="0" fontId="4" fillId="0" borderId="8" xfId="0" applyFont="1" applyBorder="1" applyProtection="1"/>
    <xf numFmtId="0" fontId="4" fillId="0" borderId="9" xfId="0" applyFont="1" applyBorder="1" applyProtection="1"/>
    <xf numFmtId="0" fontId="4" fillId="0" borderId="3" xfId="0" applyFont="1" applyBorder="1" applyAlignment="1" applyProtection="1">
      <alignment horizontal="right"/>
    </xf>
    <xf numFmtId="0" fontId="4" fillId="3" borderId="5" xfId="0" applyFont="1" applyFill="1" applyBorder="1" applyProtection="1"/>
    <xf numFmtId="0" fontId="4" fillId="3" borderId="0" xfId="0" applyFont="1" applyFill="1" applyBorder="1" applyAlignment="1" applyProtection="1">
      <alignment horizontal="right"/>
    </xf>
    <xf numFmtId="0" fontId="7" fillId="0" borderId="5" xfId="0" applyFont="1" applyBorder="1" applyProtection="1"/>
    <xf numFmtId="0" fontId="7" fillId="0" borderId="0" xfId="0" applyFont="1" applyBorder="1" applyProtection="1"/>
    <xf numFmtId="0" fontId="7" fillId="0" borderId="0" xfId="0" applyFont="1" applyBorder="1" applyAlignment="1" applyProtection="1">
      <alignment horizontal="right"/>
    </xf>
    <xf numFmtId="0" fontId="7" fillId="0" borderId="6" xfId="0" applyFont="1" applyFill="1" applyBorder="1" applyProtection="1"/>
    <xf numFmtId="0" fontId="7" fillId="0" borderId="6" xfId="0" applyFont="1" applyBorder="1" applyProtection="1"/>
    <xf numFmtId="0" fontId="7" fillId="0" borderId="0" xfId="0" applyFont="1" applyProtection="1"/>
    <xf numFmtId="0" fontId="7" fillId="0" borderId="0" xfId="0" applyFont="1" applyAlignment="1" applyProtection="1">
      <alignment horizontal="right"/>
    </xf>
    <xf numFmtId="0" fontId="8" fillId="0" borderId="2" xfId="0" applyFont="1" applyBorder="1" applyProtection="1"/>
    <xf numFmtId="0" fontId="4" fillId="2" borderId="11" xfId="0" applyFont="1" applyFill="1" applyBorder="1" applyProtection="1"/>
    <xf numFmtId="0" fontId="4" fillId="7" borderId="0" xfId="0" applyFont="1" applyFill="1" applyBorder="1" applyProtection="1"/>
    <xf numFmtId="0" fontId="4" fillId="3" borderId="11" xfId="0" applyFont="1" applyFill="1" applyBorder="1" applyProtection="1"/>
    <xf numFmtId="44" fontId="12" fillId="0" borderId="0" xfId="0" applyNumberFormat="1" applyFont="1" applyAlignment="1" applyProtection="1">
      <alignment horizontal="right" vertical="center" wrapText="1"/>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44" fontId="16" fillId="0" borderId="0" xfId="0" applyNumberFormat="1" applyFont="1" applyAlignment="1" applyProtection="1">
      <alignment vertical="center" wrapText="1"/>
    </xf>
    <xf numFmtId="0" fontId="18" fillId="0" borderId="0" xfId="0" applyFont="1"/>
    <xf numFmtId="0" fontId="16" fillId="0" borderId="0" xfId="0" applyFont="1" applyAlignment="1">
      <alignment horizontal="right" vertical="center"/>
    </xf>
    <xf numFmtId="0" fontId="12" fillId="0" borderId="0" xfId="0" applyFont="1" applyAlignment="1">
      <alignment horizontal="right" vertical="center"/>
    </xf>
    <xf numFmtId="0" fontId="19" fillId="0" borderId="0" xfId="2" applyFont="1" applyAlignment="1" applyProtection="1">
      <alignment horizontal="right" vertical="center"/>
    </xf>
    <xf numFmtId="0" fontId="18" fillId="0" borderId="0" xfId="0" applyFont="1" applyBorder="1"/>
    <xf numFmtId="0" fontId="24" fillId="2" borderId="0" xfId="0" applyFont="1" applyFill="1" applyBorder="1" applyProtection="1"/>
    <xf numFmtId="0" fontId="24" fillId="6" borderId="0" xfId="0" applyFont="1" applyFill="1" applyBorder="1" applyProtection="1"/>
    <xf numFmtId="0" fontId="11" fillId="2" borderId="5"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13" xfId="0" applyFont="1" applyFill="1" applyBorder="1" applyAlignment="1" applyProtection="1">
      <alignment horizontal="left"/>
    </xf>
    <xf numFmtId="0" fontId="11" fillId="3" borderId="5" xfId="0" applyFont="1" applyFill="1" applyBorder="1" applyAlignment="1" applyProtection="1">
      <alignment horizontal="left"/>
    </xf>
    <xf numFmtId="0" fontId="11" fillId="3" borderId="0" xfId="0" applyFont="1" applyFill="1" applyBorder="1" applyAlignment="1" applyProtection="1">
      <alignment horizontal="left"/>
    </xf>
    <xf numFmtId="0" fontId="11" fillId="3" borderId="13" xfId="0" applyFont="1" applyFill="1" applyBorder="1" applyAlignment="1" applyProtection="1">
      <alignment horizontal="left"/>
    </xf>
    <xf numFmtId="0" fontId="27" fillId="0" borderId="0" xfId="0" applyFont="1" applyProtection="1"/>
    <xf numFmtId="0" fontId="4" fillId="0" borderId="8" xfId="0" applyFont="1" applyBorder="1" applyAlignment="1" applyProtection="1">
      <alignment horizontal="right"/>
    </xf>
    <xf numFmtId="164" fontId="2" fillId="17" borderId="10" xfId="1" applyFont="1" applyFill="1" applyBorder="1" applyProtection="1"/>
    <xf numFmtId="164" fontId="4" fillId="17" borderId="10" xfId="1" applyFont="1" applyFill="1" applyBorder="1" applyProtection="1"/>
    <xf numFmtId="164" fontId="4" fillId="17" borderId="16" xfId="1" applyFont="1" applyFill="1" applyBorder="1" applyProtection="1"/>
    <xf numFmtId="165" fontId="2" fillId="17" borderId="10" xfId="0" applyNumberFormat="1" applyFont="1" applyFill="1" applyBorder="1" applyProtection="1"/>
    <xf numFmtId="0" fontId="2" fillId="0" borderId="3" xfId="0" applyFont="1" applyBorder="1" applyAlignment="1" applyProtection="1">
      <alignment horizontal="center" vertical="center"/>
    </xf>
    <xf numFmtId="14" fontId="4" fillId="10" borderId="10" xfId="0" applyNumberFormat="1" applyFont="1" applyFill="1" applyBorder="1" applyProtection="1">
      <protection locked="0"/>
    </xf>
    <xf numFmtId="166" fontId="4" fillId="10" borderId="10" xfId="0" applyNumberFormat="1" applyFont="1" applyFill="1" applyBorder="1" applyAlignment="1" applyProtection="1">
      <alignment horizontal="right"/>
      <protection locked="0"/>
    </xf>
    <xf numFmtId="164" fontId="4" fillId="10" borderId="10" xfId="1" applyFont="1" applyFill="1" applyBorder="1" applyAlignment="1" applyProtection="1">
      <alignment horizontal="right"/>
      <protection locked="0"/>
    </xf>
    <xf numFmtId="0" fontId="26" fillId="0" borderId="0" xfId="0" applyFont="1"/>
    <xf numFmtId="0" fontId="0" fillId="10" borderId="0" xfId="0" applyFill="1"/>
    <xf numFmtId="0" fontId="0" fillId="10" borderId="20" xfId="0" applyFill="1" applyBorder="1"/>
    <xf numFmtId="169" fontId="0" fillId="0" borderId="0" xfId="0" applyNumberFormat="1"/>
    <xf numFmtId="0" fontId="21" fillId="0" borderId="0" xfId="0" applyFont="1"/>
    <xf numFmtId="0" fontId="15" fillId="0" borderId="0" xfId="0" applyFont="1"/>
    <xf numFmtId="172" fontId="2" fillId="17" borderId="10" xfId="0" applyNumberFormat="1" applyFont="1" applyFill="1" applyBorder="1" applyProtection="1"/>
    <xf numFmtId="0" fontId="0" fillId="10" borderId="0" xfId="0" applyFill="1" applyAlignment="1">
      <alignment horizontal="right"/>
    </xf>
    <xf numFmtId="0" fontId="0" fillId="0" borderId="0" xfId="0" applyAlignment="1">
      <alignment horizontal="right"/>
    </xf>
    <xf numFmtId="0" fontId="13" fillId="0" borderId="0" xfId="0" applyFont="1" applyAlignment="1">
      <alignment horizontal="center"/>
    </xf>
    <xf numFmtId="0" fontId="18" fillId="0" borderId="13" xfId="0" applyFont="1" applyBorder="1"/>
    <xf numFmtId="0" fontId="21" fillId="0" borderId="27" xfId="0" applyFont="1" applyBorder="1"/>
    <xf numFmtId="0" fontId="18" fillId="0" borderId="1" xfId="0" applyFont="1" applyBorder="1"/>
    <xf numFmtId="0" fontId="32" fillId="0" borderId="37" xfId="0" applyFont="1" applyBorder="1" applyAlignment="1">
      <alignment horizontal="left" vertical="center" wrapText="1"/>
    </xf>
    <xf numFmtId="0" fontId="32" fillId="0" borderId="38" xfId="0" applyFont="1" applyBorder="1" applyAlignment="1">
      <alignment horizontal="left" vertical="center" wrapText="1"/>
    </xf>
    <xf numFmtId="0" fontId="21" fillId="0" borderId="32" xfId="0" applyFont="1" applyBorder="1"/>
    <xf numFmtId="0" fontId="18" fillId="0" borderId="32" xfId="0" applyFont="1" applyBorder="1"/>
    <xf numFmtId="0" fontId="21" fillId="0" borderId="13" xfId="0" applyFont="1" applyBorder="1"/>
    <xf numFmtId="0" fontId="32" fillId="0" borderId="34" xfId="0" applyFont="1" applyBorder="1" applyAlignment="1">
      <alignment horizontal="left" vertical="center" wrapText="1"/>
    </xf>
    <xf numFmtId="0" fontId="21" fillId="0" borderId="30" xfId="0" applyFont="1" applyBorder="1"/>
    <xf numFmtId="0" fontId="15" fillId="0" borderId="29" xfId="0" applyFont="1" applyFill="1" applyBorder="1" applyAlignment="1">
      <alignment horizontal="left"/>
    </xf>
    <xf numFmtId="0" fontId="18" fillId="0" borderId="13" xfId="0" applyFont="1" applyFill="1" applyBorder="1"/>
    <xf numFmtId="0" fontId="21" fillId="0" borderId="13" xfId="0" applyFont="1" applyBorder="1" applyAlignment="1">
      <alignment vertical="center"/>
    </xf>
    <xf numFmtId="0" fontId="21" fillId="0" borderId="31" xfId="0" applyFont="1" applyBorder="1" applyAlignment="1">
      <alignment vertical="center"/>
    </xf>
    <xf numFmtId="0" fontId="21" fillId="0" borderId="47" xfId="0" applyFont="1" applyBorder="1"/>
    <xf numFmtId="0" fontId="18" fillId="0" borderId="12" xfId="0" applyFont="1" applyBorder="1" applyAlignment="1"/>
    <xf numFmtId="14" fontId="5" fillId="10" borderId="10" xfId="0" applyNumberFormat="1" applyFont="1" applyFill="1" applyBorder="1" applyProtection="1">
      <protection locked="0"/>
    </xf>
    <xf numFmtId="14" fontId="5" fillId="10" borderId="18" xfId="0" applyNumberFormat="1" applyFont="1" applyFill="1" applyBorder="1" applyProtection="1">
      <protection locked="0"/>
    </xf>
    <xf numFmtId="166" fontId="5" fillId="10" borderId="12" xfId="0" applyNumberFormat="1" applyFont="1" applyFill="1" applyBorder="1" applyAlignment="1" applyProtection="1">
      <alignment horizontal="right"/>
      <protection locked="0"/>
    </xf>
    <xf numFmtId="0" fontId="45" fillId="2" borderId="5" xfId="0" applyFont="1" applyFill="1" applyBorder="1" applyProtection="1"/>
    <xf numFmtId="0" fontId="45" fillId="3" borderId="5" xfId="0" applyFont="1" applyFill="1" applyBorder="1" applyProtection="1"/>
    <xf numFmtId="0" fontId="21" fillId="0" borderId="12" xfId="0" applyFont="1" applyBorder="1" applyAlignment="1">
      <alignment vertical="center"/>
    </xf>
    <xf numFmtId="0" fontId="0" fillId="0" borderId="10" xfId="0" applyBorder="1"/>
    <xf numFmtId="0" fontId="4" fillId="0" borderId="5" xfId="0" applyFont="1" applyFill="1" applyBorder="1" applyProtection="1"/>
    <xf numFmtId="0" fontId="4" fillId="0" borderId="0" xfId="0" applyFont="1" applyFill="1" applyBorder="1" applyProtection="1"/>
    <xf numFmtId="0" fontId="4" fillId="0" borderId="0" xfId="0" applyFont="1" applyFill="1" applyBorder="1" applyAlignment="1" applyProtection="1">
      <alignment horizontal="right"/>
    </xf>
    <xf numFmtId="0" fontId="0" fillId="3" borderId="0" xfId="0" applyFill="1"/>
    <xf numFmtId="0" fontId="0" fillId="2" borderId="0" xfId="0" applyFill="1"/>
    <xf numFmtId="166" fontId="2" fillId="17" borderId="10" xfId="0" applyNumberFormat="1" applyFont="1" applyFill="1" applyBorder="1" applyProtection="1"/>
    <xf numFmtId="0" fontId="0" fillId="0" borderId="0" xfId="0" applyFont="1"/>
    <xf numFmtId="0" fontId="26" fillId="2" borderId="0" xfId="0" applyFont="1" applyFill="1"/>
    <xf numFmtId="0" fontId="26" fillId="3" borderId="0" xfId="0" applyFont="1" applyFill="1"/>
    <xf numFmtId="0" fontId="0" fillId="0" borderId="0" xfId="0" applyAlignment="1"/>
    <xf numFmtId="0" fontId="26" fillId="26" borderId="10"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29" borderId="10" xfId="0" applyFont="1" applyFill="1" applyBorder="1" applyAlignment="1">
      <alignment horizontal="center" vertical="center" wrapText="1"/>
    </xf>
    <xf numFmtId="0" fontId="0" fillId="10" borderId="10" xfId="0" applyFill="1" applyBorder="1" applyAlignment="1">
      <alignment horizontal="center" vertical="center" wrapText="1"/>
    </xf>
    <xf numFmtId="14" fontId="0" fillId="0" borderId="10" xfId="0" applyNumberFormat="1" applyBorder="1"/>
    <xf numFmtId="169" fontId="0" fillId="0" borderId="10" xfId="0" applyNumberFormat="1" applyBorder="1"/>
    <xf numFmtId="4" fontId="7" fillId="31" borderId="10" xfId="0" applyNumberFormat="1" applyFont="1" applyFill="1" applyBorder="1" applyAlignment="1">
      <alignment horizontal="center" vertical="center" wrapText="1"/>
    </xf>
    <xf numFmtId="4" fontId="0" fillId="0" borderId="10" xfId="0" applyNumberFormat="1" applyBorder="1"/>
    <xf numFmtId="3" fontId="0" fillId="0" borderId="10" xfId="0" applyNumberFormat="1" applyBorder="1"/>
    <xf numFmtId="4" fontId="0" fillId="0" borderId="0" xfId="0" applyNumberFormat="1"/>
    <xf numFmtId="4" fontId="26" fillId="0" borderId="10" xfId="0" applyNumberFormat="1" applyFont="1" applyBorder="1"/>
    <xf numFmtId="0" fontId="0" fillId="2" borderId="10" xfId="0" applyFill="1" applyBorder="1" applyAlignment="1">
      <alignment horizontal="center" vertical="center" wrapText="1"/>
    </xf>
    <xf numFmtId="0" fontId="0" fillId="3" borderId="10" xfId="0" applyFill="1" applyBorder="1" applyAlignment="1">
      <alignment horizontal="center" vertical="center" wrapText="1"/>
    </xf>
    <xf numFmtId="4" fontId="7" fillId="3" borderId="10" xfId="0" applyNumberFormat="1" applyFont="1" applyFill="1" applyBorder="1" applyAlignment="1">
      <alignment horizontal="center" vertical="center" wrapText="1"/>
    </xf>
    <xf numFmtId="4" fontId="7" fillId="2" borderId="10" xfId="0" applyNumberFormat="1" applyFont="1" applyFill="1" applyBorder="1" applyAlignment="1">
      <alignment horizontal="center" vertical="center" wrapText="1"/>
    </xf>
    <xf numFmtId="169" fontId="0" fillId="0" borderId="22" xfId="0" applyNumberFormat="1" applyBorder="1"/>
    <xf numFmtId="4" fontId="0" fillId="0" borderId="50" xfId="0" applyNumberFormat="1" applyBorder="1"/>
    <xf numFmtId="0" fontId="0" fillId="10" borderId="22" xfId="0" applyFill="1" applyBorder="1" applyAlignment="1">
      <alignment horizontal="center" vertical="center" wrapText="1"/>
    </xf>
    <xf numFmtId="4" fontId="7" fillId="2" borderId="50" xfId="0" applyNumberFormat="1" applyFont="1" applyFill="1" applyBorder="1" applyAlignment="1">
      <alignment horizontal="center" vertical="center" wrapText="1"/>
    </xf>
    <xf numFmtId="0" fontId="0" fillId="2" borderId="31" xfId="0" applyFill="1" applyBorder="1" applyAlignment="1">
      <alignment horizontal="center" vertical="center" wrapText="1"/>
    </xf>
    <xf numFmtId="4" fontId="0" fillId="0" borderId="31" xfId="0" applyNumberFormat="1" applyBorder="1"/>
    <xf numFmtId="0" fontId="26" fillId="10" borderId="15" xfId="0" applyFont="1" applyFill="1" applyBorder="1" applyAlignment="1">
      <alignment horizontal="center" vertical="center" wrapText="1"/>
    </xf>
    <xf numFmtId="4" fontId="0" fillId="0" borderId="15" xfId="0" applyNumberFormat="1" applyBorder="1"/>
    <xf numFmtId="0" fontId="26" fillId="29" borderId="31" xfId="0" applyFont="1" applyFill="1" applyBorder="1" applyAlignment="1">
      <alignment horizontal="center" vertical="center" wrapText="1"/>
    </xf>
    <xf numFmtId="3" fontId="0" fillId="0" borderId="31" xfId="0" applyNumberFormat="1" applyBorder="1"/>
    <xf numFmtId="0" fontId="0" fillId="0" borderId="22" xfId="0" applyBorder="1"/>
    <xf numFmtId="0" fontId="26" fillId="26" borderId="50" xfId="0" applyFont="1" applyFill="1" applyBorder="1" applyAlignment="1">
      <alignment horizontal="center" vertical="center" wrapText="1"/>
    </xf>
    <xf numFmtId="4" fontId="0" fillId="0" borderId="22" xfId="0" applyNumberFormat="1" applyBorder="1"/>
    <xf numFmtId="3" fontId="0" fillId="0" borderId="50" xfId="0" applyNumberFormat="1" applyBorder="1"/>
    <xf numFmtId="0" fontId="25" fillId="21" borderId="31" xfId="0" applyFont="1" applyFill="1" applyBorder="1" applyAlignment="1">
      <alignment horizontal="center" vertical="center" wrapText="1"/>
    </xf>
    <xf numFmtId="0" fontId="0" fillId="0" borderId="6" xfId="0" applyBorder="1"/>
    <xf numFmtId="4" fontId="0" fillId="0" borderId="60" xfId="0" applyNumberFormat="1" applyBorder="1"/>
    <xf numFmtId="0" fontId="0" fillId="10" borderId="31" xfId="0" applyFill="1" applyBorder="1" applyAlignment="1">
      <alignment horizontal="center" vertical="center" wrapText="1"/>
    </xf>
    <xf numFmtId="0" fontId="0" fillId="10" borderId="15" xfId="0" applyFill="1" applyBorder="1" applyAlignment="1">
      <alignment horizontal="center" vertical="center" wrapText="1"/>
    </xf>
    <xf numFmtId="4" fontId="0" fillId="0" borderId="33" xfId="0" applyNumberFormat="1" applyBorder="1"/>
    <xf numFmtId="4" fontId="7" fillId="31" borderId="15" xfId="0" applyNumberFormat="1" applyFont="1" applyFill="1" applyBorder="1" applyAlignment="1">
      <alignment horizontal="center" vertical="center" wrapText="1"/>
    </xf>
    <xf numFmtId="4" fontId="26" fillId="0" borderId="15" xfId="0" applyNumberFormat="1" applyFont="1" applyBorder="1"/>
    <xf numFmtId="0" fontId="15" fillId="0" borderId="26" xfId="0" applyFont="1" applyBorder="1" applyAlignment="1">
      <alignment horizontal="left"/>
    </xf>
    <xf numFmtId="0" fontId="15" fillId="0" borderId="28" xfId="0" applyFont="1" applyBorder="1" applyAlignment="1">
      <alignment horizontal="left"/>
    </xf>
    <xf numFmtId="0" fontId="15" fillId="0" borderId="29" xfId="0" applyFont="1" applyBorder="1" applyAlignment="1">
      <alignment horizontal="left"/>
    </xf>
    <xf numFmtId="0" fontId="21" fillId="0" borderId="32" xfId="0" applyFont="1" applyBorder="1" applyAlignment="1">
      <alignment vertical="center"/>
    </xf>
    <xf numFmtId="0" fontId="5" fillId="14" borderId="22" xfId="0" applyFont="1" applyFill="1" applyBorder="1" applyAlignment="1">
      <alignment horizontal="left"/>
    </xf>
    <xf numFmtId="0" fontId="5" fillId="14" borderId="31" xfId="0" applyFont="1" applyFill="1" applyBorder="1" applyAlignment="1">
      <alignment horizontal="left"/>
    </xf>
    <xf numFmtId="0" fontId="16" fillId="0" borderId="0" xfId="0" applyFont="1" applyAlignment="1" applyProtection="1">
      <alignment vertical="center"/>
    </xf>
    <xf numFmtId="0" fontId="18" fillId="0" borderId="0" xfId="0" applyFont="1" applyBorder="1" applyAlignment="1" applyProtection="1"/>
    <xf numFmtId="0" fontId="15" fillId="0" borderId="26" xfId="0" applyFont="1" applyBorder="1" applyProtection="1"/>
    <xf numFmtId="0" fontId="21" fillId="0" borderId="28" xfId="0" applyFont="1" applyBorder="1" applyProtection="1"/>
    <xf numFmtId="0" fontId="18" fillId="0" borderId="29" xfId="0" applyFont="1" applyBorder="1" applyProtection="1"/>
    <xf numFmtId="0" fontId="18" fillId="0" borderId="0" xfId="0" applyFont="1" applyProtection="1"/>
    <xf numFmtId="0" fontId="16" fillId="0" borderId="0" xfId="0" applyFont="1" applyAlignment="1" applyProtection="1">
      <alignment horizontal="right" vertical="center"/>
    </xf>
    <xf numFmtId="0" fontId="15" fillId="0" borderId="32" xfId="0" applyFont="1" applyBorder="1" applyProtection="1"/>
    <xf numFmtId="0" fontId="21" fillId="0" borderId="0" xfId="0" applyFont="1" applyBorder="1" applyProtection="1"/>
    <xf numFmtId="0" fontId="18" fillId="0" borderId="13" xfId="0" applyFont="1" applyBorder="1" applyProtection="1"/>
    <xf numFmtId="0" fontId="18" fillId="0" borderId="32" xfId="0" applyFont="1" applyBorder="1" applyProtection="1"/>
    <xf numFmtId="0" fontId="18" fillId="0" borderId="0" xfId="0" applyFont="1" applyBorder="1" applyProtection="1"/>
    <xf numFmtId="0" fontId="21" fillId="0" borderId="32" xfId="0" applyFont="1" applyBorder="1" applyProtection="1"/>
    <xf numFmtId="0" fontId="17" fillId="0" borderId="0" xfId="0" applyFont="1" applyAlignment="1" applyProtection="1">
      <alignment vertical="center"/>
    </xf>
    <xf numFmtId="169" fontId="21" fillId="0" borderId="17" xfId="0" applyNumberFormat="1" applyFont="1" applyBorder="1" applyProtection="1"/>
    <xf numFmtId="0" fontId="21" fillId="0" borderId="27" xfId="0" applyFont="1" applyBorder="1" applyProtection="1"/>
    <xf numFmtId="0" fontId="21" fillId="0" borderId="1" xfId="0" applyFont="1" applyBorder="1" applyProtection="1"/>
    <xf numFmtId="0" fontId="18" fillId="0" borderId="30" xfId="0" applyFont="1" applyBorder="1" applyProtection="1"/>
    <xf numFmtId="0" fontId="18" fillId="0" borderId="1" xfId="0" applyFont="1" applyBorder="1" applyProtection="1"/>
    <xf numFmtId="0" fontId="18" fillId="0" borderId="28" xfId="0" applyFont="1" applyBorder="1" applyProtection="1"/>
    <xf numFmtId="0" fontId="17" fillId="0" borderId="32" xfId="0" applyFont="1" applyBorder="1" applyProtection="1"/>
    <xf numFmtId="0" fontId="16" fillId="0" borderId="32" xfId="0" applyFont="1" applyBorder="1" applyProtection="1"/>
    <xf numFmtId="0" fontId="16" fillId="0" borderId="0" xfId="0" applyFont="1" applyBorder="1" applyProtection="1"/>
    <xf numFmtId="0" fontId="18" fillId="0" borderId="27" xfId="0" applyFont="1" applyBorder="1" applyProtection="1"/>
    <xf numFmtId="0" fontId="55" fillId="0" borderId="27" xfId="0" applyFont="1" applyBorder="1" applyAlignment="1" applyProtection="1"/>
    <xf numFmtId="0" fontId="23" fillId="0" borderId="1" xfId="0" applyFont="1" applyBorder="1" applyAlignment="1" applyProtection="1"/>
    <xf numFmtId="0" fontId="23" fillId="0" borderId="19" xfId="0" applyFont="1" applyBorder="1" applyAlignment="1" applyProtection="1"/>
    <xf numFmtId="0" fontId="15" fillId="0" borderId="1" xfId="0" applyFont="1" applyBorder="1" applyProtection="1"/>
    <xf numFmtId="0" fontId="15" fillId="0" borderId="30" xfId="0" applyFont="1" applyBorder="1" applyProtection="1"/>
    <xf numFmtId="0" fontId="39" fillId="0" borderId="27" xfId="0" applyFont="1" applyBorder="1" applyAlignment="1" applyProtection="1"/>
    <xf numFmtId="0" fontId="21" fillId="0" borderId="30" xfId="0" applyFont="1" applyBorder="1" applyProtection="1"/>
    <xf numFmtId="0" fontId="18" fillId="0" borderId="28" xfId="0" applyFont="1" applyFill="1" applyBorder="1" applyProtection="1"/>
    <xf numFmtId="0" fontId="18" fillId="0" borderId="31" xfId="0" applyFont="1" applyFill="1" applyBorder="1" applyProtection="1"/>
    <xf numFmtId="0" fontId="32" fillId="0" borderId="37" xfId="0" applyFont="1" applyBorder="1" applyAlignment="1" applyProtection="1">
      <alignment horizontal="left" vertical="center" wrapText="1"/>
    </xf>
    <xf numFmtId="0" fontId="32" fillId="0" borderId="38" xfId="0" applyFont="1" applyBorder="1" applyAlignment="1" applyProtection="1">
      <alignment horizontal="left" vertical="center" wrapText="1"/>
    </xf>
    <xf numFmtId="0" fontId="32" fillId="0" borderId="34" xfId="0" applyFont="1" applyBorder="1" applyAlignment="1" applyProtection="1">
      <alignment horizontal="left" vertical="center" wrapText="1"/>
    </xf>
    <xf numFmtId="0" fontId="21" fillId="0" borderId="0" xfId="0" applyFont="1" applyFill="1" applyBorder="1" applyProtection="1"/>
    <xf numFmtId="0" fontId="11" fillId="14" borderId="10" xfId="0" applyFont="1" applyFill="1" applyBorder="1" applyAlignment="1" applyProtection="1">
      <alignment horizontal="center"/>
    </xf>
    <xf numFmtId="0" fontId="15" fillId="0" borderId="27" xfId="0" applyFont="1" applyBorder="1" applyProtection="1"/>
    <xf numFmtId="1" fontId="15" fillId="15" borderId="10" xfId="0" applyNumberFormat="1" applyFont="1" applyFill="1" applyBorder="1" applyAlignment="1" applyProtection="1">
      <alignment horizontal="center" vertical="center"/>
    </xf>
    <xf numFmtId="0" fontId="30" fillId="0" borderId="32" xfId="0" applyFont="1" applyBorder="1" applyProtection="1"/>
    <xf numFmtId="0" fontId="34" fillId="0" borderId="30" xfId="0" applyFont="1" applyBorder="1" applyProtection="1"/>
    <xf numFmtId="0" fontId="5" fillId="0" borderId="27" xfId="0" applyFont="1" applyBorder="1" applyProtection="1"/>
    <xf numFmtId="0" fontId="47" fillId="23" borderId="32" xfId="5" applyBorder="1" applyProtection="1"/>
    <xf numFmtId="0" fontId="47" fillId="23" borderId="0" xfId="5" applyBorder="1" applyProtection="1"/>
    <xf numFmtId="0" fontId="48" fillId="23" borderId="0" xfId="5" applyFont="1" applyBorder="1" applyAlignment="1" applyProtection="1">
      <alignment horizontal="right"/>
    </xf>
    <xf numFmtId="0" fontId="18" fillId="0" borderId="31" xfId="0" applyFont="1" applyBorder="1" applyProtection="1"/>
    <xf numFmtId="0" fontId="47" fillId="23" borderId="27" xfId="5" applyBorder="1" applyAlignment="1" applyProtection="1"/>
    <xf numFmtId="0" fontId="47" fillId="23" borderId="1" xfId="5" applyBorder="1" applyAlignment="1" applyProtection="1"/>
    <xf numFmtId="0" fontId="48" fillId="23" borderId="30" xfId="5" applyFont="1" applyBorder="1" applyAlignment="1" applyProtection="1">
      <alignment horizontal="right"/>
    </xf>
    <xf numFmtId="0" fontId="18" fillId="0" borderId="32" xfId="0" applyFont="1" applyBorder="1" applyAlignment="1" applyProtection="1">
      <alignment horizontal="right"/>
    </xf>
    <xf numFmtId="169" fontId="18" fillId="0" borderId="0" xfId="0" applyNumberFormat="1" applyFont="1" applyBorder="1" applyAlignment="1" applyProtection="1">
      <alignment horizontal="right"/>
    </xf>
    <xf numFmtId="0" fontId="39" fillId="0" borderId="0" xfId="0" applyFont="1" applyBorder="1" applyAlignment="1" applyProtection="1"/>
    <xf numFmtId="14" fontId="21" fillId="10" borderId="10" xfId="0" applyNumberFormat="1" applyFont="1" applyFill="1" applyBorder="1" applyAlignment="1" applyProtection="1">
      <alignment horizontal="center"/>
      <protection locked="0"/>
    </xf>
    <xf numFmtId="169" fontId="21" fillId="10" borderId="10" xfId="0" applyNumberFormat="1" applyFont="1" applyFill="1" applyBorder="1" applyAlignment="1" applyProtection="1">
      <alignment horizontal="right"/>
      <protection locked="0"/>
    </xf>
    <xf numFmtId="0" fontId="18" fillId="0" borderId="32" xfId="0" applyFont="1" applyFill="1" applyBorder="1" applyAlignment="1" applyProtection="1">
      <alignment horizontal="center"/>
      <protection locked="0"/>
    </xf>
    <xf numFmtId="0" fontId="18" fillId="0" borderId="0" xfId="0" applyFont="1" applyFill="1" applyBorder="1" applyAlignment="1" applyProtection="1">
      <alignment horizontal="center"/>
      <protection locked="0"/>
    </xf>
    <xf numFmtId="1" fontId="21" fillId="10" borderId="10" xfId="0" applyNumberFormat="1" applyFont="1" applyFill="1" applyBorder="1" applyAlignment="1" applyProtection="1">
      <alignment horizontal="left" vertical="center"/>
      <protection locked="0"/>
    </xf>
    <xf numFmtId="0" fontId="21" fillId="10" borderId="10" xfId="0" applyFont="1" applyFill="1" applyBorder="1" applyAlignment="1" applyProtection="1">
      <alignment vertical="center"/>
      <protection locked="0"/>
    </xf>
    <xf numFmtId="1" fontId="21" fillId="10" borderId="47" xfId="0" applyNumberFormat="1" applyFont="1" applyFill="1" applyBorder="1" applyAlignment="1" applyProtection="1">
      <alignment horizontal="left" vertical="center"/>
      <protection locked="0"/>
    </xf>
    <xf numFmtId="1" fontId="21" fillId="10" borderId="10" xfId="0" applyNumberFormat="1" applyFont="1" applyFill="1" applyBorder="1" applyAlignment="1" applyProtection="1">
      <alignment vertical="center"/>
      <protection locked="0"/>
    </xf>
    <xf numFmtId="0" fontId="23" fillId="10" borderId="10" xfId="0" applyFont="1" applyFill="1" applyBorder="1" applyAlignment="1" applyProtection="1">
      <alignment horizontal="center"/>
      <protection locked="0"/>
    </xf>
    <xf numFmtId="0" fontId="23" fillId="10" borderId="12" xfId="0" applyFont="1" applyFill="1" applyBorder="1" applyAlignment="1" applyProtection="1">
      <alignment horizontal="center"/>
      <protection locked="0"/>
    </xf>
    <xf numFmtId="0" fontId="5" fillId="0" borderId="0" xfId="0" applyFont="1" applyBorder="1" applyAlignment="1" applyProtection="1">
      <alignment wrapText="1"/>
    </xf>
    <xf numFmtId="0" fontId="4" fillId="0" borderId="0" xfId="0" applyFont="1" applyFill="1" applyProtection="1"/>
    <xf numFmtId="0" fontId="0" fillId="0" borderId="0" xfId="0" applyProtection="1"/>
    <xf numFmtId="0" fontId="15" fillId="0" borderId="26" xfId="0" applyFont="1" applyBorder="1" applyAlignment="1" applyProtection="1">
      <alignment horizontal="left"/>
    </xf>
    <xf numFmtId="0" fontId="18" fillId="0" borderId="29" xfId="0" applyFont="1" applyFill="1" applyBorder="1" applyProtection="1"/>
    <xf numFmtId="0" fontId="0" fillId="0" borderId="28" xfId="0" applyBorder="1" applyProtection="1"/>
    <xf numFmtId="0" fontId="0" fillId="0" borderId="29" xfId="0" applyBorder="1" applyProtection="1"/>
    <xf numFmtId="0" fontId="0" fillId="0" borderId="0" xfId="0" applyFill="1" applyProtection="1"/>
    <xf numFmtId="0" fontId="15" fillId="0" borderId="28" xfId="0" applyFont="1" applyBorder="1" applyAlignment="1" applyProtection="1">
      <alignment horizontal="left"/>
    </xf>
    <xf numFmtId="0" fontId="15" fillId="0" borderId="29" xfId="0" applyFont="1" applyBorder="1" applyAlignment="1" applyProtection="1">
      <alignment horizontal="left"/>
    </xf>
    <xf numFmtId="0" fontId="4" fillId="0" borderId="32" xfId="0" applyFont="1" applyBorder="1" applyProtection="1"/>
    <xf numFmtId="0" fontId="4" fillId="0" borderId="13" xfId="0" applyFont="1" applyBorder="1" applyProtection="1"/>
    <xf numFmtId="0" fontId="0" fillId="0" borderId="13" xfId="0" applyBorder="1" applyProtection="1"/>
    <xf numFmtId="0" fontId="4" fillId="0" borderId="1" xfId="0" applyFont="1" applyBorder="1" applyProtection="1"/>
    <xf numFmtId="0" fontId="10" fillId="0" borderId="0" xfId="0" applyFont="1" applyProtection="1"/>
    <xf numFmtId="0" fontId="5" fillId="0" borderId="0" xfId="0" applyFont="1" applyBorder="1" applyProtection="1"/>
    <xf numFmtId="0" fontId="4" fillId="7" borderId="0" xfId="0" applyFont="1" applyFill="1" applyBorder="1" applyAlignment="1" applyProtection="1"/>
    <xf numFmtId="0" fontId="4" fillId="4" borderId="2" xfId="0" applyFont="1" applyFill="1" applyBorder="1" applyProtection="1"/>
    <xf numFmtId="0" fontId="4" fillId="4" borderId="3" xfId="0" applyFont="1" applyFill="1" applyBorder="1" applyProtection="1"/>
    <xf numFmtId="0" fontId="4" fillId="4" borderId="4" xfId="0" applyFont="1" applyFill="1" applyBorder="1" applyProtection="1"/>
    <xf numFmtId="0" fontId="4" fillId="4" borderId="5" xfId="0" applyFont="1" applyFill="1" applyBorder="1" applyProtection="1"/>
    <xf numFmtId="0" fontId="4" fillId="4" borderId="0" xfId="0" applyFont="1" applyFill="1" applyBorder="1" applyProtection="1"/>
    <xf numFmtId="0" fontId="4" fillId="4" borderId="6" xfId="0" applyFont="1" applyFill="1" applyBorder="1" applyProtection="1"/>
    <xf numFmtId="0" fontId="2" fillId="4" borderId="6" xfId="0" applyFont="1" applyFill="1" applyBorder="1" applyProtection="1"/>
    <xf numFmtId="4" fontId="2" fillId="4" borderId="0" xfId="0" applyNumberFormat="1" applyFont="1" applyFill="1" applyBorder="1" applyProtection="1"/>
    <xf numFmtId="164" fontId="4" fillId="17" borderId="14" xfId="1" applyFont="1" applyFill="1" applyBorder="1" applyProtection="1"/>
    <xf numFmtId="171" fontId="28" fillId="2" borderId="0" xfId="0" applyNumberFormat="1" applyFont="1" applyFill="1" applyBorder="1" applyProtection="1"/>
    <xf numFmtId="0" fontId="28" fillId="2" borderId="0" xfId="0" applyFont="1" applyFill="1" applyBorder="1" applyProtection="1"/>
    <xf numFmtId="164" fontId="2" fillId="5" borderId="12" xfId="1" applyFont="1" applyFill="1" applyBorder="1" applyProtection="1"/>
    <xf numFmtId="164" fontId="24" fillId="17" borderId="0" xfId="1" applyFont="1" applyFill="1" applyBorder="1" applyProtection="1"/>
    <xf numFmtId="0" fontId="4" fillId="4" borderId="7" xfId="0" applyFont="1" applyFill="1" applyBorder="1" applyProtection="1"/>
    <xf numFmtId="0" fontId="4" fillId="4" borderId="8" xfId="0" applyFont="1" applyFill="1" applyBorder="1" applyProtection="1"/>
    <xf numFmtId="0" fontId="4" fillId="4" borderId="9" xfId="0" applyFont="1" applyFill="1" applyBorder="1" applyProtection="1"/>
    <xf numFmtId="171" fontId="28" fillId="3" borderId="0" xfId="0" applyNumberFormat="1" applyFont="1" applyFill="1" applyBorder="1" applyProtection="1"/>
    <xf numFmtId="0" fontId="28" fillId="3" borderId="0" xfId="0" applyFont="1" applyFill="1" applyBorder="1" applyProtection="1"/>
    <xf numFmtId="0" fontId="14" fillId="32" borderId="56" xfId="2" applyFill="1" applyBorder="1" applyProtection="1"/>
    <xf numFmtId="0" fontId="4" fillId="32" borderId="57" xfId="0" applyFont="1" applyFill="1" applyBorder="1" applyProtection="1"/>
    <xf numFmtId="44" fontId="2" fillId="32" borderId="57" xfId="0" applyNumberFormat="1" applyFont="1" applyFill="1" applyBorder="1" applyProtection="1"/>
    <xf numFmtId="0" fontId="4" fillId="32" borderId="55" xfId="0" applyFont="1" applyFill="1" applyBorder="1" applyProtection="1"/>
    <xf numFmtId="0" fontId="0" fillId="0" borderId="0" xfId="0" applyBorder="1" applyProtection="1"/>
    <xf numFmtId="0" fontId="3" fillId="0" borderId="0" xfId="0" applyFont="1" applyProtection="1"/>
    <xf numFmtId="0" fontId="53" fillId="0" borderId="28" xfId="0" applyFont="1" applyBorder="1" applyProtection="1"/>
    <xf numFmtId="0" fontId="2" fillId="0" borderId="28" xfId="0" applyFont="1" applyBorder="1" applyProtection="1"/>
    <xf numFmtId="0" fontId="7" fillId="0" borderId="0" xfId="0" applyFont="1" applyFill="1" applyBorder="1" applyProtection="1"/>
    <xf numFmtId="0" fontId="7" fillId="2" borderId="26" xfId="0" applyFont="1" applyFill="1" applyBorder="1" applyProtection="1"/>
    <xf numFmtId="0" fontId="4" fillId="2" borderId="28" xfId="0" applyFont="1" applyFill="1" applyBorder="1" applyAlignment="1" applyProtection="1">
      <alignment vertical="center"/>
    </xf>
    <xf numFmtId="0" fontId="4" fillId="2" borderId="28" xfId="0" applyFont="1" applyFill="1" applyBorder="1" applyProtection="1"/>
    <xf numFmtId="0" fontId="4" fillId="2" borderId="0" xfId="0" applyFont="1" applyFill="1" applyProtection="1"/>
    <xf numFmtId="168" fontId="2" fillId="2" borderId="0" xfId="0" applyNumberFormat="1" applyFont="1" applyFill="1" applyProtection="1"/>
    <xf numFmtId="167" fontId="2" fillId="17" borderId="12" xfId="0" applyNumberFormat="1" applyFont="1" applyFill="1" applyBorder="1" applyProtection="1"/>
    <xf numFmtId="0" fontId="27" fillId="2" borderId="0" xfId="0" applyFont="1" applyFill="1" applyProtection="1"/>
    <xf numFmtId="0" fontId="61" fillId="2" borderId="13" xfId="0" applyFont="1" applyFill="1" applyBorder="1" applyProtection="1"/>
    <xf numFmtId="0" fontId="4" fillId="0" borderId="28" xfId="0" applyFont="1" applyBorder="1" applyProtection="1"/>
    <xf numFmtId="0" fontId="7" fillId="0" borderId="29" xfId="0" applyFont="1" applyBorder="1" applyProtection="1"/>
    <xf numFmtId="0" fontId="7" fillId="2" borderId="32" xfId="0" applyFont="1" applyFill="1" applyBorder="1" applyProtection="1"/>
    <xf numFmtId="0" fontId="4" fillId="2" borderId="0" xfId="0" applyFont="1" applyFill="1" applyAlignment="1" applyProtection="1">
      <alignment vertical="center"/>
    </xf>
    <xf numFmtId="164" fontId="2" fillId="2" borderId="0" xfId="1" applyFont="1" applyFill="1" applyBorder="1" applyAlignment="1" applyProtection="1"/>
    <xf numFmtId="167" fontId="2" fillId="17" borderId="10" xfId="0" applyNumberFormat="1" applyFont="1" applyFill="1" applyBorder="1" applyProtection="1"/>
    <xf numFmtId="0" fontId="27" fillId="2" borderId="27" xfId="0" applyFont="1" applyFill="1" applyBorder="1" applyProtection="1"/>
    <xf numFmtId="0" fontId="61" fillId="2" borderId="30" xfId="0" applyFont="1" applyFill="1" applyBorder="1" applyProtection="1"/>
    <xf numFmtId="14" fontId="4" fillId="0" borderId="0" xfId="0" applyNumberFormat="1" applyFont="1" applyAlignment="1" applyProtection="1">
      <alignment horizontal="right"/>
    </xf>
    <xf numFmtId="165" fontId="2" fillId="17" borderId="0" xfId="0" applyNumberFormat="1" applyFont="1" applyFill="1" applyAlignment="1" applyProtection="1">
      <alignment horizontal="right"/>
    </xf>
    <xf numFmtId="0" fontId="52" fillId="0" borderId="0" xfId="0" applyFont="1" applyProtection="1"/>
    <xf numFmtId="0" fontId="7" fillId="0" borderId="13" xfId="0" applyFont="1" applyBorder="1" applyProtection="1"/>
    <xf numFmtId="164" fontId="4" fillId="17" borderId="10" xfId="1" applyFont="1" applyFill="1" applyBorder="1" applyAlignment="1" applyProtection="1"/>
    <xf numFmtId="0" fontId="7" fillId="2" borderId="13" xfId="0" applyFont="1" applyFill="1" applyBorder="1" applyProtection="1"/>
    <xf numFmtId="164" fontId="2" fillId="17" borderId="10" xfId="1" applyFont="1" applyFill="1" applyBorder="1" applyAlignment="1" applyProtection="1"/>
    <xf numFmtId="0" fontId="4" fillId="0" borderId="52" xfId="0" applyFont="1" applyBorder="1" applyProtection="1"/>
    <xf numFmtId="0" fontId="4" fillId="0" borderId="53" xfId="0" applyFont="1" applyBorder="1" applyProtection="1"/>
    <xf numFmtId="164" fontId="2" fillId="17" borderId="53" xfId="1" applyFont="1" applyFill="1" applyBorder="1" applyAlignment="1" applyProtection="1">
      <alignment horizontal="right"/>
    </xf>
    <xf numFmtId="0" fontId="7" fillId="0" borderId="54" xfId="0" applyFont="1" applyBorder="1" applyProtection="1"/>
    <xf numFmtId="0" fontId="2" fillId="2" borderId="0" xfId="0" applyFont="1" applyFill="1" applyAlignment="1" applyProtection="1">
      <alignment vertical="center"/>
    </xf>
    <xf numFmtId="0" fontId="2" fillId="2" borderId="0" xfId="0" applyFont="1" applyFill="1" applyAlignment="1" applyProtection="1">
      <alignment horizontal="right" vertical="center"/>
    </xf>
    <xf numFmtId="164" fontId="2" fillId="18" borderId="10" xfId="1" applyFont="1" applyFill="1" applyBorder="1" applyAlignment="1" applyProtection="1"/>
    <xf numFmtId="0" fontId="11" fillId="0" borderId="32" xfId="0" applyFont="1" applyBorder="1" applyProtection="1"/>
    <xf numFmtId="0" fontId="5" fillId="0" borderId="0" xfId="0" applyFont="1" applyProtection="1"/>
    <xf numFmtId="0" fontId="9" fillId="0" borderId="13" xfId="0" applyFont="1" applyBorder="1" applyAlignment="1" applyProtection="1">
      <alignment horizontal="center"/>
    </xf>
    <xf numFmtId="0" fontId="7" fillId="2" borderId="0" xfId="0" applyFont="1" applyFill="1" applyProtection="1"/>
    <xf numFmtId="0" fontId="11" fillId="0" borderId="27" xfId="0" applyFont="1" applyBorder="1" applyProtection="1"/>
    <xf numFmtId="0" fontId="5" fillId="0" borderId="1" xfId="0" applyFont="1" applyBorder="1" applyProtection="1"/>
    <xf numFmtId="0" fontId="5" fillId="0" borderId="1" xfId="0" applyFont="1" applyBorder="1" applyAlignment="1" applyProtection="1">
      <alignment horizontal="right"/>
    </xf>
    <xf numFmtId="165" fontId="5" fillId="7" borderId="1" xfId="0" applyNumberFormat="1" applyFont="1" applyFill="1" applyBorder="1" applyAlignment="1" applyProtection="1">
      <alignment horizontal="right"/>
    </xf>
    <xf numFmtId="0" fontId="9" fillId="0" borderId="30" xfId="0" applyFont="1" applyBorder="1" applyAlignment="1" applyProtection="1">
      <alignment horizontal="center"/>
    </xf>
    <xf numFmtId="0" fontId="53" fillId="0" borderId="32" xfId="0" applyFont="1" applyBorder="1" applyProtection="1"/>
    <xf numFmtId="0" fontId="2" fillId="0" borderId="0" xfId="0" applyFont="1" applyProtection="1"/>
    <xf numFmtId="0" fontId="5" fillId="0" borderId="32" xfId="0" applyFont="1" applyBorder="1" applyProtection="1"/>
    <xf numFmtId="0" fontId="5" fillId="0" borderId="0" xfId="0" applyFont="1" applyAlignment="1" applyProtection="1">
      <alignment horizontal="right"/>
    </xf>
    <xf numFmtId="165" fontId="5" fillId="7" borderId="0" xfId="0" applyNumberFormat="1" applyFont="1" applyFill="1" applyAlignment="1" applyProtection="1">
      <alignment horizontal="right"/>
    </xf>
    <xf numFmtId="0" fontId="53" fillId="0" borderId="26" xfId="0" applyFont="1" applyBorder="1" applyProtection="1"/>
    <xf numFmtId="0" fontId="7" fillId="3" borderId="26" xfId="0" applyFont="1" applyFill="1" applyBorder="1" applyProtection="1"/>
    <xf numFmtId="0" fontId="4" fillId="3" borderId="28" xfId="0" applyFont="1" applyFill="1" applyBorder="1" applyAlignment="1" applyProtection="1">
      <alignment vertical="center"/>
    </xf>
    <xf numFmtId="0" fontId="4" fillId="3" borderId="28" xfId="0" applyFont="1" applyFill="1" applyBorder="1" applyProtection="1"/>
    <xf numFmtId="0" fontId="4" fillId="3" borderId="0" xfId="0" applyFont="1" applyFill="1" applyProtection="1"/>
    <xf numFmtId="168" fontId="2" fillId="3" borderId="0" xfId="0" applyNumberFormat="1" applyFont="1" applyFill="1" applyProtection="1"/>
    <xf numFmtId="0" fontId="27" fillId="3" borderId="0" xfId="0" applyFont="1" applyFill="1" applyProtection="1"/>
    <xf numFmtId="0" fontId="54" fillId="3" borderId="13" xfId="0" applyFont="1" applyFill="1" applyBorder="1" applyProtection="1"/>
    <xf numFmtId="0" fontId="7" fillId="3" borderId="32" xfId="0" applyFont="1" applyFill="1" applyBorder="1" applyProtection="1"/>
    <xf numFmtId="0" fontId="4" fillId="3" borderId="0" xfId="0" applyFont="1" applyFill="1" applyAlignment="1" applyProtection="1">
      <alignment vertical="center"/>
    </xf>
    <xf numFmtId="164" fontId="2" fillId="3" borderId="0" xfId="1" applyFont="1" applyFill="1" applyBorder="1" applyAlignment="1" applyProtection="1"/>
    <xf numFmtId="0" fontId="27" fillId="3" borderId="27" xfId="0" applyFont="1" applyFill="1" applyBorder="1" applyProtection="1"/>
    <xf numFmtId="0" fontId="61" fillId="3" borderId="30" xfId="0" applyFont="1" applyFill="1" applyBorder="1" applyProtection="1"/>
    <xf numFmtId="0" fontId="7" fillId="3" borderId="13" xfId="0" applyFont="1" applyFill="1" applyBorder="1" applyProtection="1"/>
    <xf numFmtId="0" fontId="2" fillId="3" borderId="0" xfId="0" applyFont="1" applyFill="1" applyAlignment="1" applyProtection="1">
      <alignment vertical="center"/>
    </xf>
    <xf numFmtId="0" fontId="2" fillId="3" borderId="0" xfId="0" applyFont="1" applyFill="1" applyAlignment="1" applyProtection="1">
      <alignment horizontal="right" vertical="center"/>
    </xf>
    <xf numFmtId="0" fontId="7" fillId="3" borderId="0" xfId="0" applyFont="1" applyFill="1" applyProtection="1"/>
    <xf numFmtId="0" fontId="7" fillId="3" borderId="10" xfId="0" applyFont="1" applyFill="1" applyBorder="1" applyProtection="1"/>
    <xf numFmtId="0" fontId="5" fillId="0" borderId="1" xfId="0" applyFont="1" applyBorder="1" applyProtection="1">
      <protection locked="0"/>
    </xf>
    <xf numFmtId="0" fontId="49" fillId="16" borderId="20" xfId="0" applyFont="1" applyFill="1" applyBorder="1" applyAlignment="1" applyProtection="1">
      <alignment horizontal="center" wrapText="1"/>
    </xf>
    <xf numFmtId="0" fontId="49" fillId="11" borderId="20" xfId="0" applyFont="1" applyFill="1" applyBorder="1" applyAlignment="1" applyProtection="1">
      <alignment horizontal="center" vertical="center" wrapText="1"/>
    </xf>
    <xf numFmtId="0" fontId="49" fillId="20" borderId="23" xfId="0" applyFont="1" applyFill="1" applyBorder="1" applyAlignment="1" applyProtection="1">
      <alignment horizontal="center" vertical="center" wrapText="1"/>
    </xf>
    <xf numFmtId="0" fontId="49" fillId="2" borderId="24" xfId="0" applyFont="1" applyFill="1" applyBorder="1" applyAlignment="1" applyProtection="1">
      <alignment horizontal="center" vertical="center" wrapText="1"/>
    </xf>
    <xf numFmtId="4" fontId="49" fillId="2" borderId="24" xfId="0" applyNumberFormat="1" applyFont="1" applyFill="1" applyBorder="1" applyAlignment="1" applyProtection="1">
      <alignment horizontal="center" vertical="center" wrapText="1"/>
    </xf>
    <xf numFmtId="0" fontId="49" fillId="19" borderId="23"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wrapText="1"/>
    </xf>
    <xf numFmtId="4" fontId="49" fillId="6" borderId="24" xfId="0" applyNumberFormat="1" applyFont="1" applyFill="1" applyBorder="1" applyAlignment="1" applyProtection="1">
      <alignment horizontal="center" vertical="center" wrapText="1"/>
    </xf>
    <xf numFmtId="0" fontId="49" fillId="16" borderId="23" xfId="0" applyFont="1" applyFill="1" applyBorder="1" applyAlignment="1" applyProtection="1">
      <alignment horizontal="center" vertical="center" wrapText="1"/>
    </xf>
    <xf numFmtId="0" fontId="49" fillId="16" borderId="24" xfId="0" applyFont="1" applyFill="1" applyBorder="1" applyAlignment="1" applyProtection="1">
      <alignment horizontal="center" vertical="center" wrapText="1"/>
    </xf>
    <xf numFmtId="0" fontId="49" fillId="16" borderId="25" xfId="0" applyFont="1" applyFill="1" applyBorder="1" applyAlignment="1" applyProtection="1">
      <alignment horizontal="center" vertical="center" wrapText="1"/>
    </xf>
    <xf numFmtId="0" fontId="49" fillId="20" borderId="25" xfId="0" applyFont="1" applyFill="1" applyBorder="1" applyAlignment="1" applyProtection="1">
      <alignment horizontal="center" vertical="center" textRotation="90" wrapText="1"/>
    </xf>
    <xf numFmtId="0" fontId="49" fillId="19" borderId="25" xfId="0" applyFont="1" applyFill="1" applyBorder="1" applyAlignment="1" applyProtection="1">
      <alignment horizontal="center" vertical="center" textRotation="90" wrapText="1"/>
    </xf>
    <xf numFmtId="0" fontId="0" fillId="0" borderId="10" xfId="0" applyBorder="1" applyProtection="1"/>
    <xf numFmtId="1" fontId="21" fillId="0" borderId="30" xfId="0" applyNumberFormat="1" applyFont="1" applyBorder="1" applyAlignment="1" applyProtection="1">
      <alignment horizontal="left"/>
    </xf>
    <xf numFmtId="0" fontId="21" fillId="0" borderId="12" xfId="0" applyFont="1" applyBorder="1" applyAlignment="1" applyProtection="1">
      <alignment horizontal="left"/>
    </xf>
    <xf numFmtId="0" fontId="50" fillId="0" borderId="49" xfId="0" applyFont="1" applyBorder="1" applyAlignment="1" applyProtection="1">
      <alignment horizontal="center"/>
    </xf>
    <xf numFmtId="1" fontId="50" fillId="0" borderId="19" xfId="0" applyNumberFormat="1" applyFont="1" applyBorder="1" applyAlignment="1" applyProtection="1">
      <alignment horizontal="center"/>
    </xf>
    <xf numFmtId="1" fontId="50" fillId="0" borderId="48" xfId="0" applyNumberFormat="1" applyFont="1" applyBorder="1" applyAlignment="1" applyProtection="1">
      <alignment horizontal="center"/>
    </xf>
    <xf numFmtId="1" fontId="50" fillId="0" borderId="10" xfId="0" applyNumberFormat="1" applyFont="1" applyBorder="1" applyAlignment="1" applyProtection="1">
      <alignment horizontal="center"/>
    </xf>
    <xf numFmtId="4" fontId="51" fillId="24" borderId="15" xfId="0" applyNumberFormat="1" applyFont="1" applyFill="1" applyBorder="1" applyAlignment="1" applyProtection="1">
      <alignment horizontal="center" wrapText="1"/>
    </xf>
    <xf numFmtId="1" fontId="50" fillId="0" borderId="31" xfId="0" applyNumberFormat="1" applyFont="1" applyBorder="1" applyAlignment="1" applyProtection="1">
      <alignment horizontal="center"/>
    </xf>
    <xf numFmtId="1" fontId="50" fillId="0" borderId="12" xfId="0" applyNumberFormat="1" applyFont="1" applyBorder="1" applyAlignment="1" applyProtection="1">
      <alignment horizontal="center"/>
    </xf>
    <xf numFmtId="4" fontId="51" fillId="25" borderId="51" xfId="0" applyNumberFormat="1" applyFont="1" applyFill="1" applyBorder="1" applyAlignment="1" applyProtection="1">
      <alignment horizontal="center" wrapText="1"/>
    </xf>
    <xf numFmtId="1" fontId="21" fillId="0" borderId="31" xfId="0" applyNumberFormat="1" applyFont="1" applyBorder="1" applyAlignment="1" applyProtection="1">
      <alignment horizontal="left"/>
    </xf>
    <xf numFmtId="0" fontId="21" fillId="0" borderId="10" xfId="0" applyFont="1" applyBorder="1" applyAlignment="1" applyProtection="1">
      <alignment horizontal="left"/>
    </xf>
    <xf numFmtId="0" fontId="50" fillId="0" borderId="10" xfId="0" applyFont="1" applyBorder="1" applyAlignment="1" applyProtection="1">
      <alignment horizontal="center"/>
    </xf>
    <xf numFmtId="1" fontId="50" fillId="0" borderId="15" xfId="0" applyNumberFormat="1" applyFont="1" applyBorder="1" applyAlignment="1" applyProtection="1">
      <alignment horizontal="center"/>
    </xf>
    <xf numFmtId="4" fontId="51" fillId="25" borderId="15" xfId="0" applyNumberFormat="1" applyFont="1" applyFill="1" applyBorder="1" applyAlignment="1" applyProtection="1">
      <alignment horizontal="center" wrapText="1"/>
    </xf>
    <xf numFmtId="1" fontId="50" fillId="0" borderId="30" xfId="0" applyNumberFormat="1" applyFont="1" applyBorder="1" applyAlignment="1" applyProtection="1">
      <alignment horizontal="center"/>
    </xf>
    <xf numFmtId="1" fontId="50" fillId="0" borderId="50" xfId="0" applyNumberFormat="1" applyFont="1" applyBorder="1" applyAlignment="1" applyProtection="1">
      <alignment horizontal="center"/>
    </xf>
    <xf numFmtId="0" fontId="13" fillId="0" borderId="0" xfId="0" applyFont="1" applyAlignment="1" applyProtection="1">
      <alignment horizontal="center" vertical="center"/>
    </xf>
    <xf numFmtId="0" fontId="69" fillId="0" borderId="0" xfId="0" applyFont="1"/>
    <xf numFmtId="0" fontId="39" fillId="0" borderId="32" xfId="0" applyFont="1" applyBorder="1" applyAlignment="1" applyProtection="1">
      <alignment vertical="center"/>
    </xf>
    <xf numFmtId="0" fontId="16" fillId="0" borderId="0" xfId="0" applyFont="1" applyAlignment="1" applyProtection="1">
      <alignment horizontal="right"/>
    </xf>
    <xf numFmtId="44" fontId="12" fillId="0" borderId="0" xfId="0" applyNumberFormat="1" applyFont="1" applyAlignment="1" applyProtection="1">
      <alignment horizontal="right" wrapText="1"/>
    </xf>
    <xf numFmtId="0" fontId="12" fillId="0" borderId="0" xfId="0" applyFont="1" applyAlignment="1" applyProtection="1">
      <alignment horizontal="right"/>
    </xf>
    <xf numFmtId="0" fontId="19" fillId="0" borderId="0" xfId="2" applyFont="1" applyAlignment="1" applyProtection="1">
      <alignment horizontal="right"/>
    </xf>
    <xf numFmtId="0" fontId="16" fillId="0" borderId="0" xfId="0" applyFont="1" applyAlignment="1" applyProtection="1"/>
    <xf numFmtId="0" fontId="17" fillId="0" borderId="0" xfId="0" applyFont="1" applyAlignment="1" applyProtection="1"/>
    <xf numFmtId="0" fontId="22" fillId="0" borderId="32" xfId="0" applyFont="1" applyBorder="1" applyAlignment="1" applyProtection="1">
      <alignment horizontal="right"/>
    </xf>
    <xf numFmtId="0" fontId="22" fillId="0" borderId="0" xfId="0" applyFont="1" applyBorder="1" applyAlignment="1" applyProtection="1">
      <alignment horizontal="right"/>
    </xf>
    <xf numFmtId="169" fontId="13" fillId="0" borderId="0" xfId="0" applyNumberFormat="1" applyFont="1" applyBorder="1" applyAlignment="1" applyProtection="1">
      <alignment horizontal="right"/>
    </xf>
    <xf numFmtId="0" fontId="71" fillId="0" borderId="32" xfId="0" applyFont="1" applyBorder="1" applyAlignment="1" applyProtection="1">
      <alignment horizontal="left"/>
    </xf>
    <xf numFmtId="0" fontId="68" fillId="0" borderId="0" xfId="0" applyFont="1"/>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70" fillId="0" borderId="1" xfId="0" applyFont="1" applyBorder="1" applyAlignment="1" applyProtection="1">
      <alignment horizontal="left"/>
    </xf>
    <xf numFmtId="0" fontId="22" fillId="13" borderId="0" xfId="0" applyFont="1" applyFill="1" applyBorder="1" applyAlignment="1" applyProtection="1">
      <alignment horizontal="center" vertical="center"/>
    </xf>
    <xf numFmtId="0" fontId="15" fillId="0" borderId="0" xfId="0" applyFont="1" applyBorder="1" applyProtection="1"/>
    <xf numFmtId="0" fontId="39" fillId="0" borderId="1" xfId="0" applyFont="1" applyBorder="1" applyAlignment="1" applyProtection="1"/>
    <xf numFmtId="0" fontId="18" fillId="0" borderId="32" xfId="0" applyFont="1" applyBorder="1" applyAlignment="1" applyProtection="1"/>
    <xf numFmtId="0" fontId="18" fillId="0" borderId="13" xfId="0" applyFont="1" applyBorder="1" applyAlignment="1" applyProtection="1"/>
    <xf numFmtId="0" fontId="42" fillId="0" borderId="0" xfId="0" applyFont="1" applyFill="1" applyBorder="1" applyAlignment="1" applyProtection="1">
      <alignment wrapText="1"/>
    </xf>
    <xf numFmtId="0" fontId="23" fillId="0" borderId="0" xfId="0" applyFont="1" applyFill="1" applyBorder="1" applyAlignment="1" applyProtection="1">
      <alignment wrapText="1"/>
    </xf>
    <xf numFmtId="0" fontId="18" fillId="0" borderId="0" xfId="0" applyFont="1" applyFill="1" applyBorder="1" applyProtection="1"/>
    <xf numFmtId="0" fontId="23" fillId="0" borderId="0" xfId="0" applyFont="1" applyBorder="1" applyAlignment="1" applyProtection="1"/>
    <xf numFmtId="0" fontId="23" fillId="0" borderId="0" xfId="0" applyFont="1" applyFill="1" applyBorder="1" applyAlignment="1" applyProtection="1"/>
    <xf numFmtId="169" fontId="13" fillId="0" borderId="13" xfId="0" applyNumberFormat="1" applyFont="1" applyBorder="1" applyAlignment="1" applyProtection="1">
      <alignment horizontal="right"/>
    </xf>
    <xf numFmtId="0" fontId="76" fillId="0" borderId="32" xfId="0" applyFont="1" applyBorder="1" applyAlignment="1" applyProtection="1">
      <alignment horizontal="left"/>
    </xf>
    <xf numFmtId="0" fontId="23" fillId="0" borderId="0" xfId="0" applyFont="1" applyBorder="1" applyProtection="1"/>
    <xf numFmtId="1" fontId="4" fillId="0" borderId="0" xfId="0" applyNumberFormat="1" applyFont="1" applyProtection="1"/>
    <xf numFmtId="44" fontId="4" fillId="0" borderId="0" xfId="0" applyNumberFormat="1" applyFont="1" applyProtection="1"/>
    <xf numFmtId="1" fontId="9" fillId="0" borderId="13" xfId="0" applyNumberFormat="1" applyFont="1" applyBorder="1" applyAlignment="1" applyProtection="1">
      <alignment horizontal="center"/>
    </xf>
    <xf numFmtId="1" fontId="7" fillId="2" borderId="10" xfId="0" applyNumberFormat="1" applyFont="1" applyFill="1" applyBorder="1" applyProtection="1"/>
    <xf numFmtId="169" fontId="77" fillId="15" borderId="1" xfId="0" applyNumberFormat="1" applyFont="1" applyFill="1" applyBorder="1" applyProtection="1"/>
    <xf numFmtId="169" fontId="21" fillId="15" borderId="0" xfId="0" applyNumberFormat="1" applyFont="1" applyFill="1" applyBorder="1" applyAlignment="1" applyProtection="1">
      <alignment horizontal="right"/>
    </xf>
    <xf numFmtId="169" fontId="21" fillId="0" borderId="0" xfId="0" applyNumberFormat="1" applyFont="1" applyBorder="1" applyAlignment="1" applyProtection="1">
      <alignment horizontal="right"/>
    </xf>
    <xf numFmtId="169" fontId="15" fillId="0" borderId="0" xfId="0" applyNumberFormat="1" applyFont="1" applyBorder="1" applyAlignment="1" applyProtection="1">
      <alignment horizontal="right"/>
    </xf>
    <xf numFmtId="169" fontId="15" fillId="0" borderId="13" xfId="0" applyNumberFormat="1" applyFont="1" applyBorder="1" applyAlignment="1" applyProtection="1">
      <alignment horizontal="right"/>
    </xf>
    <xf numFmtId="0" fontId="21" fillId="0" borderId="13" xfId="0" applyFont="1" applyBorder="1" applyProtection="1"/>
    <xf numFmtId="0" fontId="22" fillId="0" borderId="32" xfId="0" applyFont="1" applyBorder="1" applyAlignment="1" applyProtection="1">
      <alignment horizontal="left"/>
    </xf>
    <xf numFmtId="0" fontId="22" fillId="0" borderId="0" xfId="0" applyFont="1" applyBorder="1" applyAlignment="1" applyProtection="1">
      <alignment horizontal="left"/>
    </xf>
    <xf numFmtId="0" fontId="22" fillId="0" borderId="32" xfId="0" applyFont="1" applyFill="1" applyBorder="1" applyAlignment="1" applyProtection="1">
      <alignment horizontal="left"/>
    </xf>
    <xf numFmtId="0" fontId="22" fillId="0" borderId="0" xfId="0" applyFont="1" applyFill="1" applyBorder="1" applyAlignment="1" applyProtection="1">
      <alignment horizontal="left"/>
    </xf>
    <xf numFmtId="0" fontId="23" fillId="6" borderId="32" xfId="0" applyFont="1" applyFill="1" applyBorder="1" applyAlignment="1" applyProtection="1">
      <alignment horizontal="right" vertical="center" wrapText="1"/>
    </xf>
    <xf numFmtId="0" fontId="23" fillId="6" borderId="0" xfId="0" applyFont="1" applyFill="1" applyBorder="1" applyAlignment="1" applyProtection="1">
      <alignment horizontal="right" vertical="center" wrapText="1"/>
    </xf>
    <xf numFmtId="0" fontId="23" fillId="6" borderId="13" xfId="0" applyFont="1" applyFill="1" applyBorder="1" applyAlignment="1" applyProtection="1">
      <alignment horizontal="right" vertical="center" wrapText="1"/>
    </xf>
    <xf numFmtId="0" fontId="73" fillId="0" borderId="0" xfId="0" applyFont="1" applyBorder="1" applyAlignment="1" applyProtection="1">
      <alignment horizontal="left" wrapText="1"/>
    </xf>
    <xf numFmtId="0" fontId="73" fillId="0" borderId="1" xfId="0" applyFont="1" applyBorder="1" applyAlignment="1" applyProtection="1">
      <alignment horizontal="left" wrapText="1"/>
    </xf>
    <xf numFmtId="0" fontId="72" fillId="2" borderId="0" xfId="0" applyFont="1" applyFill="1" applyBorder="1" applyAlignment="1" applyProtection="1">
      <alignment horizontal="center"/>
      <protection locked="0"/>
    </xf>
    <xf numFmtId="169" fontId="13" fillId="0" borderId="0" xfId="0" applyNumberFormat="1" applyFont="1" applyBorder="1" applyAlignment="1" applyProtection="1">
      <alignment horizontal="left"/>
    </xf>
    <xf numFmtId="169" fontId="13" fillId="0" borderId="13" xfId="0" applyNumberFormat="1" applyFont="1" applyBorder="1" applyAlignment="1" applyProtection="1">
      <alignment horizontal="left"/>
    </xf>
    <xf numFmtId="0" fontId="21" fillId="0" borderId="32" xfId="0" applyFont="1" applyBorder="1" applyAlignment="1" applyProtection="1">
      <alignment horizontal="left" vertical="center"/>
    </xf>
    <xf numFmtId="0" fontId="21" fillId="0" borderId="13" xfId="0" applyFont="1" applyBorder="1" applyAlignment="1" applyProtection="1">
      <alignment horizontal="left" vertical="center"/>
    </xf>
    <xf numFmtId="166" fontId="22" fillId="15" borderId="26" xfId="0" applyNumberFormat="1" applyFont="1" applyFill="1" applyBorder="1" applyAlignment="1" applyProtection="1">
      <alignment horizontal="center" vertical="center"/>
    </xf>
    <xf numFmtId="166" fontId="22" fillId="15" borderId="29" xfId="0" applyNumberFormat="1" applyFont="1" applyFill="1" applyBorder="1" applyAlignment="1" applyProtection="1">
      <alignment horizontal="center" vertical="center"/>
    </xf>
    <xf numFmtId="169" fontId="78" fillId="9" borderId="0" xfId="3" applyNumberFormat="1" applyFont="1" applyBorder="1" applyAlignment="1" applyProtection="1">
      <alignment horizontal="right" vertical="center"/>
    </xf>
    <xf numFmtId="169" fontId="78" fillId="9" borderId="13" xfId="3" applyNumberFormat="1" applyFont="1" applyBorder="1" applyAlignment="1" applyProtection="1">
      <alignment horizontal="right" vertical="center"/>
    </xf>
    <xf numFmtId="0" fontId="23" fillId="2" borderId="32" xfId="0" applyFont="1" applyFill="1" applyBorder="1" applyAlignment="1" applyProtection="1">
      <alignment horizontal="right" vertical="center" wrapText="1"/>
    </xf>
    <xf numFmtId="0" fontId="23" fillId="2" borderId="0" xfId="0" applyFont="1" applyFill="1" applyBorder="1" applyAlignment="1" applyProtection="1">
      <alignment horizontal="right" vertical="center" wrapText="1"/>
    </xf>
    <xf numFmtId="0" fontId="23" fillId="2" borderId="13" xfId="0" applyFont="1" applyFill="1" applyBorder="1" applyAlignment="1" applyProtection="1">
      <alignment horizontal="right" vertical="center" wrapText="1"/>
    </xf>
    <xf numFmtId="0" fontId="16" fillId="0" borderId="0"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5" fillId="10" borderId="10" xfId="0" applyFont="1" applyFill="1" applyBorder="1" applyAlignment="1" applyProtection="1">
      <alignment horizontal="left"/>
      <protection locked="0"/>
    </xf>
    <xf numFmtId="0" fontId="70" fillId="0" borderId="27" xfId="0" applyFont="1" applyBorder="1" applyAlignment="1" applyProtection="1">
      <alignment horizontal="left"/>
    </xf>
    <xf numFmtId="0" fontId="70" fillId="0" borderId="1" xfId="0" applyFont="1" applyBorder="1" applyAlignment="1" applyProtection="1">
      <alignment horizontal="left"/>
    </xf>
    <xf numFmtId="0" fontId="15" fillId="0" borderId="26" xfId="0" applyFont="1" applyBorder="1" applyAlignment="1" applyProtection="1">
      <alignment horizontal="left" vertical="center" wrapText="1"/>
    </xf>
    <xf numFmtId="0" fontId="15" fillId="0" borderId="28" xfId="0" applyFont="1" applyBorder="1" applyAlignment="1" applyProtection="1">
      <alignment horizontal="left" vertical="center" wrapText="1"/>
    </xf>
    <xf numFmtId="0" fontId="15" fillId="0" borderId="29" xfId="0" applyFont="1" applyBorder="1" applyAlignment="1" applyProtection="1">
      <alignment horizontal="left" vertical="center" wrapText="1"/>
    </xf>
    <xf numFmtId="0" fontId="15" fillId="0" borderId="32"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15" fillId="0" borderId="13" xfId="0" applyFont="1" applyBorder="1" applyAlignment="1" applyProtection="1">
      <alignment horizontal="left" vertical="center" wrapText="1"/>
    </xf>
    <xf numFmtId="0" fontId="15" fillId="0" borderId="27"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5" fillId="0" borderId="30" xfId="0" applyFont="1" applyBorder="1" applyAlignment="1" applyProtection="1">
      <alignment horizontal="left" vertical="center" wrapText="1"/>
    </xf>
    <xf numFmtId="0" fontId="5" fillId="10" borderId="22" xfId="0" applyFont="1" applyFill="1" applyBorder="1" applyAlignment="1" applyProtection="1">
      <alignment horizontal="left"/>
      <protection locked="0"/>
    </xf>
    <xf numFmtId="0" fontId="5" fillId="10" borderId="31" xfId="0" applyFont="1" applyFill="1" applyBorder="1" applyAlignment="1" applyProtection="1">
      <alignment horizontal="left"/>
      <protection locked="0"/>
    </xf>
    <xf numFmtId="14" fontId="5" fillId="10" borderId="10" xfId="0" applyNumberFormat="1" applyFont="1" applyFill="1" applyBorder="1" applyAlignment="1" applyProtection="1">
      <alignment horizontal="left"/>
      <protection locked="0"/>
    </xf>
    <xf numFmtId="0" fontId="18" fillId="0" borderId="0" xfId="0" applyFont="1" applyBorder="1" applyAlignment="1" applyProtection="1">
      <alignment horizontal="center"/>
    </xf>
    <xf numFmtId="49" fontId="5" fillId="10" borderId="10" xfId="0" applyNumberFormat="1" applyFont="1" applyFill="1" applyBorder="1" applyAlignment="1" applyProtection="1">
      <alignment horizontal="left"/>
      <protection locked="0"/>
    </xf>
    <xf numFmtId="0" fontId="16" fillId="10" borderId="0" xfId="0" applyFont="1" applyFill="1" applyBorder="1" applyAlignment="1" applyProtection="1">
      <alignment horizontal="right"/>
    </xf>
    <xf numFmtId="0" fontId="16" fillId="10" borderId="13" xfId="0" applyFont="1" applyFill="1" applyBorder="1" applyAlignment="1" applyProtection="1">
      <alignment horizontal="right"/>
    </xf>
    <xf numFmtId="0" fontId="16" fillId="0" borderId="26" xfId="0" applyFont="1" applyBorder="1" applyAlignment="1" applyProtection="1">
      <alignment horizontal="left" vertical="center" wrapText="1"/>
    </xf>
    <xf numFmtId="0" fontId="16" fillId="0" borderId="28" xfId="0" applyFont="1" applyBorder="1" applyAlignment="1" applyProtection="1">
      <alignment horizontal="left" vertical="center" wrapText="1"/>
    </xf>
    <xf numFmtId="0" fontId="16" fillId="0" borderId="29" xfId="0" applyFont="1" applyBorder="1" applyAlignment="1" applyProtection="1">
      <alignment horizontal="left" vertical="center" wrapText="1"/>
    </xf>
    <xf numFmtId="0" fontId="16" fillId="0" borderId="32" xfId="0" applyFont="1" applyBorder="1" applyAlignment="1" applyProtection="1">
      <alignment horizontal="left" vertical="center" wrapText="1"/>
    </xf>
    <xf numFmtId="0" fontId="16" fillId="0" borderId="27"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16" fillId="0" borderId="30" xfId="0" applyFont="1" applyBorder="1" applyAlignment="1" applyProtection="1">
      <alignment horizontal="left" vertical="center" wrapText="1"/>
    </xf>
    <xf numFmtId="0" fontId="18" fillId="0" borderId="18" xfId="0" applyFont="1" applyBorder="1" applyAlignment="1" applyProtection="1">
      <alignment horizontal="center" vertical="center"/>
    </xf>
    <xf numFmtId="0" fontId="18" fillId="0" borderId="47" xfId="0" applyFont="1" applyBorder="1" applyAlignment="1" applyProtection="1">
      <alignment horizontal="center" vertical="center"/>
    </xf>
    <xf numFmtId="0" fontId="18" fillId="0" borderId="12" xfId="0" applyFont="1" applyBorder="1" applyAlignment="1" applyProtection="1">
      <alignment horizontal="center" vertical="center"/>
    </xf>
    <xf numFmtId="0" fontId="11" fillId="10" borderId="10" xfId="0" applyFont="1" applyFill="1" applyBorder="1" applyAlignment="1" applyProtection="1">
      <alignment horizontal="left"/>
      <protection locked="0"/>
    </xf>
    <xf numFmtId="0" fontId="18" fillId="7" borderId="3" xfId="0" applyFont="1" applyFill="1" applyBorder="1" applyAlignment="1" applyProtection="1">
      <alignment horizontal="center"/>
    </xf>
    <xf numFmtId="0" fontId="15" fillId="16" borderId="22" xfId="0" applyFont="1" applyFill="1" applyBorder="1" applyAlignment="1" applyProtection="1">
      <alignment horizontal="center" vertical="center"/>
    </xf>
    <xf numFmtId="0" fontId="15" fillId="16" borderId="33" xfId="0" applyFont="1" applyFill="1" applyBorder="1" applyAlignment="1" applyProtection="1">
      <alignment horizontal="center" vertical="center"/>
    </xf>
    <xf numFmtId="0" fontId="33" fillId="10" borderId="36" xfId="0" applyFont="1" applyFill="1" applyBorder="1" applyAlignment="1" applyProtection="1">
      <alignment horizontal="center" vertical="center" wrapText="1"/>
    </xf>
    <xf numFmtId="0" fontId="33" fillId="10" borderId="39" xfId="0" applyFont="1" applyFill="1" applyBorder="1" applyAlignment="1" applyProtection="1">
      <alignment horizontal="center" vertical="center" wrapText="1"/>
    </xf>
    <xf numFmtId="170" fontId="22" fillId="15" borderId="28" xfId="0" applyNumberFormat="1" applyFont="1" applyFill="1" applyBorder="1" applyAlignment="1" applyProtection="1">
      <alignment horizontal="center" vertical="center"/>
    </xf>
    <xf numFmtId="170" fontId="22" fillId="15" borderId="33" xfId="0" applyNumberFormat="1" applyFont="1" applyFill="1" applyBorder="1" applyAlignment="1" applyProtection="1">
      <alignment horizontal="center" vertical="center"/>
    </xf>
    <xf numFmtId="0" fontId="31" fillId="0" borderId="44" xfId="0" applyFont="1" applyBorder="1" applyAlignment="1" applyProtection="1">
      <alignment horizontal="center" vertical="center"/>
    </xf>
    <xf numFmtId="0" fontId="31" fillId="0" borderId="35" xfId="0" applyFont="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23" fillId="0" borderId="0" xfId="0" applyFont="1" applyBorder="1" applyAlignment="1" applyProtection="1">
      <alignment horizontal="left" vertical="center" wrapText="1"/>
    </xf>
    <xf numFmtId="170" fontId="15" fillId="15" borderId="26" xfId="0" applyNumberFormat="1" applyFont="1" applyFill="1" applyBorder="1" applyAlignment="1" applyProtection="1">
      <alignment horizontal="center" vertical="center"/>
    </xf>
    <xf numFmtId="170" fontId="15" fillId="15" borderId="29" xfId="0" applyNumberFormat="1" applyFont="1" applyFill="1" applyBorder="1" applyAlignment="1" applyProtection="1">
      <alignment horizontal="center" vertical="center"/>
    </xf>
    <xf numFmtId="170" fontId="15" fillId="15" borderId="27" xfId="0" applyNumberFormat="1" applyFont="1" applyFill="1" applyBorder="1" applyAlignment="1" applyProtection="1">
      <alignment horizontal="center" vertical="center"/>
    </xf>
    <xf numFmtId="170" fontId="15" fillId="15" borderId="30" xfId="0" applyNumberFormat="1" applyFont="1" applyFill="1" applyBorder="1" applyAlignment="1" applyProtection="1">
      <alignment horizontal="center" vertical="center"/>
    </xf>
    <xf numFmtId="0" fontId="18" fillId="10" borderId="32" xfId="0" applyFont="1" applyFill="1" applyBorder="1" applyAlignment="1" applyProtection="1">
      <alignment horizontal="center"/>
      <protection locked="0"/>
    </xf>
    <xf numFmtId="0" fontId="18" fillId="10" borderId="0" xfId="0" applyFont="1" applyFill="1" applyBorder="1" applyAlignment="1" applyProtection="1">
      <alignment horizontal="center"/>
      <protection locked="0"/>
    </xf>
    <xf numFmtId="0" fontId="18" fillId="10" borderId="43" xfId="0" applyFont="1" applyFill="1" applyBorder="1" applyAlignment="1" applyProtection="1">
      <alignment horizontal="center"/>
      <protection locked="0"/>
    </xf>
    <xf numFmtId="0" fontId="18" fillId="10" borderId="8" xfId="0" applyFont="1" applyFill="1" applyBorder="1" applyAlignment="1" applyProtection="1">
      <alignment horizontal="center"/>
      <protection locked="0"/>
    </xf>
    <xf numFmtId="0" fontId="18" fillId="10" borderId="0" xfId="0" applyFont="1" applyFill="1" applyBorder="1" applyAlignment="1" applyProtection="1">
      <alignment horizontal="center"/>
    </xf>
    <xf numFmtId="0" fontId="18" fillId="10" borderId="13" xfId="0" applyFont="1" applyFill="1" applyBorder="1" applyAlignment="1" applyProtection="1">
      <alignment horizontal="center"/>
    </xf>
    <xf numFmtId="0" fontId="18" fillId="10" borderId="8" xfId="0" applyFont="1" applyFill="1" applyBorder="1" applyAlignment="1" applyProtection="1">
      <alignment horizontal="center"/>
    </xf>
    <xf numFmtId="0" fontId="18" fillId="10" borderId="21" xfId="0" applyFont="1" applyFill="1" applyBorder="1" applyAlignment="1" applyProtection="1">
      <alignment horizontal="center"/>
    </xf>
    <xf numFmtId="0" fontId="21" fillId="0" borderId="0" xfId="0" applyFont="1" applyBorder="1" applyAlignment="1" applyProtection="1">
      <alignment horizontal="left" vertical="center"/>
    </xf>
    <xf numFmtId="0" fontId="23" fillId="12" borderId="26" xfId="0" applyFont="1" applyFill="1" applyBorder="1" applyAlignment="1" applyProtection="1">
      <alignment horizontal="right" vertical="center" wrapText="1"/>
    </xf>
    <xf numFmtId="0" fontId="23" fillId="12" borderId="28" xfId="0" applyFont="1" applyFill="1" applyBorder="1" applyAlignment="1" applyProtection="1">
      <alignment horizontal="right" vertical="center" wrapText="1"/>
    </xf>
    <xf numFmtId="0" fontId="23" fillId="12" borderId="29" xfId="0" applyFont="1" applyFill="1" applyBorder="1" applyAlignment="1" applyProtection="1">
      <alignment horizontal="right" vertical="center" wrapText="1"/>
    </xf>
    <xf numFmtId="0" fontId="23" fillId="12" borderId="32" xfId="0" applyFont="1" applyFill="1" applyBorder="1" applyAlignment="1" applyProtection="1">
      <alignment horizontal="right" vertical="center" wrapText="1"/>
    </xf>
    <xf numFmtId="0" fontId="23" fillId="12" borderId="0" xfId="0" applyFont="1" applyFill="1" applyBorder="1" applyAlignment="1" applyProtection="1">
      <alignment horizontal="right" vertical="center" wrapText="1"/>
    </xf>
    <xf numFmtId="0" fontId="23" fillId="12" borderId="13" xfId="0" applyFont="1" applyFill="1" applyBorder="1" applyAlignment="1" applyProtection="1">
      <alignment horizontal="right" vertical="center" wrapText="1"/>
    </xf>
    <xf numFmtId="0" fontId="23" fillId="11" borderId="26" xfId="0" applyFont="1" applyFill="1" applyBorder="1" applyAlignment="1" applyProtection="1">
      <alignment horizontal="right" vertical="center" wrapText="1"/>
    </xf>
    <xf numFmtId="0" fontId="23" fillId="11" borderId="28" xfId="0" applyFont="1" applyFill="1" applyBorder="1" applyAlignment="1" applyProtection="1">
      <alignment horizontal="right" vertical="center" wrapText="1"/>
    </xf>
    <xf numFmtId="0" fontId="23" fillId="11" borderId="29" xfId="0" applyFont="1" applyFill="1" applyBorder="1" applyAlignment="1" applyProtection="1">
      <alignment horizontal="right" vertical="center" wrapText="1"/>
    </xf>
    <xf numFmtId="0" fontId="23" fillId="11" borderId="27" xfId="0" applyFont="1" applyFill="1" applyBorder="1" applyAlignment="1" applyProtection="1">
      <alignment horizontal="right" vertical="center" wrapText="1"/>
    </xf>
    <xf numFmtId="0" fontId="23" fillId="11" borderId="1" xfId="0" applyFont="1" applyFill="1" applyBorder="1" applyAlignment="1" applyProtection="1">
      <alignment horizontal="right" vertical="center" wrapText="1"/>
    </xf>
    <xf numFmtId="0" fontId="23" fillId="11" borderId="30" xfId="0" applyFont="1" applyFill="1" applyBorder="1" applyAlignment="1" applyProtection="1">
      <alignment horizontal="right" vertical="center" wrapText="1"/>
    </xf>
    <xf numFmtId="0" fontId="29" fillId="0" borderId="27" xfId="0" applyFont="1" applyBorder="1" applyAlignment="1" applyProtection="1">
      <alignment horizontal="center"/>
    </xf>
    <xf numFmtId="0" fontId="29" fillId="0" borderId="1" xfId="0" applyFont="1" applyBorder="1" applyAlignment="1" applyProtection="1">
      <alignment horizontal="center"/>
    </xf>
    <xf numFmtId="0" fontId="29" fillId="0" borderId="30" xfId="0" applyFont="1" applyBorder="1" applyAlignment="1" applyProtection="1">
      <alignment horizontal="center"/>
    </xf>
    <xf numFmtId="0" fontId="39" fillId="0" borderId="27" xfId="0" applyFont="1" applyBorder="1" applyAlignment="1" applyProtection="1">
      <alignment horizontal="left"/>
    </xf>
    <xf numFmtId="0" fontId="16" fillId="0" borderId="1" xfId="0" applyFont="1" applyBorder="1" applyAlignment="1" applyProtection="1">
      <alignment horizontal="left"/>
    </xf>
    <xf numFmtId="0" fontId="16" fillId="0" borderId="30" xfId="0" applyFont="1" applyBorder="1" applyAlignment="1" applyProtection="1">
      <alignment horizontal="left"/>
    </xf>
    <xf numFmtId="0" fontId="23" fillId="13" borderId="32" xfId="0" applyFont="1" applyFill="1" applyBorder="1" applyAlignment="1" applyProtection="1">
      <alignment horizontal="right" vertical="center" wrapText="1"/>
    </xf>
    <xf numFmtId="0" fontId="23" fillId="13" borderId="0" xfId="0" applyFont="1" applyFill="1" applyBorder="1" applyAlignment="1" applyProtection="1">
      <alignment horizontal="right" vertical="center" wrapText="1"/>
    </xf>
    <xf numFmtId="0" fontId="23" fillId="13" borderId="13" xfId="0" applyFont="1" applyFill="1" applyBorder="1" applyAlignment="1" applyProtection="1">
      <alignment horizontal="right" vertical="center" wrapText="1"/>
    </xf>
    <xf numFmtId="0" fontId="18" fillId="33" borderId="26" xfId="0" applyFont="1" applyFill="1" applyBorder="1" applyAlignment="1" applyProtection="1">
      <alignment horizontal="left" vertical="top"/>
      <protection locked="0"/>
    </xf>
    <xf numFmtId="0" fontId="18" fillId="33" borderId="28" xfId="0" applyFont="1" applyFill="1" applyBorder="1" applyAlignment="1" applyProtection="1">
      <alignment horizontal="left" vertical="top"/>
      <protection locked="0"/>
    </xf>
    <xf numFmtId="0" fontId="18" fillId="33" borderId="29" xfId="0" applyFont="1" applyFill="1" applyBorder="1" applyAlignment="1" applyProtection="1">
      <alignment horizontal="left" vertical="top"/>
      <protection locked="0"/>
    </xf>
    <xf numFmtId="0" fontId="18" fillId="33" borderId="32" xfId="0" applyFont="1" applyFill="1" applyBorder="1" applyAlignment="1" applyProtection="1">
      <alignment horizontal="left" vertical="top"/>
      <protection locked="0"/>
    </xf>
    <xf numFmtId="0" fontId="18" fillId="33" borderId="0" xfId="0" applyFont="1" applyFill="1" applyBorder="1" applyAlignment="1" applyProtection="1">
      <alignment horizontal="left" vertical="top"/>
      <protection locked="0"/>
    </xf>
    <xf numFmtId="0" fontId="18" fillId="33" borderId="13" xfId="0" applyFont="1" applyFill="1" applyBorder="1" applyAlignment="1" applyProtection="1">
      <alignment horizontal="left" vertical="top"/>
      <protection locked="0"/>
    </xf>
    <xf numFmtId="169" fontId="77" fillId="16" borderId="1" xfId="0" applyNumberFormat="1" applyFont="1" applyFill="1" applyBorder="1" applyAlignment="1" applyProtection="1">
      <alignment horizontal="right" vertical="center"/>
    </xf>
    <xf numFmtId="169" fontId="77" fillId="16" borderId="30" xfId="0" applyNumberFormat="1" applyFont="1" applyFill="1" applyBorder="1" applyAlignment="1" applyProtection="1">
      <alignment horizontal="right" vertical="center"/>
    </xf>
    <xf numFmtId="166" fontId="22" fillId="15" borderId="22" xfId="0" applyNumberFormat="1" applyFont="1" applyFill="1" applyBorder="1" applyAlignment="1" applyProtection="1">
      <alignment horizontal="center" vertical="center"/>
    </xf>
    <xf numFmtId="166" fontId="22" fillId="15" borderId="31" xfId="0" applyNumberFormat="1"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2" fillId="13" borderId="13" xfId="0" applyFont="1" applyFill="1" applyBorder="1" applyAlignment="1" applyProtection="1">
      <alignment horizontal="center" vertical="center"/>
    </xf>
    <xf numFmtId="0" fontId="18" fillId="10" borderId="3" xfId="0" applyFont="1" applyFill="1" applyBorder="1" applyAlignment="1" applyProtection="1">
      <alignment horizontal="center"/>
      <protection locked="0"/>
    </xf>
    <xf numFmtId="0" fontId="18" fillId="10" borderId="62" xfId="0" applyFont="1" applyFill="1" applyBorder="1" applyAlignment="1" applyProtection="1">
      <alignment horizontal="center"/>
      <protection locked="0"/>
    </xf>
    <xf numFmtId="0" fontId="22" fillId="0" borderId="26" xfId="0" applyFont="1" applyBorder="1" applyAlignment="1" applyProtection="1">
      <alignment horizontal="left"/>
    </xf>
    <xf numFmtId="0" fontId="22" fillId="0" borderId="28" xfId="0" applyFont="1" applyBorder="1" applyAlignment="1" applyProtection="1">
      <alignment horizontal="left"/>
    </xf>
    <xf numFmtId="0" fontId="22" fillId="0" borderId="29" xfId="0" applyFont="1" applyBorder="1" applyAlignment="1" applyProtection="1">
      <alignment horizontal="left"/>
    </xf>
    <xf numFmtId="1" fontId="5" fillId="10" borderId="10" xfId="0" applyNumberFormat="1" applyFont="1" applyFill="1" applyBorder="1" applyAlignment="1" applyProtection="1">
      <alignment horizontal="left"/>
      <protection locked="0"/>
    </xf>
    <xf numFmtId="0" fontId="11" fillId="10" borderId="31" xfId="0" applyFont="1" applyFill="1" applyBorder="1" applyAlignment="1" applyProtection="1">
      <alignment horizontal="left"/>
      <protection locked="0"/>
    </xf>
    <xf numFmtId="0" fontId="21" fillId="12" borderId="32" xfId="0" applyFont="1" applyFill="1" applyBorder="1" applyAlignment="1">
      <alignment horizontal="right" vertical="center" wrapText="1"/>
    </xf>
    <xf numFmtId="0" fontId="21" fillId="12" borderId="13" xfId="0" applyFont="1" applyFill="1" applyBorder="1" applyAlignment="1">
      <alignment horizontal="right" vertical="center" wrapText="1"/>
    </xf>
    <xf numFmtId="1" fontId="21" fillId="10" borderId="18" xfId="0" applyNumberFormat="1" applyFont="1" applyFill="1" applyBorder="1" applyAlignment="1" applyProtection="1">
      <alignment horizontal="center" vertical="center"/>
      <protection locked="0"/>
    </xf>
    <xf numFmtId="1" fontId="21" fillId="10" borderId="12" xfId="0" applyNumberFormat="1" applyFont="1" applyFill="1" applyBorder="1" applyAlignment="1" applyProtection="1">
      <alignment horizontal="center" vertical="center"/>
      <protection locked="0"/>
    </xf>
    <xf numFmtId="0" fontId="21" fillId="2" borderId="32" xfId="0" applyFont="1" applyFill="1" applyBorder="1" applyAlignment="1">
      <alignment horizontal="right" vertical="center" wrapText="1"/>
    </xf>
    <xf numFmtId="0" fontId="21" fillId="2" borderId="13" xfId="0" applyFont="1" applyFill="1" applyBorder="1" applyAlignment="1">
      <alignment horizontal="right" vertical="center" wrapText="1"/>
    </xf>
    <xf numFmtId="0" fontId="21" fillId="13" borderId="32" xfId="0" applyFont="1" applyFill="1" applyBorder="1" applyAlignment="1">
      <alignment horizontal="right" vertical="center" wrapText="1"/>
    </xf>
    <xf numFmtId="0" fontId="21" fillId="13" borderId="13" xfId="0" applyFont="1" applyFill="1" applyBorder="1" applyAlignment="1">
      <alignment horizontal="right" vertical="center" wrapText="1"/>
    </xf>
    <xf numFmtId="0" fontId="21" fillId="6" borderId="32" xfId="0" applyFont="1" applyFill="1" applyBorder="1" applyAlignment="1">
      <alignment horizontal="right" vertical="center" wrapText="1"/>
    </xf>
    <xf numFmtId="0" fontId="21" fillId="6" borderId="13" xfId="0" applyFont="1" applyFill="1" applyBorder="1" applyAlignment="1">
      <alignment horizontal="right" vertical="center" wrapText="1"/>
    </xf>
    <xf numFmtId="0" fontId="21" fillId="6" borderId="27" xfId="0" applyFont="1" applyFill="1" applyBorder="1" applyAlignment="1">
      <alignment horizontal="right" vertical="center" wrapText="1"/>
    </xf>
    <xf numFmtId="0" fontId="21" fillId="6" borderId="30" xfId="0" applyFont="1" applyFill="1" applyBorder="1" applyAlignment="1">
      <alignment horizontal="right" vertical="center" wrapText="1"/>
    </xf>
    <xf numFmtId="0" fontId="39" fillId="0" borderId="27" xfId="0" applyFont="1" applyBorder="1" applyAlignment="1">
      <alignment horizontal="left"/>
    </xf>
    <xf numFmtId="0" fontId="16" fillId="0" borderId="1" xfId="0" applyFont="1" applyBorder="1" applyAlignment="1">
      <alignment horizontal="left"/>
    </xf>
    <xf numFmtId="0" fontId="16" fillId="0" borderId="30" xfId="0" applyFont="1" applyBorder="1" applyAlignment="1">
      <alignment horizontal="left"/>
    </xf>
    <xf numFmtId="0" fontId="15" fillId="0" borderId="26" xfId="0" applyFont="1" applyBorder="1" applyAlignment="1">
      <alignment horizontal="left"/>
    </xf>
    <xf numFmtId="0" fontId="15" fillId="0" borderId="28" xfId="0" applyFont="1" applyBorder="1" applyAlignment="1">
      <alignment horizontal="left"/>
    </xf>
    <xf numFmtId="0" fontId="15" fillId="0" borderId="29" xfId="0" applyFont="1" applyBorder="1" applyAlignment="1">
      <alignment horizontal="left"/>
    </xf>
    <xf numFmtId="0" fontId="21" fillId="0" borderId="32" xfId="0" applyFont="1" applyBorder="1" applyAlignment="1">
      <alignment horizontal="center"/>
    </xf>
    <xf numFmtId="0" fontId="21" fillId="0" borderId="0" xfId="0" applyFont="1" applyBorder="1" applyAlignment="1">
      <alignment horizontal="center"/>
    </xf>
    <xf numFmtId="0" fontId="21" fillId="0" borderId="13" xfId="0" applyFont="1" applyBorder="1" applyAlignment="1">
      <alignment horizontal="center"/>
    </xf>
    <xf numFmtId="0" fontId="21" fillId="0" borderId="32" xfId="0" applyFont="1" applyBorder="1" applyAlignment="1">
      <alignment vertical="center"/>
    </xf>
    <xf numFmtId="0" fontId="21" fillId="0" borderId="0" xfId="0" applyFont="1" applyBorder="1" applyAlignment="1">
      <alignment vertical="center"/>
    </xf>
    <xf numFmtId="0" fontId="21" fillId="10" borderId="10" xfId="0" applyFont="1" applyFill="1" applyBorder="1" applyAlignment="1" applyProtection="1">
      <alignment vertical="center"/>
      <protection locked="0"/>
    </xf>
    <xf numFmtId="0" fontId="21" fillId="10" borderId="22" xfId="0" applyFont="1" applyFill="1" applyBorder="1" applyAlignment="1" applyProtection="1">
      <alignment horizontal="left" vertical="center"/>
      <protection locked="0"/>
    </xf>
    <xf numFmtId="0" fontId="21" fillId="10" borderId="31" xfId="0" applyFont="1" applyFill="1" applyBorder="1" applyAlignment="1" applyProtection="1">
      <alignment horizontal="left" vertical="center"/>
      <protection locked="0"/>
    </xf>
    <xf numFmtId="0" fontId="14" fillId="10" borderId="10" xfId="2" applyFill="1" applyBorder="1" applyAlignment="1">
      <alignment vertical="center"/>
    </xf>
    <xf numFmtId="0" fontId="21" fillId="10" borderId="10" xfId="0" applyFont="1" applyFill="1" applyBorder="1" applyAlignment="1">
      <alignment vertical="center"/>
    </xf>
    <xf numFmtId="0" fontId="23" fillId="0" borderId="32" xfId="0" applyFont="1" applyBorder="1" applyAlignment="1">
      <alignment horizontal="left" vertical="center"/>
    </xf>
    <xf numFmtId="0" fontId="23" fillId="0" borderId="0" xfId="0" applyFont="1" applyBorder="1" applyAlignment="1">
      <alignment horizontal="left" vertical="center"/>
    </xf>
    <xf numFmtId="0" fontId="21" fillId="11" borderId="32" xfId="0" applyFont="1" applyFill="1" applyBorder="1" applyAlignment="1">
      <alignment horizontal="right" vertical="center" wrapText="1"/>
    </xf>
    <xf numFmtId="0" fontId="21" fillId="11" borderId="13" xfId="0" applyFont="1" applyFill="1" applyBorder="1" applyAlignment="1">
      <alignment horizontal="right" vertical="center" wrapText="1"/>
    </xf>
    <xf numFmtId="1" fontId="21" fillId="10" borderId="47" xfId="0" applyNumberFormat="1" applyFont="1" applyFill="1" applyBorder="1" applyAlignment="1" applyProtection="1">
      <alignment horizontal="center" vertical="center"/>
      <protection locked="0"/>
    </xf>
    <xf numFmtId="0" fontId="14" fillId="10" borderId="10" xfId="2" applyFill="1" applyBorder="1" applyAlignment="1" applyProtection="1">
      <alignment vertical="center"/>
      <protection locked="0"/>
    </xf>
    <xf numFmtId="0" fontId="33" fillId="10" borderId="36" xfId="0" applyFont="1" applyFill="1" applyBorder="1" applyAlignment="1">
      <alignment horizontal="center" vertical="center" wrapText="1"/>
    </xf>
    <xf numFmtId="0" fontId="33" fillId="10" borderId="39" xfId="0" applyFont="1" applyFill="1" applyBorder="1" applyAlignment="1">
      <alignment horizontal="center" vertical="center" wrapText="1"/>
    </xf>
    <xf numFmtId="170" fontId="22" fillId="15" borderId="28" xfId="0" applyNumberFormat="1" applyFont="1" applyFill="1" applyBorder="1" applyAlignment="1">
      <alignment horizontal="center" vertical="center"/>
    </xf>
    <xf numFmtId="170" fontId="22" fillId="15" borderId="33" xfId="0" applyNumberFormat="1" applyFont="1" applyFill="1" applyBorder="1" applyAlignment="1">
      <alignment horizontal="center" vertical="center"/>
    </xf>
    <xf numFmtId="0" fontId="13" fillId="8" borderId="0" xfId="0" applyFont="1" applyFill="1" applyAlignment="1" applyProtection="1">
      <alignment horizontal="center" vertical="center" wrapText="1"/>
    </xf>
    <xf numFmtId="0" fontId="16" fillId="0" borderId="0" xfId="0" applyFont="1" applyBorder="1" applyAlignment="1">
      <alignment horizontal="center" vertical="center" wrapText="1"/>
    </xf>
    <xf numFmtId="0" fontId="31" fillId="0" borderId="44" xfId="0" applyFont="1" applyBorder="1" applyAlignment="1">
      <alignment horizontal="center" vertical="center"/>
    </xf>
    <xf numFmtId="0" fontId="31" fillId="0" borderId="35" xfId="0" applyFont="1" applyBorder="1" applyAlignment="1">
      <alignment horizontal="center" vertical="center"/>
    </xf>
    <xf numFmtId="14" fontId="4" fillId="15" borderId="10" xfId="0" applyNumberFormat="1" applyFont="1" applyFill="1" applyBorder="1" applyAlignment="1" applyProtection="1">
      <alignment horizontal="center"/>
    </xf>
    <xf numFmtId="0" fontId="2" fillId="15" borderId="22" xfId="0" applyFont="1" applyFill="1" applyBorder="1" applyAlignment="1" applyProtection="1">
      <alignment horizontal="left"/>
    </xf>
    <xf numFmtId="0" fontId="2" fillId="15" borderId="33" xfId="0" applyFont="1" applyFill="1" applyBorder="1" applyAlignment="1" applyProtection="1">
      <alignment horizontal="left"/>
    </xf>
    <xf numFmtId="0" fontId="2" fillId="15" borderId="31" xfId="0" applyFont="1" applyFill="1" applyBorder="1" applyAlignment="1" applyProtection="1">
      <alignment horizontal="left"/>
    </xf>
    <xf numFmtId="0" fontId="27" fillId="15" borderId="22" xfId="0" applyFont="1" applyFill="1" applyBorder="1" applyAlignment="1" applyProtection="1">
      <alignment horizontal="center"/>
    </xf>
    <xf numFmtId="0" fontId="27" fillId="15" borderId="33" xfId="0" applyFont="1" applyFill="1" applyBorder="1" applyAlignment="1" applyProtection="1">
      <alignment horizontal="center"/>
    </xf>
    <xf numFmtId="0" fontId="27" fillId="15" borderId="31" xfId="0" applyFont="1" applyFill="1" applyBorder="1" applyAlignment="1" applyProtection="1">
      <alignment horizontal="center"/>
    </xf>
    <xf numFmtId="0" fontId="27" fillId="15" borderId="10" xfId="0" applyFont="1" applyFill="1" applyBorder="1" applyAlignment="1" applyProtection="1">
      <alignment horizontal="center"/>
    </xf>
    <xf numFmtId="0" fontId="2" fillId="15" borderId="10" xfId="0" applyFont="1" applyFill="1" applyBorder="1" applyAlignment="1" applyProtection="1">
      <alignment horizontal="left"/>
    </xf>
    <xf numFmtId="14" fontId="4" fillId="15" borderId="22" xfId="0" applyNumberFormat="1" applyFont="1" applyFill="1" applyBorder="1" applyAlignment="1" applyProtection="1">
      <alignment horizontal="center"/>
    </xf>
    <xf numFmtId="14" fontId="4" fillId="15" borderId="31" xfId="0" applyNumberFormat="1" applyFont="1" applyFill="1" applyBorder="1" applyAlignment="1" applyProtection="1">
      <alignment horizontal="center"/>
    </xf>
    <xf numFmtId="0" fontId="5" fillId="14" borderId="22" xfId="0" applyFont="1" applyFill="1" applyBorder="1" applyAlignment="1" applyProtection="1">
      <alignment horizontal="left"/>
    </xf>
    <xf numFmtId="0" fontId="5" fillId="14" borderId="33" xfId="0" applyFont="1" applyFill="1" applyBorder="1" applyAlignment="1" applyProtection="1">
      <alignment horizontal="left"/>
    </xf>
    <xf numFmtId="0" fontId="5" fillId="14" borderId="31" xfId="0" applyFont="1" applyFill="1" applyBorder="1" applyAlignment="1" applyProtection="1">
      <alignment horizontal="left"/>
    </xf>
    <xf numFmtId="0" fontId="5" fillId="0" borderId="0" xfId="0" applyFont="1" applyAlignment="1" applyProtection="1">
      <alignment horizontal="right" wrapText="1"/>
    </xf>
    <xf numFmtId="0" fontId="5" fillId="0" borderId="0" xfId="0" applyFont="1" applyAlignment="1" applyProtection="1">
      <alignment horizontal="right"/>
    </xf>
    <xf numFmtId="0" fontId="5" fillId="0" borderId="1" xfId="0" applyFont="1" applyBorder="1" applyAlignment="1" applyProtection="1">
      <alignment horizontal="right"/>
    </xf>
    <xf numFmtId="0" fontId="4" fillId="10" borderId="22" xfId="0" applyFont="1" applyFill="1" applyBorder="1" applyAlignment="1" applyProtection="1">
      <alignment horizontal="center"/>
      <protection locked="0"/>
    </xf>
    <xf numFmtId="0" fontId="4" fillId="10" borderId="33" xfId="0" applyFont="1" applyFill="1" applyBorder="1" applyAlignment="1" applyProtection="1">
      <alignment horizontal="center"/>
      <protection locked="0"/>
    </xf>
    <xf numFmtId="0" fontId="4" fillId="10" borderId="31" xfId="0" applyFont="1" applyFill="1" applyBorder="1" applyAlignment="1" applyProtection="1">
      <alignment horizontal="center"/>
      <protection locked="0"/>
    </xf>
    <xf numFmtId="0" fontId="4" fillId="10" borderId="27" xfId="0" applyFont="1" applyFill="1" applyBorder="1" applyAlignment="1" applyProtection="1">
      <alignment horizontal="center"/>
      <protection locked="0"/>
    </xf>
    <xf numFmtId="0" fontId="4" fillId="10" borderId="1" xfId="0" applyFont="1" applyFill="1" applyBorder="1" applyAlignment="1" applyProtection="1">
      <alignment horizontal="center"/>
      <protection locked="0"/>
    </xf>
    <xf numFmtId="0" fontId="4" fillId="10" borderId="30" xfId="0" applyFont="1" applyFill="1" applyBorder="1" applyAlignment="1" applyProtection="1">
      <alignment horizontal="center"/>
      <protection locked="0"/>
    </xf>
    <xf numFmtId="0" fontId="22" fillId="0" borderId="40" xfId="0" applyFont="1" applyBorder="1" applyAlignment="1" applyProtection="1">
      <alignment horizontal="center" vertical="center" wrapText="1"/>
    </xf>
    <xf numFmtId="0" fontId="22" fillId="0" borderId="46" xfId="0" applyFont="1" applyBorder="1" applyAlignment="1" applyProtection="1">
      <alignment horizontal="center" vertical="center" wrapText="1"/>
    </xf>
    <xf numFmtId="0" fontId="17" fillId="15" borderId="41" xfId="0" applyFont="1" applyFill="1" applyBorder="1" applyAlignment="1" applyProtection="1">
      <alignment horizontal="center" vertical="center" wrapText="1"/>
    </xf>
    <xf numFmtId="0" fontId="17" fillId="15" borderId="42" xfId="0" applyFont="1" applyFill="1" applyBorder="1" applyAlignment="1" applyProtection="1">
      <alignment horizontal="center" vertical="center" wrapText="1"/>
    </xf>
    <xf numFmtId="0" fontId="17" fillId="15" borderId="34" xfId="0" applyFont="1" applyFill="1" applyBorder="1" applyAlignment="1" applyProtection="1">
      <alignment horizontal="center" vertical="center" wrapText="1"/>
    </xf>
    <xf numFmtId="0" fontId="17" fillId="15" borderId="45" xfId="0" applyFont="1" applyFill="1" applyBorder="1" applyAlignment="1" applyProtection="1">
      <alignment horizontal="center" vertical="center" wrapText="1"/>
    </xf>
    <xf numFmtId="0" fontId="17" fillId="10" borderId="41" xfId="0" applyFont="1" applyFill="1" applyBorder="1" applyAlignment="1" applyProtection="1">
      <alignment horizontal="center" vertical="center" wrapText="1"/>
    </xf>
    <xf numFmtId="0" fontId="17" fillId="10" borderId="34" xfId="0" applyFont="1" applyFill="1" applyBorder="1" applyAlignment="1" applyProtection="1">
      <alignment horizontal="center" vertical="center" wrapText="1"/>
    </xf>
    <xf numFmtId="0" fontId="16" fillId="0" borderId="0" xfId="0" applyFont="1" applyAlignment="1" applyProtection="1">
      <alignment horizontal="right" vertical="center"/>
    </xf>
    <xf numFmtId="44" fontId="12" fillId="0" borderId="8" xfId="0" applyNumberFormat="1" applyFont="1" applyBorder="1" applyAlignment="1" applyProtection="1">
      <alignment horizontal="right" vertical="center" wrapText="1"/>
    </xf>
    <xf numFmtId="0" fontId="62" fillId="27" borderId="2" xfId="0" applyFont="1" applyFill="1" applyBorder="1" applyAlignment="1">
      <alignment horizontal="center" vertical="center"/>
    </xf>
    <xf numFmtId="0" fontId="62" fillId="27" borderId="3" xfId="0" applyFont="1" applyFill="1" applyBorder="1" applyAlignment="1">
      <alignment horizontal="center" vertical="center"/>
    </xf>
    <xf numFmtId="0" fontId="62" fillId="27" borderId="4" xfId="0" applyFont="1" applyFill="1" applyBorder="1" applyAlignment="1">
      <alignment horizontal="center" vertical="center"/>
    </xf>
    <xf numFmtId="0" fontId="62" fillId="28" borderId="3" xfId="0" applyFont="1" applyFill="1" applyBorder="1" applyAlignment="1">
      <alignment horizontal="center" vertical="center"/>
    </xf>
    <xf numFmtId="0" fontId="62" fillId="28" borderId="4" xfId="0" applyFont="1" applyFill="1" applyBorder="1" applyAlignment="1">
      <alignment horizontal="center" vertical="center"/>
    </xf>
    <xf numFmtId="4" fontId="63" fillId="30" borderId="2" xfId="0" applyNumberFormat="1" applyFont="1" applyFill="1" applyBorder="1" applyAlignment="1">
      <alignment horizontal="center" vertical="center"/>
    </xf>
    <xf numFmtId="4" fontId="63" fillId="30" borderId="3" xfId="0" applyNumberFormat="1" applyFont="1" applyFill="1" applyBorder="1" applyAlignment="1">
      <alignment horizontal="center" vertical="center"/>
    </xf>
    <xf numFmtId="4" fontId="63" fillId="30" borderId="4" xfId="0" applyNumberFormat="1" applyFont="1" applyFill="1" applyBorder="1" applyAlignment="1">
      <alignment horizontal="center" vertical="center"/>
    </xf>
    <xf numFmtId="4" fontId="63" fillId="11" borderId="58" xfId="0" applyNumberFormat="1" applyFont="1" applyFill="1" applyBorder="1" applyAlignment="1">
      <alignment horizontal="center" vertical="center"/>
    </xf>
    <xf numFmtId="4" fontId="63" fillId="11" borderId="59" xfId="0" applyNumberFormat="1" applyFont="1" applyFill="1" applyBorder="1" applyAlignment="1">
      <alignment horizontal="center" vertical="center"/>
    </xf>
    <xf numFmtId="4" fontId="63" fillId="11" borderId="61" xfId="0" applyNumberFormat="1" applyFont="1" applyFill="1" applyBorder="1" applyAlignment="1">
      <alignment horizontal="center" vertical="center"/>
    </xf>
    <xf numFmtId="0" fontId="65" fillId="11" borderId="2" xfId="0" applyFont="1" applyFill="1" applyBorder="1" applyAlignment="1">
      <alignment horizontal="center"/>
    </xf>
    <xf numFmtId="0" fontId="65" fillId="11" borderId="3" xfId="0" applyFont="1" applyFill="1" applyBorder="1" applyAlignment="1">
      <alignment horizontal="center"/>
    </xf>
    <xf numFmtId="0" fontId="65" fillId="11" borderId="4" xfId="0" applyFont="1" applyFill="1" applyBorder="1" applyAlignment="1">
      <alignment horizontal="center"/>
    </xf>
    <xf numFmtId="0" fontId="27" fillId="0" borderId="26" xfId="2" applyFont="1" applyBorder="1" applyAlignment="1" applyProtection="1">
      <alignment horizontal="center" vertical="center" wrapText="1"/>
    </xf>
    <xf numFmtId="0" fontId="27" fillId="0" borderId="28" xfId="2" applyFont="1" applyBorder="1" applyAlignment="1" applyProtection="1">
      <alignment horizontal="center" vertical="center" wrapText="1"/>
    </xf>
    <xf numFmtId="0" fontId="27" fillId="0" borderId="32" xfId="2" applyFont="1" applyBorder="1" applyAlignment="1" applyProtection="1">
      <alignment horizontal="center" vertical="center" wrapText="1"/>
    </xf>
    <xf numFmtId="0" fontId="27" fillId="0" borderId="0" xfId="2" applyFont="1" applyBorder="1" applyAlignment="1" applyProtection="1">
      <alignment horizontal="center" vertical="center" wrapText="1"/>
    </xf>
  </cellXfs>
  <cellStyles count="6">
    <cellStyle name="auto" xfId="4" xr:uid="{00000000-0005-0000-0000-000000000000}"/>
    <cellStyle name="Gut" xfId="3" builtinId="26"/>
    <cellStyle name="Link" xfId="2" builtinId="8"/>
    <cellStyle name="Neutral" xfId="5" builtinId="28"/>
    <cellStyle name="Standard" xfId="0" builtinId="0"/>
    <cellStyle name="Währung" xfId="1" builtinId="4"/>
  </cellStyles>
  <dxfs count="593">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ill>
        <patternFill>
          <bgColor rgb="FFFFCC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ill>
        <patternFill>
          <bgColor rgb="FFFFCC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u/>
        <color theme="7" tint="-0.24994659260841701"/>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99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1478280</xdr:colOff>
          <xdr:row>21</xdr:row>
          <xdr:rowOff>7620</xdr:rowOff>
        </xdr:from>
        <xdr:to>
          <xdr:col>2</xdr:col>
          <xdr:colOff>1699260</xdr:colOff>
          <xdr:row>22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678180</xdr:colOff>
          <xdr:row>1</xdr:row>
          <xdr:rowOff>121920</xdr:rowOff>
        </xdr:from>
        <xdr:to>
          <xdr:col>22</xdr:col>
          <xdr:colOff>213360</xdr:colOff>
          <xdr:row>3</xdr:row>
          <xdr:rowOff>76200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678180</xdr:colOff>
          <xdr:row>1</xdr:row>
          <xdr:rowOff>121920</xdr:rowOff>
        </xdr:from>
        <xdr:to>
          <xdr:col>24</xdr:col>
          <xdr:colOff>213360</xdr:colOff>
          <xdr:row>3</xdr:row>
          <xdr:rowOff>76200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708660</xdr:colOff>
          <xdr:row>26</xdr:row>
          <xdr:rowOff>106680</xdr:rowOff>
        </xdr:from>
        <xdr:to>
          <xdr:col>19</xdr:col>
          <xdr:colOff>297180</xdr:colOff>
          <xdr:row>28</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708660</xdr:colOff>
          <xdr:row>27</xdr:row>
          <xdr:rowOff>99060</xdr:rowOff>
        </xdr:from>
        <xdr:to>
          <xdr:col>19</xdr:col>
          <xdr:colOff>335280</xdr:colOff>
          <xdr:row>29</xdr:row>
          <xdr:rowOff>45720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678180</xdr:colOff>
          <xdr:row>35</xdr:row>
          <xdr:rowOff>144780</xdr:rowOff>
        </xdr:from>
        <xdr:to>
          <xdr:col>19</xdr:col>
          <xdr:colOff>213360</xdr:colOff>
          <xdr:row>37</xdr:row>
          <xdr:rowOff>38100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541020</xdr:colOff>
          <xdr:row>9</xdr:row>
          <xdr:rowOff>45720</xdr:rowOff>
        </xdr:from>
        <xdr:to>
          <xdr:col>25</xdr:col>
          <xdr:colOff>137160</xdr:colOff>
          <xdr:row>10</xdr:row>
          <xdr:rowOff>137160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618548</xdr:colOff>
      <xdr:row>0</xdr:row>
      <xdr:rowOff>10969</xdr:rowOff>
    </xdr:from>
    <xdr:to>
      <xdr:col>2</xdr:col>
      <xdr:colOff>1946208</xdr:colOff>
      <xdr:row>2</xdr:row>
      <xdr:rowOff>155663</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1093" y="10969"/>
          <a:ext cx="1327660" cy="5204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708660</xdr:colOff>
          <xdr:row>25</xdr:row>
          <xdr:rowOff>121920</xdr:rowOff>
        </xdr:from>
        <xdr:to>
          <xdr:col>19</xdr:col>
          <xdr:colOff>274320</xdr:colOff>
          <xdr:row>27</xdr:row>
          <xdr:rowOff>45720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708660</xdr:colOff>
          <xdr:row>41</xdr:row>
          <xdr:rowOff>121920</xdr:rowOff>
        </xdr:from>
        <xdr:to>
          <xdr:col>4</xdr:col>
          <xdr:colOff>190500</xdr:colOff>
          <xdr:row>43</xdr:row>
          <xdr:rowOff>76200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708660</xdr:colOff>
          <xdr:row>44</xdr:row>
          <xdr:rowOff>137160</xdr:rowOff>
        </xdr:from>
        <xdr:to>
          <xdr:col>4</xdr:col>
          <xdr:colOff>114300</xdr:colOff>
          <xdr:row>46</xdr:row>
          <xdr:rowOff>38100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48</xdr:row>
          <xdr:rowOff>137160</xdr:rowOff>
        </xdr:from>
        <xdr:to>
          <xdr:col>5</xdr:col>
          <xdr:colOff>342900</xdr:colOff>
          <xdr:row>50</xdr:row>
          <xdr:rowOff>76200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541020</xdr:colOff>
          <xdr:row>48</xdr:row>
          <xdr:rowOff>137160</xdr:rowOff>
        </xdr:from>
        <xdr:to>
          <xdr:col>9</xdr:col>
          <xdr:colOff>114300</xdr:colOff>
          <xdr:row>50</xdr:row>
          <xdr:rowOff>76200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1752600</xdr:colOff>
      <xdr:row>36</xdr:row>
      <xdr:rowOff>114300</xdr:rowOff>
    </xdr:from>
    <xdr:to>
      <xdr:col>2</xdr:col>
      <xdr:colOff>1977402</xdr:colOff>
      <xdr:row>38</xdr:row>
      <xdr:rowOff>78740</xdr:rowOff>
    </xdr:to>
    <xdr:sp macro="" textlink="">
      <xdr:nvSpPr>
        <xdr:cNvPr id="3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1809750</xdr:colOff>
      <xdr:row>36</xdr:row>
      <xdr:rowOff>104775</xdr:rowOff>
    </xdr:from>
    <xdr:to>
      <xdr:col>1</xdr:col>
      <xdr:colOff>2022385</xdr:colOff>
      <xdr:row>38</xdr:row>
      <xdr:rowOff>41275</xdr:rowOff>
    </xdr:to>
    <xdr:sp macro="" textlink="">
      <xdr:nvSpPr>
        <xdr:cNvPr id="30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1685925</xdr:colOff>
      <xdr:row>36</xdr:row>
      <xdr:rowOff>104775</xdr:rowOff>
    </xdr:from>
    <xdr:to>
      <xdr:col>4</xdr:col>
      <xdr:colOff>1905000</xdr:colOff>
      <xdr:row>38</xdr:row>
      <xdr:rowOff>41275</xdr:rowOff>
    </xdr:to>
    <xdr:sp macro="" textlink="">
      <xdr:nvSpPr>
        <xdr:cNvPr id="308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1771650</xdr:colOff>
      <xdr:row>36</xdr:row>
      <xdr:rowOff>123825</xdr:rowOff>
    </xdr:from>
    <xdr:to>
      <xdr:col>3</xdr:col>
      <xdr:colOff>2015646</xdr:colOff>
      <xdr:row>38</xdr:row>
      <xdr:rowOff>79375</xdr:rowOff>
    </xdr:to>
    <xdr:sp macro="" textlink="">
      <xdr:nvSpPr>
        <xdr:cNvPr id="308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1752600</xdr:colOff>
      <xdr:row>11</xdr:row>
      <xdr:rowOff>104775</xdr:rowOff>
    </xdr:from>
    <xdr:to>
      <xdr:col>3</xdr:col>
      <xdr:colOff>1977546</xdr:colOff>
      <xdr:row>13</xdr:row>
      <xdr:rowOff>41679</xdr:rowOff>
    </xdr:to>
    <xdr:sp macro="" textlink="">
      <xdr:nvSpPr>
        <xdr:cNvPr id="308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1828800</xdr:colOff>
      <xdr:row>11</xdr:row>
      <xdr:rowOff>95250</xdr:rowOff>
    </xdr:from>
    <xdr:to>
      <xdr:col>5</xdr:col>
      <xdr:colOff>505</xdr:colOff>
      <xdr:row>13</xdr:row>
      <xdr:rowOff>41044</xdr:rowOff>
    </xdr:to>
    <xdr:sp macro="" textlink="">
      <xdr:nvSpPr>
        <xdr:cNvPr id="308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xdr:col>
      <xdr:colOff>1809750</xdr:colOff>
      <xdr:row>37</xdr:row>
      <xdr:rowOff>104775</xdr:rowOff>
    </xdr:from>
    <xdr:ext cx="219075" cy="314325"/>
    <xdr:sp macro="" textlink="">
      <xdr:nvSpPr>
        <xdr:cNvPr id="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00000}"/>
            </a:ext>
          </a:extLst>
        </xdr:cNvPr>
        <xdr:cNvSpPr/>
      </xdr:nvSpPr>
      <xdr:spPr bwMode="auto">
        <a:xfrm>
          <a:off x="38290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00000}"/>
            </a:ext>
          </a:extLst>
        </xdr:cNvPr>
        <xdr:cNvSpPr/>
      </xdr:nvSpPr>
      <xdr:spPr bwMode="auto">
        <a:xfrm>
          <a:off x="5762625"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00000}"/>
            </a:ext>
          </a:extLst>
        </xdr:cNvPr>
        <xdr:cNvSpPr/>
      </xdr:nvSpPr>
      <xdr:spPr bwMode="auto">
        <a:xfrm>
          <a:off x="38290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00000}"/>
            </a:ext>
          </a:extLst>
        </xdr:cNvPr>
        <xdr:cNvSpPr/>
      </xdr:nvSpPr>
      <xdr:spPr bwMode="auto">
        <a:xfrm>
          <a:off x="3829050" y="71532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00000}"/>
            </a:ext>
          </a:extLst>
        </xdr:cNvPr>
        <xdr:cNvSpPr/>
      </xdr:nvSpPr>
      <xdr:spPr bwMode="auto">
        <a:xfrm>
          <a:off x="5762625"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00000}"/>
            </a:ext>
          </a:extLst>
        </xdr:cNvPr>
        <xdr:cNvSpPr/>
      </xdr:nvSpPr>
      <xdr:spPr bwMode="auto">
        <a:xfrm>
          <a:off x="3829050" y="69627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00000}"/>
            </a:ext>
          </a:extLst>
        </xdr:cNvPr>
        <xdr:cNvSpPr/>
      </xdr:nvSpPr>
      <xdr:spPr bwMode="auto">
        <a:xfrm>
          <a:off x="3829050" y="71532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00000}"/>
            </a:ext>
          </a:extLst>
        </xdr:cNvPr>
        <xdr:cNvSpPr/>
      </xdr:nvSpPr>
      <xdr:spPr bwMode="auto">
        <a:xfrm>
          <a:off x="5762625"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00000}"/>
            </a:ext>
          </a:extLst>
        </xdr:cNvPr>
        <xdr:cNvSpPr/>
      </xdr:nvSpPr>
      <xdr:spPr bwMode="auto">
        <a:xfrm>
          <a:off x="5762625"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8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00000}"/>
            </a:ext>
          </a:extLst>
        </xdr:cNvPr>
        <xdr:cNvSpPr/>
      </xdr:nvSpPr>
      <xdr:spPr bwMode="auto">
        <a:xfrm>
          <a:off x="3829050" y="69723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00000}"/>
            </a:ext>
          </a:extLst>
        </xdr:cNvPr>
        <xdr:cNvSpPr/>
      </xdr:nvSpPr>
      <xdr:spPr bwMode="auto">
        <a:xfrm>
          <a:off x="3829050" y="716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00000}"/>
            </a:ext>
          </a:extLst>
        </xdr:cNvPr>
        <xdr:cNvSpPr/>
      </xdr:nvSpPr>
      <xdr:spPr bwMode="auto">
        <a:xfrm>
          <a:off x="57626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00000}"/>
            </a:ext>
          </a:extLst>
        </xdr:cNvPr>
        <xdr:cNvSpPr/>
      </xdr:nvSpPr>
      <xdr:spPr bwMode="auto">
        <a:xfrm>
          <a:off x="38290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00000}"/>
            </a:ext>
          </a:extLst>
        </xdr:cNvPr>
        <xdr:cNvSpPr/>
      </xdr:nvSpPr>
      <xdr:spPr bwMode="auto">
        <a:xfrm>
          <a:off x="3829050" y="71723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F000000}"/>
            </a:ext>
          </a:extLst>
        </xdr:cNvPr>
        <xdr:cNvSpPr/>
      </xdr:nvSpPr>
      <xdr:spPr bwMode="auto">
        <a:xfrm>
          <a:off x="38290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00000}"/>
            </a:ext>
          </a:extLst>
        </xdr:cNvPr>
        <xdr:cNvSpPr/>
      </xdr:nvSpPr>
      <xdr:spPr bwMode="auto">
        <a:xfrm>
          <a:off x="38290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36</xdr:row>
      <xdr:rowOff>104775</xdr:rowOff>
    </xdr:from>
    <xdr:ext cx="219075" cy="314325"/>
    <xdr:sp macro="" textlink="">
      <xdr:nvSpPr>
        <xdr:cNvPr id="37"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5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36</xdr:row>
      <xdr:rowOff>123825</xdr:rowOff>
    </xdr:from>
    <xdr:ext cx="219075" cy="314325"/>
    <xdr:sp macro="" textlink="">
      <xdr:nvSpPr>
        <xdr:cNvPr id="38"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6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19075" cy="314325"/>
    <xdr:sp macro="" textlink="">
      <xdr:nvSpPr>
        <xdr:cNvPr id="39"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7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19075" cy="314325"/>
    <xdr:sp macro="" textlink="">
      <xdr:nvSpPr>
        <xdr:cNvPr id="40"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8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36</xdr:row>
      <xdr:rowOff>104775</xdr:rowOff>
    </xdr:from>
    <xdr:ext cx="219075" cy="314325"/>
    <xdr:sp macro="" textlink="">
      <xdr:nvSpPr>
        <xdr:cNvPr id="6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0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36</xdr:row>
      <xdr:rowOff>123825</xdr:rowOff>
    </xdr:from>
    <xdr:ext cx="219075" cy="314325"/>
    <xdr:sp macro="" textlink="">
      <xdr:nvSpPr>
        <xdr:cNvPr id="6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1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19075" cy="314325"/>
    <xdr:sp macro="" textlink="">
      <xdr:nvSpPr>
        <xdr:cNvPr id="6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2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19075" cy="314325"/>
    <xdr:sp macro="" textlink="">
      <xdr:nvSpPr>
        <xdr:cNvPr id="6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3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36</xdr:row>
      <xdr:rowOff>104775</xdr:rowOff>
    </xdr:from>
    <xdr:ext cx="219075" cy="314325"/>
    <xdr:sp macro="" textlink="">
      <xdr:nvSpPr>
        <xdr:cNvPr id="12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78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36</xdr:row>
      <xdr:rowOff>123825</xdr:rowOff>
    </xdr:from>
    <xdr:ext cx="219075" cy="314325"/>
    <xdr:sp macro="" textlink="">
      <xdr:nvSpPr>
        <xdr:cNvPr id="12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9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19075" cy="314325"/>
    <xdr:sp macro="" textlink="">
      <xdr:nvSpPr>
        <xdr:cNvPr id="12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A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19075" cy="314325"/>
    <xdr:sp macro="" textlink="">
      <xdr:nvSpPr>
        <xdr:cNvPr id="12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B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86</xdr:row>
      <xdr:rowOff>104775</xdr:rowOff>
    </xdr:from>
    <xdr:ext cx="219075" cy="314325"/>
    <xdr:sp macro="" textlink="">
      <xdr:nvSpPr>
        <xdr:cNvPr id="14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94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86</xdr:row>
      <xdr:rowOff>123825</xdr:rowOff>
    </xdr:from>
    <xdr:ext cx="219075" cy="314325"/>
    <xdr:sp macro="" textlink="">
      <xdr:nvSpPr>
        <xdr:cNvPr id="14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95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61</xdr:row>
      <xdr:rowOff>104775</xdr:rowOff>
    </xdr:from>
    <xdr:ext cx="219075" cy="314325"/>
    <xdr:sp macro="" textlink="">
      <xdr:nvSpPr>
        <xdr:cNvPr id="15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6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61</xdr:row>
      <xdr:rowOff>95250</xdr:rowOff>
    </xdr:from>
    <xdr:ext cx="219075" cy="314325"/>
    <xdr:sp macro="" textlink="">
      <xdr:nvSpPr>
        <xdr:cNvPr id="15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7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9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5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86</xdr:row>
      <xdr:rowOff>104775</xdr:rowOff>
    </xdr:from>
    <xdr:ext cx="219075" cy="314325"/>
    <xdr:sp macro="" textlink="">
      <xdr:nvSpPr>
        <xdr:cNvPr id="17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B0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86</xdr:row>
      <xdr:rowOff>123825</xdr:rowOff>
    </xdr:from>
    <xdr:ext cx="219075" cy="314325"/>
    <xdr:sp macro="" textlink="">
      <xdr:nvSpPr>
        <xdr:cNvPr id="17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B1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61</xdr:row>
      <xdr:rowOff>104775</xdr:rowOff>
    </xdr:from>
    <xdr:ext cx="219075" cy="314325"/>
    <xdr:sp macro="" textlink="">
      <xdr:nvSpPr>
        <xdr:cNvPr id="17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2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61</xdr:row>
      <xdr:rowOff>95250</xdr:rowOff>
    </xdr:from>
    <xdr:ext cx="219075" cy="314325"/>
    <xdr:sp macro="" textlink="">
      <xdr:nvSpPr>
        <xdr:cNvPr id="17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3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5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5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2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2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86</xdr:row>
      <xdr:rowOff>104775</xdr:rowOff>
    </xdr:from>
    <xdr:ext cx="219075" cy="314325"/>
    <xdr:sp macro="" textlink="">
      <xdr:nvSpPr>
        <xdr:cNvPr id="20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C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86</xdr:row>
      <xdr:rowOff>123825</xdr:rowOff>
    </xdr:from>
    <xdr:ext cx="219075" cy="314325"/>
    <xdr:sp macro="" textlink="">
      <xdr:nvSpPr>
        <xdr:cNvPr id="20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D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61</xdr:row>
      <xdr:rowOff>104775</xdr:rowOff>
    </xdr:from>
    <xdr:ext cx="219075" cy="314325"/>
    <xdr:sp macro="" textlink="">
      <xdr:nvSpPr>
        <xdr:cNvPr id="20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E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61</xdr:row>
      <xdr:rowOff>95250</xdr:rowOff>
    </xdr:from>
    <xdr:ext cx="219075" cy="314325"/>
    <xdr:sp macro="" textlink="">
      <xdr:nvSpPr>
        <xdr:cNvPr id="20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F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2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2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2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2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A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2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D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2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2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2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5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0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1685925</xdr:colOff>
      <xdr:row>86</xdr:row>
      <xdr:rowOff>104775</xdr:rowOff>
    </xdr:from>
    <xdr:ext cx="219075" cy="314325"/>
    <xdr:sp macro="" textlink="">
      <xdr:nvSpPr>
        <xdr:cNvPr id="23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E800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1771650</xdr:colOff>
      <xdr:row>86</xdr:row>
      <xdr:rowOff>123825</xdr:rowOff>
    </xdr:from>
    <xdr:ext cx="219075" cy="314325"/>
    <xdr:sp macro="" textlink="">
      <xdr:nvSpPr>
        <xdr:cNvPr id="23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E900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61</xdr:row>
      <xdr:rowOff>104775</xdr:rowOff>
    </xdr:from>
    <xdr:ext cx="219075" cy="314325"/>
    <xdr:sp macro="" textlink="">
      <xdr:nvSpPr>
        <xdr:cNvPr id="23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A00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61</xdr:row>
      <xdr:rowOff>95250</xdr:rowOff>
    </xdr:from>
    <xdr:ext cx="219075" cy="314325"/>
    <xdr:sp macro="" textlink="">
      <xdr:nvSpPr>
        <xdr:cNvPr id="23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B00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2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2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2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4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7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2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2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A00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0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0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2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D00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0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0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2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86</xdr:row>
      <xdr:rowOff>114300</xdr:rowOff>
    </xdr:from>
    <xdr:ext cx="219075" cy="314325"/>
    <xdr:sp macro="" textlink="">
      <xdr:nvSpPr>
        <xdr:cNvPr id="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10000}"/>
            </a:ext>
          </a:extLst>
        </xdr:cNvPr>
        <xdr:cNvSpPr/>
      </xdr:nvSpPr>
      <xdr:spPr bwMode="auto">
        <a:xfrm>
          <a:off x="5762625"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1685925</xdr:colOff>
      <xdr:row>86</xdr:row>
      <xdr:rowOff>104775</xdr:rowOff>
    </xdr:from>
    <xdr:ext cx="219075" cy="314325"/>
    <xdr:sp macro="" textlink="">
      <xdr:nvSpPr>
        <xdr:cNvPr id="26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4010000}"/>
            </a:ext>
          </a:extLst>
        </xdr:cNvPr>
        <xdr:cNvSpPr/>
      </xdr:nvSpPr>
      <xdr:spPr bwMode="auto">
        <a:xfrm>
          <a:off x="9610725"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1771650</xdr:colOff>
      <xdr:row>86</xdr:row>
      <xdr:rowOff>123825</xdr:rowOff>
    </xdr:from>
    <xdr:ext cx="219075" cy="314325"/>
    <xdr:sp macro="" textlink="">
      <xdr:nvSpPr>
        <xdr:cNvPr id="26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5010000}"/>
            </a:ext>
          </a:extLst>
        </xdr:cNvPr>
        <xdr:cNvSpPr/>
      </xdr:nvSpPr>
      <xdr:spPr bwMode="auto">
        <a:xfrm>
          <a:off x="7724775" y="70104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61</xdr:row>
      <xdr:rowOff>104775</xdr:rowOff>
    </xdr:from>
    <xdr:ext cx="219075" cy="314325"/>
    <xdr:sp macro="" textlink="">
      <xdr:nvSpPr>
        <xdr:cNvPr id="26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6010000}"/>
            </a:ext>
          </a:extLst>
        </xdr:cNvPr>
        <xdr:cNvSpPr/>
      </xdr:nvSpPr>
      <xdr:spPr bwMode="auto">
        <a:xfrm>
          <a:off x="7705725"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61</xdr:row>
      <xdr:rowOff>95250</xdr:rowOff>
    </xdr:from>
    <xdr:ext cx="219075" cy="314325"/>
    <xdr:sp macro="" textlink="">
      <xdr:nvSpPr>
        <xdr:cNvPr id="26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7010000}"/>
            </a:ext>
          </a:extLst>
        </xdr:cNvPr>
        <xdr:cNvSpPr/>
      </xdr:nvSpPr>
      <xdr:spPr bwMode="auto">
        <a:xfrm>
          <a:off x="9753600" y="2114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2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A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2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2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2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2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2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10000}"/>
            </a:ext>
          </a:extLst>
        </xdr:cNvPr>
        <xdr:cNvSpPr/>
      </xdr:nvSpPr>
      <xdr:spPr bwMode="auto">
        <a:xfrm>
          <a:off x="11715750" y="21336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2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10000}"/>
            </a:ext>
          </a:extLst>
        </xdr:cNvPr>
        <xdr:cNvSpPr/>
      </xdr:nvSpPr>
      <xdr:spPr bwMode="auto">
        <a:xfrm>
          <a:off x="9734550" y="21240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10000}"/>
            </a:ext>
          </a:extLst>
        </xdr:cNvPr>
        <xdr:cNvSpPr/>
      </xdr:nvSpPr>
      <xdr:spPr bwMode="auto">
        <a:xfrm>
          <a:off x="9734550" y="23145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2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10000}"/>
            </a:ext>
          </a:extLst>
        </xdr:cNvPr>
        <xdr:cNvSpPr/>
      </xdr:nvSpPr>
      <xdr:spPr bwMode="auto">
        <a:xfrm>
          <a:off x="9734550" y="69913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10000}"/>
            </a:ext>
          </a:extLst>
        </xdr:cNvPr>
        <xdr:cNvSpPr/>
      </xdr:nvSpPr>
      <xdr:spPr bwMode="auto">
        <a:xfrm>
          <a:off x="9734550" y="7181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10000}"/>
            </a:ext>
          </a:extLst>
        </xdr:cNvPr>
        <xdr:cNvSpPr/>
      </xdr:nvSpPr>
      <xdr:spPr bwMode="auto">
        <a:xfrm>
          <a:off x="11715750" y="70008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10000}"/>
            </a:ext>
          </a:extLst>
        </xdr:cNvPr>
        <xdr:cNvSpPr/>
      </xdr:nvSpPr>
      <xdr:spPr bwMode="auto">
        <a:xfrm>
          <a:off x="23774400"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10000}"/>
            </a:ext>
          </a:extLst>
        </xdr:cNvPr>
        <xdr:cNvSpPr/>
      </xdr:nvSpPr>
      <xdr:spPr bwMode="auto">
        <a:xfrm>
          <a:off x="23774400"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36</xdr:row>
      <xdr:rowOff>104775</xdr:rowOff>
    </xdr:from>
    <xdr:ext cx="219075" cy="314325"/>
    <xdr:sp macro="" textlink="">
      <xdr:nvSpPr>
        <xdr:cNvPr id="295"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7010000}"/>
            </a:ext>
          </a:extLst>
        </xdr:cNvPr>
        <xdr:cNvSpPr/>
      </xdr:nvSpPr>
      <xdr:spPr bwMode="auto">
        <a:xfrm>
          <a:off x="27431440"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36</xdr:row>
      <xdr:rowOff>123825</xdr:rowOff>
    </xdr:from>
    <xdr:ext cx="219075" cy="314325"/>
    <xdr:sp macro="" textlink="">
      <xdr:nvSpPr>
        <xdr:cNvPr id="296"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8010000}"/>
            </a:ext>
          </a:extLst>
        </xdr:cNvPr>
        <xdr:cNvSpPr/>
      </xdr:nvSpPr>
      <xdr:spPr bwMode="auto">
        <a:xfrm>
          <a:off x="25542128" y="712750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19075" cy="314325"/>
    <xdr:sp macro="" textlink="">
      <xdr:nvSpPr>
        <xdr:cNvPr id="297"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9010000}"/>
            </a:ext>
          </a:extLst>
        </xdr:cNvPr>
        <xdr:cNvSpPr/>
      </xdr:nvSpPr>
      <xdr:spPr bwMode="auto">
        <a:xfrm>
          <a:off x="25523078"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19075" cy="314325"/>
    <xdr:sp macro="" textlink="">
      <xdr:nvSpPr>
        <xdr:cNvPr id="298"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A010000}"/>
            </a:ext>
          </a:extLst>
        </xdr:cNvPr>
        <xdr:cNvSpPr/>
      </xdr:nvSpPr>
      <xdr:spPr bwMode="auto">
        <a:xfrm>
          <a:off x="27574315" y="214032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2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10000}"/>
            </a:ext>
          </a:extLst>
        </xdr:cNvPr>
        <xdr:cNvSpPr/>
      </xdr:nvSpPr>
      <xdr:spPr bwMode="auto">
        <a:xfrm>
          <a:off x="29551032" y="215937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3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10000}"/>
            </a:ext>
          </a:extLst>
        </xdr:cNvPr>
        <xdr:cNvSpPr/>
      </xdr:nvSpPr>
      <xdr:spPr bwMode="auto">
        <a:xfrm>
          <a:off x="27555265" y="214984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3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10000}"/>
            </a:ext>
          </a:extLst>
        </xdr:cNvPr>
        <xdr:cNvSpPr/>
      </xdr:nvSpPr>
      <xdr:spPr bwMode="auto">
        <a:xfrm>
          <a:off x="27555265" y="23459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3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10000}"/>
            </a:ext>
          </a:extLst>
        </xdr:cNvPr>
        <xdr:cNvSpPr/>
      </xdr:nvSpPr>
      <xdr:spPr bwMode="auto">
        <a:xfrm>
          <a:off x="27555265" y="710845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3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10000}"/>
            </a:ext>
          </a:extLst>
        </xdr:cNvPr>
        <xdr:cNvSpPr/>
      </xdr:nvSpPr>
      <xdr:spPr bwMode="auto">
        <a:xfrm>
          <a:off x="27555265" y="73045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10000}"/>
            </a:ext>
          </a:extLst>
        </xdr:cNvPr>
        <xdr:cNvSpPr/>
      </xdr:nvSpPr>
      <xdr:spPr bwMode="auto">
        <a:xfrm>
          <a:off x="29551032" y="711797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86</xdr:row>
      <xdr:rowOff>104775</xdr:rowOff>
    </xdr:from>
    <xdr:ext cx="219075" cy="314325"/>
    <xdr:sp macro="" textlink="">
      <xdr:nvSpPr>
        <xdr:cNvPr id="323"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3010000}"/>
            </a:ext>
          </a:extLst>
        </xdr:cNvPr>
        <xdr:cNvSpPr/>
      </xdr:nvSpPr>
      <xdr:spPr bwMode="auto">
        <a:xfrm>
          <a:off x="27431440"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86</xdr:row>
      <xdr:rowOff>123825</xdr:rowOff>
    </xdr:from>
    <xdr:ext cx="219075" cy="314325"/>
    <xdr:sp macro="" textlink="">
      <xdr:nvSpPr>
        <xdr:cNvPr id="324"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4010000}"/>
            </a:ext>
          </a:extLst>
        </xdr:cNvPr>
        <xdr:cNvSpPr/>
      </xdr:nvSpPr>
      <xdr:spPr bwMode="auto">
        <a:xfrm>
          <a:off x="25542128" y="166104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61</xdr:row>
      <xdr:rowOff>104775</xdr:rowOff>
    </xdr:from>
    <xdr:ext cx="219075" cy="314325"/>
    <xdr:sp macro="" textlink="">
      <xdr:nvSpPr>
        <xdr:cNvPr id="325"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5010000}"/>
            </a:ext>
          </a:extLst>
        </xdr:cNvPr>
        <xdr:cNvSpPr/>
      </xdr:nvSpPr>
      <xdr:spPr bwMode="auto">
        <a:xfrm>
          <a:off x="25523078"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61</xdr:row>
      <xdr:rowOff>95250</xdr:rowOff>
    </xdr:from>
    <xdr:ext cx="219075" cy="314325"/>
    <xdr:sp macro="" textlink="">
      <xdr:nvSpPr>
        <xdr:cNvPr id="326"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6010000}"/>
            </a:ext>
          </a:extLst>
        </xdr:cNvPr>
        <xdr:cNvSpPr/>
      </xdr:nvSpPr>
      <xdr:spPr bwMode="auto">
        <a:xfrm>
          <a:off x="27574315" y="1173536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3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3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3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3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3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3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3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10000}"/>
            </a:ext>
          </a:extLst>
        </xdr:cNvPr>
        <xdr:cNvSpPr/>
      </xdr:nvSpPr>
      <xdr:spPr bwMode="auto">
        <a:xfrm>
          <a:off x="29551032"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3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10000}"/>
            </a:ext>
          </a:extLst>
        </xdr:cNvPr>
        <xdr:cNvSpPr/>
      </xdr:nvSpPr>
      <xdr:spPr bwMode="auto">
        <a:xfrm>
          <a:off x="27555265" y="1174488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3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10000}"/>
            </a:ext>
          </a:extLst>
        </xdr:cNvPr>
        <xdr:cNvSpPr/>
      </xdr:nvSpPr>
      <xdr:spPr bwMode="auto">
        <a:xfrm>
          <a:off x="27555265" y="1194098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3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10000}"/>
            </a:ext>
          </a:extLst>
        </xdr:cNvPr>
        <xdr:cNvSpPr/>
      </xdr:nvSpPr>
      <xdr:spPr bwMode="auto">
        <a:xfrm>
          <a:off x="27555265" y="1659142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3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10000}"/>
            </a:ext>
          </a:extLst>
        </xdr:cNvPr>
        <xdr:cNvSpPr/>
      </xdr:nvSpPr>
      <xdr:spPr bwMode="auto">
        <a:xfrm>
          <a:off x="27555265" y="16787532"/>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10000}"/>
            </a:ext>
          </a:extLst>
        </xdr:cNvPr>
        <xdr:cNvSpPr/>
      </xdr:nvSpPr>
      <xdr:spPr bwMode="auto">
        <a:xfrm>
          <a:off x="29551032"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10000}"/>
            </a:ext>
          </a:extLst>
        </xdr:cNvPr>
        <xdr:cNvSpPr/>
      </xdr:nvSpPr>
      <xdr:spPr bwMode="auto">
        <a:xfrm>
          <a:off x="23774400" y="1175441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10000}"/>
            </a:ext>
          </a:extLst>
        </xdr:cNvPr>
        <xdr:cNvSpPr/>
      </xdr:nvSpPr>
      <xdr:spPr bwMode="auto">
        <a:xfrm>
          <a:off x="23774400" y="16600954"/>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1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3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1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3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1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20435" cy="307521"/>
    <xdr:sp macro="" textlink="">
      <xdr:nvSpPr>
        <xdr:cNvPr id="36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21797" cy="307521"/>
    <xdr:sp macro="" textlink="">
      <xdr:nvSpPr>
        <xdr:cNvPr id="36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3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3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3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20435" cy="307521"/>
    <xdr:sp macro="" textlink="">
      <xdr:nvSpPr>
        <xdr:cNvPr id="37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21797" cy="307521"/>
    <xdr:sp macro="" textlink="">
      <xdr:nvSpPr>
        <xdr:cNvPr id="37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3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3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3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36</xdr:row>
      <xdr:rowOff>104775</xdr:rowOff>
    </xdr:from>
    <xdr:ext cx="220435" cy="307521"/>
    <xdr:sp macro="" textlink="">
      <xdr:nvSpPr>
        <xdr:cNvPr id="39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36</xdr:row>
      <xdr:rowOff>95250</xdr:rowOff>
    </xdr:from>
    <xdr:ext cx="221797" cy="307521"/>
    <xdr:sp macro="" textlink="">
      <xdr:nvSpPr>
        <xdr:cNvPr id="39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3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3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3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3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4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4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4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20435" cy="307521"/>
    <xdr:sp macro="" textlink="">
      <xdr:nvSpPr>
        <xdr:cNvPr id="40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21797" cy="307521"/>
    <xdr:sp macro="" textlink="">
      <xdr:nvSpPr>
        <xdr:cNvPr id="40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4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4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4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36</xdr:row>
      <xdr:rowOff>104775</xdr:rowOff>
    </xdr:from>
    <xdr:ext cx="220435" cy="307521"/>
    <xdr:sp macro="" textlink="">
      <xdr:nvSpPr>
        <xdr:cNvPr id="42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36</xdr:row>
      <xdr:rowOff>95250</xdr:rowOff>
    </xdr:from>
    <xdr:ext cx="221797" cy="307521"/>
    <xdr:sp macro="" textlink="">
      <xdr:nvSpPr>
        <xdr:cNvPr id="42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4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4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4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4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36</xdr:row>
      <xdr:rowOff>104775</xdr:rowOff>
    </xdr:from>
    <xdr:ext cx="220435" cy="307521"/>
    <xdr:sp macro="" textlink="">
      <xdr:nvSpPr>
        <xdr:cNvPr id="44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36</xdr:row>
      <xdr:rowOff>95250</xdr:rowOff>
    </xdr:from>
    <xdr:ext cx="221797" cy="307521"/>
    <xdr:sp macro="" textlink="">
      <xdr:nvSpPr>
        <xdr:cNvPr id="44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4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4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4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20435" cy="307521"/>
    <xdr:sp macro="" textlink="">
      <xdr:nvSpPr>
        <xdr:cNvPr id="45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21797" cy="307521"/>
    <xdr:sp macro="" textlink="">
      <xdr:nvSpPr>
        <xdr:cNvPr id="45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4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4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20435" cy="307521"/>
    <xdr:sp macro="" textlink="">
      <xdr:nvSpPr>
        <xdr:cNvPr id="47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21797" cy="307521"/>
    <xdr:sp macro="" textlink="">
      <xdr:nvSpPr>
        <xdr:cNvPr id="47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4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4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4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36</xdr:row>
      <xdr:rowOff>104775</xdr:rowOff>
    </xdr:from>
    <xdr:ext cx="220435" cy="307521"/>
    <xdr:sp macro="" textlink="">
      <xdr:nvSpPr>
        <xdr:cNvPr id="48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36</xdr:row>
      <xdr:rowOff>95250</xdr:rowOff>
    </xdr:from>
    <xdr:ext cx="221797" cy="307521"/>
    <xdr:sp macro="" textlink="">
      <xdr:nvSpPr>
        <xdr:cNvPr id="48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4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4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5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4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1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5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1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5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7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61</xdr:row>
      <xdr:rowOff>104775</xdr:rowOff>
    </xdr:from>
    <xdr:ext cx="220435" cy="307521"/>
    <xdr:sp macro="" textlink="">
      <xdr:nvSpPr>
        <xdr:cNvPr id="50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F801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61</xdr:row>
      <xdr:rowOff>95250</xdr:rowOff>
    </xdr:from>
    <xdr:ext cx="221797" cy="307521"/>
    <xdr:sp macro="" textlink="">
      <xdr:nvSpPr>
        <xdr:cNvPr id="50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F901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5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C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1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5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1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1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5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9075" cy="314325"/>
    <xdr:sp macro="" textlink="">
      <xdr:nvSpPr>
        <xdr:cNvPr id="5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8395" cy="308541"/>
    <xdr:sp macro="" textlink="">
      <xdr:nvSpPr>
        <xdr:cNvPr id="5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5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61</xdr:row>
      <xdr:rowOff>104775</xdr:rowOff>
    </xdr:from>
    <xdr:ext cx="220435" cy="307521"/>
    <xdr:sp macro="" textlink="">
      <xdr:nvSpPr>
        <xdr:cNvPr id="52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61</xdr:row>
      <xdr:rowOff>95250</xdr:rowOff>
    </xdr:from>
    <xdr:ext cx="221797" cy="307521"/>
    <xdr:sp macro="" textlink="">
      <xdr:nvSpPr>
        <xdr:cNvPr id="52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5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5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5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9075" cy="314325"/>
    <xdr:sp macro="" textlink="">
      <xdr:nvSpPr>
        <xdr:cNvPr id="5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8395" cy="308541"/>
    <xdr:sp macro="" textlink="">
      <xdr:nvSpPr>
        <xdr:cNvPr id="5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5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86</xdr:row>
      <xdr:rowOff>104775</xdr:rowOff>
    </xdr:from>
    <xdr:ext cx="220435" cy="307521"/>
    <xdr:sp macro="" textlink="">
      <xdr:nvSpPr>
        <xdr:cNvPr id="53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86</xdr:row>
      <xdr:rowOff>95250</xdr:rowOff>
    </xdr:from>
    <xdr:ext cx="221797" cy="307521"/>
    <xdr:sp macro="" textlink="">
      <xdr:nvSpPr>
        <xdr:cNvPr id="53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5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5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5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9075" cy="314325"/>
    <xdr:sp macro="" textlink="">
      <xdr:nvSpPr>
        <xdr:cNvPr id="5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8395" cy="308541"/>
    <xdr:sp macro="" textlink="">
      <xdr:nvSpPr>
        <xdr:cNvPr id="5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5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1752600</xdr:colOff>
      <xdr:row>86</xdr:row>
      <xdr:rowOff>104775</xdr:rowOff>
    </xdr:from>
    <xdr:ext cx="220435" cy="307521"/>
    <xdr:sp macro="" textlink="">
      <xdr:nvSpPr>
        <xdr:cNvPr id="55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1828800</xdr:colOff>
      <xdr:row>86</xdr:row>
      <xdr:rowOff>95250</xdr:rowOff>
    </xdr:from>
    <xdr:ext cx="221797" cy="307521"/>
    <xdr:sp macro="" textlink="">
      <xdr:nvSpPr>
        <xdr:cNvPr id="55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5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5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5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9075" cy="314325"/>
    <xdr:sp macro="" textlink="">
      <xdr:nvSpPr>
        <xdr:cNvPr id="5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8395" cy="308541"/>
    <xdr:sp macro="" textlink="">
      <xdr:nvSpPr>
        <xdr:cNvPr id="5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5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61</xdr:row>
      <xdr:rowOff>104775</xdr:rowOff>
    </xdr:from>
    <xdr:ext cx="220435" cy="307521"/>
    <xdr:sp macro="" textlink="">
      <xdr:nvSpPr>
        <xdr:cNvPr id="56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3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61</xdr:row>
      <xdr:rowOff>95250</xdr:rowOff>
    </xdr:from>
    <xdr:ext cx="221797" cy="307521"/>
    <xdr:sp macro="" textlink="">
      <xdr:nvSpPr>
        <xdr:cNvPr id="56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3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5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5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5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5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8395" cy="308541"/>
    <xdr:sp macro="" textlink="">
      <xdr:nvSpPr>
        <xdr:cNvPr id="5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5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86</xdr:row>
      <xdr:rowOff>104775</xdr:rowOff>
    </xdr:from>
    <xdr:ext cx="220435" cy="307521"/>
    <xdr:sp macro="" textlink="">
      <xdr:nvSpPr>
        <xdr:cNvPr id="58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86</xdr:row>
      <xdr:rowOff>95250</xdr:rowOff>
    </xdr:from>
    <xdr:ext cx="221797" cy="307521"/>
    <xdr:sp macro="" textlink="">
      <xdr:nvSpPr>
        <xdr:cNvPr id="58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5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5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5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5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8395" cy="308541"/>
    <xdr:sp macro="" textlink="">
      <xdr:nvSpPr>
        <xdr:cNvPr id="5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5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61</xdr:row>
      <xdr:rowOff>104775</xdr:rowOff>
    </xdr:from>
    <xdr:ext cx="220435" cy="307521"/>
    <xdr:sp macro="" textlink="">
      <xdr:nvSpPr>
        <xdr:cNvPr id="60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5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61</xdr:row>
      <xdr:rowOff>95250</xdr:rowOff>
    </xdr:from>
    <xdr:ext cx="221797" cy="307521"/>
    <xdr:sp macro="" textlink="">
      <xdr:nvSpPr>
        <xdr:cNvPr id="60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5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6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6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6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6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8395" cy="308541"/>
    <xdr:sp macro="" textlink="">
      <xdr:nvSpPr>
        <xdr:cNvPr id="6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6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86</xdr:row>
      <xdr:rowOff>104775</xdr:rowOff>
    </xdr:from>
    <xdr:ext cx="220435" cy="307521"/>
    <xdr:sp macro="" textlink="">
      <xdr:nvSpPr>
        <xdr:cNvPr id="61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86</xdr:row>
      <xdr:rowOff>95250</xdr:rowOff>
    </xdr:from>
    <xdr:ext cx="221797" cy="307521"/>
    <xdr:sp macro="" textlink="">
      <xdr:nvSpPr>
        <xdr:cNvPr id="61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6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6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6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6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6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8395" cy="308541"/>
    <xdr:sp macro="" textlink="">
      <xdr:nvSpPr>
        <xdr:cNvPr id="6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6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61</xdr:row>
      <xdr:rowOff>104775</xdr:rowOff>
    </xdr:from>
    <xdr:ext cx="220435" cy="307521"/>
    <xdr:sp macro="" textlink="">
      <xdr:nvSpPr>
        <xdr:cNvPr id="63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61</xdr:row>
      <xdr:rowOff>95250</xdr:rowOff>
    </xdr:from>
    <xdr:ext cx="221797" cy="307521"/>
    <xdr:sp macro="" textlink="">
      <xdr:nvSpPr>
        <xdr:cNvPr id="63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6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6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6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6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8395" cy="308541"/>
    <xdr:sp macro="" textlink="">
      <xdr:nvSpPr>
        <xdr:cNvPr id="6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6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61</xdr:row>
      <xdr:rowOff>104775</xdr:rowOff>
    </xdr:from>
    <xdr:ext cx="220435" cy="307521"/>
    <xdr:sp macro="" textlink="">
      <xdr:nvSpPr>
        <xdr:cNvPr id="64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61</xdr:row>
      <xdr:rowOff>95250</xdr:rowOff>
    </xdr:from>
    <xdr:ext cx="221797" cy="307521"/>
    <xdr:sp macro="" textlink="">
      <xdr:nvSpPr>
        <xdr:cNvPr id="64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6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6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6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6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8395" cy="308541"/>
    <xdr:sp macro="" textlink="">
      <xdr:nvSpPr>
        <xdr:cNvPr id="6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6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86</xdr:row>
      <xdr:rowOff>104775</xdr:rowOff>
    </xdr:from>
    <xdr:ext cx="220435" cy="307521"/>
    <xdr:sp macro="" textlink="">
      <xdr:nvSpPr>
        <xdr:cNvPr id="66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9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86</xdr:row>
      <xdr:rowOff>95250</xdr:rowOff>
    </xdr:from>
    <xdr:ext cx="221797" cy="307521"/>
    <xdr:sp macro="" textlink="">
      <xdr:nvSpPr>
        <xdr:cNvPr id="66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9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6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6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6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6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8395" cy="308541"/>
    <xdr:sp macro="" textlink="">
      <xdr:nvSpPr>
        <xdr:cNvPr id="6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6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86</xdr:row>
      <xdr:rowOff>104775</xdr:rowOff>
    </xdr:from>
    <xdr:ext cx="220435" cy="307521"/>
    <xdr:sp macro="" textlink="">
      <xdr:nvSpPr>
        <xdr:cNvPr id="68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8020000}"/>
            </a:ext>
          </a:extLst>
        </xdr:cNvPr>
        <xdr:cNvSpPr/>
      </xdr:nvSpPr>
      <xdr:spPr bwMode="auto">
        <a:xfrm>
          <a:off x="7697221" y="2094820"/>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86</xdr:row>
      <xdr:rowOff>95250</xdr:rowOff>
    </xdr:from>
    <xdr:ext cx="221797" cy="307521"/>
    <xdr:sp macro="" textlink="">
      <xdr:nvSpPr>
        <xdr:cNvPr id="68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9020000}"/>
            </a:ext>
          </a:extLst>
        </xdr:cNvPr>
        <xdr:cNvSpPr/>
      </xdr:nvSpPr>
      <xdr:spPr bwMode="auto">
        <a:xfrm>
          <a:off x="9746456" y="2085295"/>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6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6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6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20000}"/>
            </a:ext>
          </a:extLst>
        </xdr:cNvPr>
        <xdr:cNvSpPr/>
      </xdr:nvSpPr>
      <xdr:spPr bwMode="auto">
        <a:xfrm>
          <a:off x="11711328" y="21043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6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20000}"/>
            </a:ext>
          </a:extLst>
        </xdr:cNvPr>
        <xdr:cNvSpPr/>
      </xdr:nvSpPr>
      <xdr:spPr bwMode="auto">
        <a:xfrm>
          <a:off x="9727406" y="209482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20000}"/>
            </a:ext>
          </a:extLst>
        </xdr:cNvPr>
        <xdr:cNvSpPr/>
      </xdr:nvSpPr>
      <xdr:spPr bwMode="auto">
        <a:xfrm>
          <a:off x="11711328" y="210434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8395" cy="308541"/>
    <xdr:sp macro="" textlink="">
      <xdr:nvSpPr>
        <xdr:cNvPr id="6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20000}"/>
            </a:ext>
          </a:extLst>
        </xdr:cNvPr>
        <xdr:cNvSpPr/>
      </xdr:nvSpPr>
      <xdr:spPr bwMode="auto">
        <a:xfrm>
          <a:off x="9727406" y="2094820"/>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6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20000}"/>
            </a:ext>
          </a:extLst>
        </xdr:cNvPr>
        <xdr:cNvSpPr/>
      </xdr:nvSpPr>
      <xdr:spPr bwMode="auto">
        <a:xfrm>
          <a:off x="9727406" y="228191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8395" cy="308541"/>
    <xdr:sp macro="" textlink="">
      <xdr:nvSpPr>
        <xdr:cNvPr id="6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6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A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8395" cy="308541"/>
    <xdr:sp macro="" textlink="">
      <xdr:nvSpPr>
        <xdr:cNvPr id="7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7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8395" cy="308541"/>
    <xdr:sp macro="" textlink="">
      <xdr:nvSpPr>
        <xdr:cNvPr id="7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7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2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8395" cy="308541"/>
    <xdr:sp macro="" textlink="">
      <xdr:nvSpPr>
        <xdr:cNvPr id="7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2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7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2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86</xdr:row>
      <xdr:rowOff>104775</xdr:rowOff>
    </xdr:from>
    <xdr:ext cx="219075" cy="314325"/>
    <xdr:sp macro="" textlink="">
      <xdr:nvSpPr>
        <xdr:cNvPr id="71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602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86</xdr:row>
      <xdr:rowOff>123825</xdr:rowOff>
    </xdr:from>
    <xdr:ext cx="219075" cy="314325"/>
    <xdr:sp macro="" textlink="">
      <xdr:nvSpPr>
        <xdr:cNvPr id="71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702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86</xdr:row>
      <xdr:rowOff>104775</xdr:rowOff>
    </xdr:from>
    <xdr:ext cx="220435" cy="307521"/>
    <xdr:sp macro="" textlink="">
      <xdr:nvSpPr>
        <xdr:cNvPr id="72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802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86</xdr:row>
      <xdr:rowOff>95250</xdr:rowOff>
    </xdr:from>
    <xdr:ext cx="221797" cy="307521"/>
    <xdr:sp macro="" textlink="">
      <xdr:nvSpPr>
        <xdr:cNvPr id="72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902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9075" cy="314325"/>
    <xdr:sp macro="" textlink="">
      <xdr:nvSpPr>
        <xdr:cNvPr id="7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2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8395" cy="308541"/>
    <xdr:sp macro="" textlink="">
      <xdr:nvSpPr>
        <xdr:cNvPr id="7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602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2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2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2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8395" cy="308541"/>
    <xdr:sp macro="" textlink="">
      <xdr:nvSpPr>
        <xdr:cNvPr id="7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2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7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2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61</xdr:row>
      <xdr:rowOff>104775</xdr:rowOff>
    </xdr:from>
    <xdr:ext cx="219075" cy="314325"/>
    <xdr:sp macro="" textlink="">
      <xdr:nvSpPr>
        <xdr:cNvPr id="75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F202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61</xdr:row>
      <xdr:rowOff>123825</xdr:rowOff>
    </xdr:from>
    <xdr:ext cx="219075" cy="314325"/>
    <xdr:sp macro="" textlink="">
      <xdr:nvSpPr>
        <xdr:cNvPr id="75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F302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A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D02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2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2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61</xdr:row>
      <xdr:rowOff>104775</xdr:rowOff>
    </xdr:from>
    <xdr:ext cx="220435" cy="307521"/>
    <xdr:sp macro="" textlink="">
      <xdr:nvSpPr>
        <xdr:cNvPr id="77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04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61</xdr:row>
      <xdr:rowOff>95250</xdr:rowOff>
    </xdr:from>
    <xdr:ext cx="221797" cy="307521"/>
    <xdr:sp macro="" textlink="">
      <xdr:nvSpPr>
        <xdr:cNvPr id="77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05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A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9075" cy="314325"/>
    <xdr:sp macro="" textlink="">
      <xdr:nvSpPr>
        <xdr:cNvPr id="7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7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8395" cy="308541"/>
    <xdr:sp macro="" textlink="">
      <xdr:nvSpPr>
        <xdr:cNvPr id="7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8395" cy="308541"/>
    <xdr:sp macro="" textlink="">
      <xdr:nvSpPr>
        <xdr:cNvPr id="7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7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36</xdr:row>
      <xdr:rowOff>104775</xdr:rowOff>
    </xdr:from>
    <xdr:ext cx="219075" cy="314325"/>
    <xdr:sp macro="" textlink="">
      <xdr:nvSpPr>
        <xdr:cNvPr id="80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28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36</xdr:row>
      <xdr:rowOff>123825</xdr:rowOff>
    </xdr:from>
    <xdr:ext cx="219075" cy="314325"/>
    <xdr:sp macro="" textlink="">
      <xdr:nvSpPr>
        <xdr:cNvPr id="80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29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3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36</xdr:row>
      <xdr:rowOff>104775</xdr:rowOff>
    </xdr:from>
    <xdr:ext cx="220435" cy="307521"/>
    <xdr:sp macro="" textlink="">
      <xdr:nvSpPr>
        <xdr:cNvPr id="82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3A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36</xdr:row>
      <xdr:rowOff>95250</xdr:rowOff>
    </xdr:from>
    <xdr:ext cx="221797" cy="307521"/>
    <xdr:sp macro="" textlink="">
      <xdr:nvSpPr>
        <xdr:cNvPr id="82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3B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9075" cy="314325"/>
    <xdr:sp macro="" textlink="">
      <xdr:nvSpPr>
        <xdr:cNvPr id="8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8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9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8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8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1685925</xdr:colOff>
      <xdr:row>11</xdr:row>
      <xdr:rowOff>104775</xdr:rowOff>
    </xdr:from>
    <xdr:ext cx="219075" cy="314325"/>
    <xdr:sp macro="" textlink="">
      <xdr:nvSpPr>
        <xdr:cNvPr id="86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5E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1771650</xdr:colOff>
      <xdr:row>11</xdr:row>
      <xdr:rowOff>123825</xdr:rowOff>
    </xdr:from>
    <xdr:ext cx="219075" cy="314325"/>
    <xdr:sp macro="" textlink="">
      <xdr:nvSpPr>
        <xdr:cNvPr id="86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5F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2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9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A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1752600</xdr:colOff>
      <xdr:row>11</xdr:row>
      <xdr:rowOff>104775</xdr:rowOff>
    </xdr:from>
    <xdr:ext cx="220435" cy="307521"/>
    <xdr:sp macro="" textlink="">
      <xdr:nvSpPr>
        <xdr:cNvPr id="88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0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1828800</xdr:colOff>
      <xdr:row>11</xdr:row>
      <xdr:rowOff>95250</xdr:rowOff>
    </xdr:from>
    <xdr:ext cx="221797" cy="307521"/>
    <xdr:sp macro="" textlink="">
      <xdr:nvSpPr>
        <xdr:cNvPr id="88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1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6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8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9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9075" cy="314325"/>
    <xdr:sp macro="" textlink="">
      <xdr:nvSpPr>
        <xdr:cNvPr id="8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B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8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8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9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9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9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11</xdr:row>
      <xdr:rowOff>104775</xdr:rowOff>
    </xdr:from>
    <xdr:ext cx="219075" cy="314325"/>
    <xdr:sp macro="" textlink="">
      <xdr:nvSpPr>
        <xdr:cNvPr id="91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94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11</xdr:row>
      <xdr:rowOff>123825</xdr:rowOff>
    </xdr:from>
    <xdr:ext cx="219075" cy="314325"/>
    <xdr:sp macro="" textlink="">
      <xdr:nvSpPr>
        <xdr:cNvPr id="91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95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11</xdr:row>
      <xdr:rowOff>104775</xdr:rowOff>
    </xdr:from>
    <xdr:ext cx="220435" cy="307521"/>
    <xdr:sp macro="" textlink="">
      <xdr:nvSpPr>
        <xdr:cNvPr id="93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A6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11</xdr:row>
      <xdr:rowOff>95250</xdr:rowOff>
    </xdr:from>
    <xdr:ext cx="221797" cy="307521"/>
    <xdr:sp macro="" textlink="">
      <xdr:nvSpPr>
        <xdr:cNvPr id="93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A7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F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9075" cy="314325"/>
    <xdr:sp macro="" textlink="">
      <xdr:nvSpPr>
        <xdr:cNvPr id="9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2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9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9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9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36</xdr:row>
      <xdr:rowOff>104775</xdr:rowOff>
    </xdr:from>
    <xdr:ext cx="219075" cy="314325"/>
    <xdr:sp macro="" textlink="">
      <xdr:nvSpPr>
        <xdr:cNvPr id="97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CA03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36</xdr:row>
      <xdr:rowOff>123825</xdr:rowOff>
    </xdr:from>
    <xdr:ext cx="219075" cy="314325"/>
    <xdr:sp macro="" textlink="">
      <xdr:nvSpPr>
        <xdr:cNvPr id="97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CB03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6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36</xdr:row>
      <xdr:rowOff>104775</xdr:rowOff>
    </xdr:from>
    <xdr:ext cx="220435" cy="307521"/>
    <xdr:sp macro="" textlink="">
      <xdr:nvSpPr>
        <xdr:cNvPr id="98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DC03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36</xdr:row>
      <xdr:rowOff>95250</xdr:rowOff>
    </xdr:from>
    <xdr:ext cx="221797" cy="307521"/>
    <xdr:sp macro="" textlink="">
      <xdr:nvSpPr>
        <xdr:cNvPr id="98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DD03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9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5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9075" cy="314325"/>
    <xdr:sp macro="" textlink="">
      <xdr:nvSpPr>
        <xdr:cNvPr id="9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3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8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0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3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0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3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0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3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3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3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3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61</xdr:row>
      <xdr:rowOff>104775</xdr:rowOff>
    </xdr:from>
    <xdr:ext cx="219075" cy="314325"/>
    <xdr:sp macro="" textlink="">
      <xdr:nvSpPr>
        <xdr:cNvPr id="102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0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61</xdr:row>
      <xdr:rowOff>123825</xdr:rowOff>
    </xdr:from>
    <xdr:ext cx="219075" cy="314325"/>
    <xdr:sp macro="" textlink="">
      <xdr:nvSpPr>
        <xdr:cNvPr id="102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1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61</xdr:row>
      <xdr:rowOff>104775</xdr:rowOff>
    </xdr:from>
    <xdr:ext cx="220435" cy="307521"/>
    <xdr:sp macro="" textlink="">
      <xdr:nvSpPr>
        <xdr:cNvPr id="104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2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61</xdr:row>
      <xdr:rowOff>95250</xdr:rowOff>
    </xdr:from>
    <xdr:ext cx="221797" cy="307521"/>
    <xdr:sp macro="" textlink="">
      <xdr:nvSpPr>
        <xdr:cNvPr id="104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3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4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9075" cy="314325"/>
    <xdr:sp macro="" textlink="">
      <xdr:nvSpPr>
        <xdr:cNvPr id="10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8395" cy="308541"/>
    <xdr:sp macro="" textlink="">
      <xdr:nvSpPr>
        <xdr:cNvPr id="10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0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1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1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8395" cy="308541"/>
    <xdr:sp macro="" textlink="">
      <xdr:nvSpPr>
        <xdr:cNvPr id="10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8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0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0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1685925</xdr:colOff>
      <xdr:row>86</xdr:row>
      <xdr:rowOff>104775</xdr:rowOff>
    </xdr:from>
    <xdr:ext cx="219075" cy="314325"/>
    <xdr:sp macro="" textlink="">
      <xdr:nvSpPr>
        <xdr:cNvPr id="107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36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1771650</xdr:colOff>
      <xdr:row>86</xdr:row>
      <xdr:rowOff>123825</xdr:rowOff>
    </xdr:from>
    <xdr:ext cx="219075" cy="314325"/>
    <xdr:sp macro="" textlink="">
      <xdr:nvSpPr>
        <xdr:cNvPr id="107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37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0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0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0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0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0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0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0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1752600</xdr:colOff>
      <xdr:row>86</xdr:row>
      <xdr:rowOff>104775</xdr:rowOff>
    </xdr:from>
    <xdr:ext cx="220435" cy="307521"/>
    <xdr:sp macro="" textlink="">
      <xdr:nvSpPr>
        <xdr:cNvPr id="109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8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1828800</xdr:colOff>
      <xdr:row>86</xdr:row>
      <xdr:rowOff>95250</xdr:rowOff>
    </xdr:from>
    <xdr:ext cx="221797" cy="307521"/>
    <xdr:sp macro="" textlink="">
      <xdr:nvSpPr>
        <xdr:cNvPr id="109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9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0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1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1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9075" cy="314325"/>
    <xdr:sp macro="" textlink="">
      <xdr:nvSpPr>
        <xdr:cNvPr id="11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8395" cy="308541"/>
    <xdr:sp macro="" textlink="">
      <xdr:nvSpPr>
        <xdr:cNvPr id="11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6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1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11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1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8395" cy="308541"/>
    <xdr:sp macro="" textlink="">
      <xdr:nvSpPr>
        <xdr:cNvPr id="11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1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86</xdr:row>
      <xdr:rowOff>104775</xdr:rowOff>
    </xdr:from>
    <xdr:ext cx="219075" cy="314325"/>
    <xdr:sp macro="" textlink="">
      <xdr:nvSpPr>
        <xdr:cNvPr id="113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6C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86</xdr:row>
      <xdr:rowOff>123825</xdr:rowOff>
    </xdr:from>
    <xdr:ext cx="219075" cy="314325"/>
    <xdr:sp macro="" textlink="">
      <xdr:nvSpPr>
        <xdr:cNvPr id="113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6D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0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7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8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86</xdr:row>
      <xdr:rowOff>104775</xdr:rowOff>
    </xdr:from>
    <xdr:ext cx="220435" cy="307521"/>
    <xdr:sp macro="" textlink="">
      <xdr:nvSpPr>
        <xdr:cNvPr id="115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7E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86</xdr:row>
      <xdr:rowOff>95250</xdr:rowOff>
    </xdr:from>
    <xdr:ext cx="221797" cy="307521"/>
    <xdr:sp macro="" textlink="">
      <xdr:nvSpPr>
        <xdr:cNvPr id="115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F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9075" cy="314325"/>
    <xdr:sp macro="" textlink="">
      <xdr:nvSpPr>
        <xdr:cNvPr id="11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9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8395" cy="308541"/>
    <xdr:sp macro="" textlink="">
      <xdr:nvSpPr>
        <xdr:cNvPr id="11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C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1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8395" cy="308541"/>
    <xdr:sp macro="" textlink="">
      <xdr:nvSpPr>
        <xdr:cNvPr id="11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1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1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61</xdr:row>
      <xdr:rowOff>104775</xdr:rowOff>
    </xdr:from>
    <xdr:ext cx="219075" cy="314325"/>
    <xdr:sp macro="" textlink="">
      <xdr:nvSpPr>
        <xdr:cNvPr id="118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A2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61</xdr:row>
      <xdr:rowOff>123825</xdr:rowOff>
    </xdr:from>
    <xdr:ext cx="219075" cy="314325"/>
    <xdr:sp macro="" textlink="">
      <xdr:nvSpPr>
        <xdr:cNvPr id="118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A3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1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1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8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1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1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1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61</xdr:row>
      <xdr:rowOff>104775</xdr:rowOff>
    </xdr:from>
    <xdr:ext cx="220435" cy="307521"/>
    <xdr:sp macro="" textlink="">
      <xdr:nvSpPr>
        <xdr:cNvPr id="120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B4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61</xdr:row>
      <xdr:rowOff>95250</xdr:rowOff>
    </xdr:from>
    <xdr:ext cx="221797" cy="307521"/>
    <xdr:sp macro="" textlink="">
      <xdr:nvSpPr>
        <xdr:cNvPr id="120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B5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2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2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A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21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D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9075" cy="314325"/>
    <xdr:sp macro="" textlink="">
      <xdr:nvSpPr>
        <xdr:cNvPr id="12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0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8395" cy="308541"/>
    <xdr:sp macro="" textlink="">
      <xdr:nvSpPr>
        <xdr:cNvPr id="12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8395" cy="308541"/>
    <xdr:sp macro="" textlink="">
      <xdr:nvSpPr>
        <xdr:cNvPr id="12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2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36</xdr:row>
      <xdr:rowOff>104775</xdr:rowOff>
    </xdr:from>
    <xdr:ext cx="219075" cy="314325"/>
    <xdr:sp macro="" textlink="">
      <xdr:nvSpPr>
        <xdr:cNvPr id="124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D804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36</xdr:row>
      <xdr:rowOff>123825</xdr:rowOff>
    </xdr:from>
    <xdr:ext cx="219075" cy="314325"/>
    <xdr:sp macro="" textlink="">
      <xdr:nvSpPr>
        <xdr:cNvPr id="124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D904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B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C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E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4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36</xdr:row>
      <xdr:rowOff>104775</xdr:rowOff>
    </xdr:from>
    <xdr:ext cx="220435" cy="307521"/>
    <xdr:sp macro="" textlink="">
      <xdr:nvSpPr>
        <xdr:cNvPr id="125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EA04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36</xdr:row>
      <xdr:rowOff>95250</xdr:rowOff>
    </xdr:from>
    <xdr:ext cx="221797" cy="307521"/>
    <xdr:sp macro="" textlink="">
      <xdr:nvSpPr>
        <xdr:cNvPr id="125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EB04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0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3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4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9075" cy="314325"/>
    <xdr:sp macro="" textlink="">
      <xdr:nvSpPr>
        <xdr:cNvPr id="12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4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2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4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4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4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4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4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2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2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1685925</xdr:colOff>
      <xdr:row>11</xdr:row>
      <xdr:rowOff>104775</xdr:rowOff>
    </xdr:from>
    <xdr:ext cx="219075" cy="314325"/>
    <xdr:sp macro="" textlink="">
      <xdr:nvSpPr>
        <xdr:cNvPr id="1294"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0E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1771650</xdr:colOff>
      <xdr:row>11</xdr:row>
      <xdr:rowOff>123825</xdr:rowOff>
    </xdr:from>
    <xdr:ext cx="219075" cy="314325"/>
    <xdr:sp macro="" textlink="">
      <xdr:nvSpPr>
        <xdr:cNvPr id="1295"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0F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2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29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4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1752600</xdr:colOff>
      <xdr:row>11</xdr:row>
      <xdr:rowOff>104775</xdr:rowOff>
    </xdr:from>
    <xdr:ext cx="220435" cy="307521"/>
    <xdr:sp macro="" textlink="">
      <xdr:nvSpPr>
        <xdr:cNvPr id="131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0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1828800</xdr:colOff>
      <xdr:row>11</xdr:row>
      <xdr:rowOff>95250</xdr:rowOff>
    </xdr:from>
    <xdr:ext cx="221797" cy="307521"/>
    <xdr:sp macro="" textlink="">
      <xdr:nvSpPr>
        <xdr:cNvPr id="131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1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9075" cy="314325"/>
    <xdr:sp macro="" textlink="">
      <xdr:nvSpPr>
        <xdr:cNvPr id="13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3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E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3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3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11</xdr:row>
      <xdr:rowOff>104775</xdr:rowOff>
    </xdr:from>
    <xdr:ext cx="219075" cy="314325"/>
    <xdr:sp macro="" textlink="">
      <xdr:nvSpPr>
        <xdr:cNvPr id="1348"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44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11</xdr:row>
      <xdr:rowOff>123825</xdr:rowOff>
    </xdr:from>
    <xdr:ext cx="219075" cy="314325"/>
    <xdr:sp macro="" textlink="">
      <xdr:nvSpPr>
        <xdr:cNvPr id="1349"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45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7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8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A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5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11</xdr:row>
      <xdr:rowOff>104775</xdr:rowOff>
    </xdr:from>
    <xdr:ext cx="220435" cy="307521"/>
    <xdr:sp macro="" textlink="">
      <xdr:nvSpPr>
        <xdr:cNvPr id="1366"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56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11</xdr:row>
      <xdr:rowOff>95250</xdr:rowOff>
    </xdr:from>
    <xdr:ext cx="221797" cy="307521"/>
    <xdr:sp macro="" textlink="">
      <xdr:nvSpPr>
        <xdr:cNvPr id="1367"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57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9075" cy="314325"/>
    <xdr:sp macro="" textlink="">
      <xdr:nvSpPr>
        <xdr:cNvPr id="13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3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3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3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36</xdr:row>
      <xdr:rowOff>104775</xdr:rowOff>
    </xdr:from>
    <xdr:ext cx="219075" cy="314325"/>
    <xdr:sp macro="" textlink="">
      <xdr:nvSpPr>
        <xdr:cNvPr id="1402"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7A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36</xdr:row>
      <xdr:rowOff>123825</xdr:rowOff>
    </xdr:from>
    <xdr:ext cx="219075" cy="314325"/>
    <xdr:sp macro="" textlink="">
      <xdr:nvSpPr>
        <xdr:cNvPr id="1403"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B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E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0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1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1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6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36</xdr:row>
      <xdr:rowOff>104775</xdr:rowOff>
    </xdr:from>
    <xdr:ext cx="220435" cy="307521"/>
    <xdr:sp macro="" textlink="">
      <xdr:nvSpPr>
        <xdr:cNvPr id="1420"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8C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36</xdr:row>
      <xdr:rowOff>95250</xdr:rowOff>
    </xdr:from>
    <xdr:ext cx="221797" cy="307521"/>
    <xdr:sp macro="" textlink="">
      <xdr:nvSpPr>
        <xdr:cNvPr id="1421"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8D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2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4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9075" cy="314325"/>
    <xdr:sp macro="" textlink="">
      <xdr:nvSpPr>
        <xdr:cNvPr id="14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7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8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4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4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4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61</xdr:row>
      <xdr:rowOff>104775</xdr:rowOff>
    </xdr:from>
    <xdr:ext cx="219075" cy="314325"/>
    <xdr:sp macro="" textlink="">
      <xdr:nvSpPr>
        <xdr:cNvPr id="1456"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B0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61</xdr:row>
      <xdr:rowOff>123825</xdr:rowOff>
    </xdr:from>
    <xdr:ext cx="219075" cy="314325"/>
    <xdr:sp macro="" textlink="">
      <xdr:nvSpPr>
        <xdr:cNvPr id="1457"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B1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61</xdr:row>
      <xdr:rowOff>104775</xdr:rowOff>
    </xdr:from>
    <xdr:ext cx="220435" cy="307521"/>
    <xdr:sp macro="" textlink="">
      <xdr:nvSpPr>
        <xdr:cNvPr id="1474"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C2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61</xdr:row>
      <xdr:rowOff>95250</xdr:rowOff>
    </xdr:from>
    <xdr:ext cx="221797" cy="307521"/>
    <xdr:sp macro="" textlink="">
      <xdr:nvSpPr>
        <xdr:cNvPr id="1475"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C3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7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5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7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B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9075" cy="314325"/>
    <xdr:sp macro="" textlink="">
      <xdr:nvSpPr>
        <xdr:cNvPr id="14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E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8395" cy="308541"/>
    <xdr:sp macro="" textlink="">
      <xdr:nvSpPr>
        <xdr:cNvPr id="14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1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5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8395" cy="308541"/>
    <xdr:sp macro="" textlink="">
      <xdr:nvSpPr>
        <xdr:cNvPr id="14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5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4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9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5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1685925</xdr:colOff>
      <xdr:row>86</xdr:row>
      <xdr:rowOff>104775</xdr:rowOff>
    </xdr:from>
    <xdr:ext cx="219075" cy="314325"/>
    <xdr:sp macro="" textlink="">
      <xdr:nvSpPr>
        <xdr:cNvPr id="1510" name="Check Box 12"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E6050000}"/>
            </a:ext>
          </a:extLst>
        </xdr:cNvPr>
        <xdr:cNvSpPr/>
      </xdr:nvSpPr>
      <xdr:spPr bwMode="auto">
        <a:xfrm>
          <a:off x="9603581"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1771650</xdr:colOff>
      <xdr:row>86</xdr:row>
      <xdr:rowOff>123825</xdr:rowOff>
    </xdr:from>
    <xdr:ext cx="219075" cy="314325"/>
    <xdr:sp macro="" textlink="">
      <xdr:nvSpPr>
        <xdr:cNvPr id="1511" name="Check Box 13"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E7050000}"/>
            </a:ext>
          </a:extLst>
        </xdr:cNvPr>
        <xdr:cNvSpPr/>
      </xdr:nvSpPr>
      <xdr:spPr bwMode="auto">
        <a:xfrm>
          <a:off x="7716271" y="1613773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9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C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1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2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2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5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1752600</xdr:colOff>
      <xdr:row>86</xdr:row>
      <xdr:rowOff>104775</xdr:rowOff>
    </xdr:from>
    <xdr:ext cx="220435" cy="307521"/>
    <xdr:sp macro="" textlink="">
      <xdr:nvSpPr>
        <xdr:cNvPr id="1528"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F8050000}"/>
            </a:ext>
          </a:extLst>
        </xdr:cNvPr>
        <xdr:cNvSpPr/>
      </xdr:nvSpPr>
      <xdr:spPr bwMode="auto">
        <a:xfrm>
          <a:off x="7697221" y="16118681"/>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1828800</xdr:colOff>
      <xdr:row>86</xdr:row>
      <xdr:rowOff>95250</xdr:rowOff>
    </xdr:from>
    <xdr:ext cx="221797" cy="307521"/>
    <xdr:sp macro="" textlink="">
      <xdr:nvSpPr>
        <xdr:cNvPr id="1529"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F9050000}"/>
            </a:ext>
          </a:extLst>
        </xdr:cNvPr>
        <xdr:cNvSpPr/>
      </xdr:nvSpPr>
      <xdr:spPr bwMode="auto">
        <a:xfrm>
          <a:off x="9746456" y="16109156"/>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3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B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C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5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5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5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6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9075" cy="314325"/>
    <xdr:sp macro="" textlink="">
      <xdr:nvSpPr>
        <xdr:cNvPr id="15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60000}"/>
            </a:ext>
          </a:extLst>
        </xdr:cNvPr>
        <xdr:cNvSpPr/>
      </xdr:nvSpPr>
      <xdr:spPr bwMode="auto">
        <a:xfrm>
          <a:off x="9727406" y="16118681"/>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8395" cy="308541"/>
    <xdr:sp macro="" textlink="">
      <xdr:nvSpPr>
        <xdr:cNvPr id="154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606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7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60000}"/>
            </a:ext>
          </a:extLst>
        </xdr:cNvPr>
        <xdr:cNvSpPr/>
      </xdr:nvSpPr>
      <xdr:spPr bwMode="auto">
        <a:xfrm>
          <a:off x="5758203"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6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60000}"/>
            </a:ext>
          </a:extLst>
        </xdr:cNvPr>
        <xdr:cNvSpPr/>
      </xdr:nvSpPr>
      <xdr:spPr bwMode="auto">
        <a:xfrm>
          <a:off x="5758203"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8395" cy="308541"/>
    <xdr:sp macro="" textlink="">
      <xdr:nvSpPr>
        <xdr:cNvPr id="15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60000}"/>
            </a:ext>
          </a:extLst>
        </xdr:cNvPr>
        <xdr:cNvSpPr/>
      </xdr:nvSpPr>
      <xdr:spPr bwMode="auto">
        <a:xfrm>
          <a:off x="9727406" y="16118681"/>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5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60000}"/>
            </a:ext>
          </a:extLst>
        </xdr:cNvPr>
        <xdr:cNvSpPr/>
      </xdr:nvSpPr>
      <xdr:spPr bwMode="auto">
        <a:xfrm>
          <a:off x="9727406" y="16305779"/>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5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60000}"/>
            </a:ext>
          </a:extLst>
        </xdr:cNvPr>
        <xdr:cNvSpPr/>
      </xdr:nvSpPr>
      <xdr:spPr bwMode="auto">
        <a:xfrm>
          <a:off x="11711328" y="161282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5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60000}"/>
            </a:ext>
          </a:extLst>
        </xdr:cNvPr>
        <xdr:cNvSpPr/>
      </xdr:nvSpPr>
      <xdr:spPr bwMode="auto">
        <a:xfrm>
          <a:off x="11711328" y="16128206"/>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19075" cy="314325"/>
    <xdr:sp macro="" textlink="">
      <xdr:nvSpPr>
        <xdr:cNvPr id="156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1A060000}"/>
            </a:ext>
          </a:extLst>
        </xdr:cNvPr>
        <xdr:cNvSpPr/>
      </xdr:nvSpPr>
      <xdr:spPr bwMode="auto">
        <a:xfrm>
          <a:off x="7697221"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19075" cy="314325"/>
    <xdr:sp macro="" textlink="">
      <xdr:nvSpPr>
        <xdr:cNvPr id="156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1B060000}"/>
            </a:ext>
          </a:extLst>
        </xdr:cNvPr>
        <xdr:cNvSpPr/>
      </xdr:nvSpPr>
      <xdr:spPr bwMode="auto">
        <a:xfrm>
          <a:off x="9746456" y="1139768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6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D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E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6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0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2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9075" cy="314325"/>
    <xdr:sp macro="" textlink="">
      <xdr:nvSpPr>
        <xdr:cNvPr id="1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4993" cy="308541"/>
    <xdr:sp macro="" textlink="">
      <xdr:nvSpPr>
        <xdr:cNvPr id="1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36</xdr:row>
      <xdr:rowOff>104775</xdr:rowOff>
    </xdr:from>
    <xdr:ext cx="220435" cy="307521"/>
    <xdr:sp macro="" textlink="">
      <xdr:nvSpPr>
        <xdr:cNvPr id="158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2E060000}"/>
            </a:ext>
          </a:extLst>
        </xdr:cNvPr>
        <xdr:cNvSpPr/>
      </xdr:nvSpPr>
      <xdr:spPr bwMode="auto">
        <a:xfrm>
          <a:off x="7697221" y="11407208"/>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36</xdr:row>
      <xdr:rowOff>95250</xdr:rowOff>
    </xdr:from>
    <xdr:ext cx="221797" cy="307521"/>
    <xdr:sp macro="" textlink="">
      <xdr:nvSpPr>
        <xdr:cNvPr id="158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2F060000}"/>
            </a:ext>
          </a:extLst>
        </xdr:cNvPr>
        <xdr:cNvSpPr/>
      </xdr:nvSpPr>
      <xdr:spPr bwMode="auto">
        <a:xfrm>
          <a:off x="9746456" y="11397683"/>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1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2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8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4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8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5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9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6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9075" cy="314325"/>
    <xdr:sp macro="" textlink="">
      <xdr:nvSpPr>
        <xdr:cNvPr id="15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9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5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5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36</xdr:row>
      <xdr:rowOff>114300</xdr:rowOff>
    </xdr:from>
    <xdr:ext cx="214993" cy="308541"/>
    <xdr:sp macro="" textlink="">
      <xdr:nvSpPr>
        <xdr:cNvPr id="1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6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0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6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1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11</xdr:row>
      <xdr:rowOff>104775</xdr:rowOff>
    </xdr:from>
    <xdr:ext cx="219075" cy="314325"/>
    <xdr:sp macro="" textlink="">
      <xdr:nvSpPr>
        <xdr:cNvPr id="161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4C060000}"/>
            </a:ext>
          </a:extLst>
        </xdr:cNvPr>
        <xdr:cNvSpPr/>
      </xdr:nvSpPr>
      <xdr:spPr bwMode="auto">
        <a:xfrm>
          <a:off x="7697221"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11</xdr:row>
      <xdr:rowOff>95250</xdr:rowOff>
    </xdr:from>
    <xdr:ext cx="219075" cy="314325"/>
    <xdr:sp macro="" textlink="">
      <xdr:nvSpPr>
        <xdr:cNvPr id="161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4D060000}"/>
            </a:ext>
          </a:extLst>
        </xdr:cNvPr>
        <xdr:cNvSpPr/>
      </xdr:nvSpPr>
      <xdr:spPr bwMode="auto">
        <a:xfrm>
          <a:off x="9746456" y="1139768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F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2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2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7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2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9075" cy="314325"/>
    <xdr:sp macro="" textlink="">
      <xdr:nvSpPr>
        <xdr:cNvPr id="1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60000}"/>
            </a:ext>
          </a:extLst>
        </xdr:cNvPr>
        <xdr:cNvSpPr/>
      </xdr:nvSpPr>
      <xdr:spPr bwMode="auto">
        <a:xfrm>
          <a:off x="5758203"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4993" cy="308541"/>
    <xdr:sp macro="" textlink="">
      <xdr:nvSpPr>
        <xdr:cNvPr id="1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1752600</xdr:colOff>
      <xdr:row>11</xdr:row>
      <xdr:rowOff>104775</xdr:rowOff>
    </xdr:from>
    <xdr:ext cx="220435" cy="307521"/>
    <xdr:sp macro="" textlink="">
      <xdr:nvSpPr>
        <xdr:cNvPr id="1632" name="Check Box 14" hidden="1">
          <a:extLst>
            <a:ext uri="{63B3BB69-23CF-44E3-9099-C40C66FF867C}">
              <a14:compatExt xmlns:a14="http://schemas.microsoft.com/office/drawing/2010/main" spid="_x0000_s3086"/>
            </a:ext>
            <a:ext uri="{FF2B5EF4-FFF2-40B4-BE49-F238E27FC236}">
              <a16:creationId xmlns:a16="http://schemas.microsoft.com/office/drawing/2014/main" id="{00000000-0008-0000-0100-000060060000}"/>
            </a:ext>
          </a:extLst>
        </xdr:cNvPr>
        <xdr:cNvSpPr/>
      </xdr:nvSpPr>
      <xdr:spPr bwMode="auto">
        <a:xfrm>
          <a:off x="7697221" y="11407208"/>
          <a:ext cx="220435"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1828800</xdr:colOff>
      <xdr:row>11</xdr:row>
      <xdr:rowOff>95250</xdr:rowOff>
    </xdr:from>
    <xdr:ext cx="221797" cy="307521"/>
    <xdr:sp macro="" textlink="">
      <xdr:nvSpPr>
        <xdr:cNvPr id="1633" name="Check Box 15"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61060000}"/>
            </a:ext>
          </a:extLst>
        </xdr:cNvPr>
        <xdr:cNvSpPr/>
      </xdr:nvSpPr>
      <xdr:spPr bwMode="auto">
        <a:xfrm>
          <a:off x="9746456" y="11397683"/>
          <a:ext cx="221797" cy="307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3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8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9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9075" cy="314325"/>
    <xdr:sp macro="" textlink="">
      <xdr:nvSpPr>
        <xdr:cNvPr id="164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B060000}"/>
            </a:ext>
          </a:extLst>
        </xdr:cNvPr>
        <xdr:cNvSpPr/>
      </xdr:nvSpPr>
      <xdr:spPr bwMode="auto">
        <a:xfrm>
          <a:off x="9727406" y="11407208"/>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C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11</xdr:row>
      <xdr:rowOff>114300</xdr:rowOff>
    </xdr:from>
    <xdr:ext cx="214993" cy="308541"/>
    <xdr:sp macro="" textlink="">
      <xdr:nvSpPr>
        <xdr:cNvPr id="1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60000}"/>
            </a:ext>
          </a:extLst>
        </xdr:cNvPr>
        <xdr:cNvSpPr/>
      </xdr:nvSpPr>
      <xdr:spPr bwMode="auto">
        <a:xfrm>
          <a:off x="5758203"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60000}"/>
            </a:ext>
          </a:extLst>
        </xdr:cNvPr>
        <xdr:cNvSpPr/>
      </xdr:nvSpPr>
      <xdr:spPr bwMode="auto">
        <a:xfrm>
          <a:off x="9727406" y="1140720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60000}"/>
            </a:ext>
          </a:extLst>
        </xdr:cNvPr>
        <xdr:cNvSpPr/>
      </xdr:nvSpPr>
      <xdr:spPr bwMode="auto">
        <a:xfrm>
          <a:off x="9727406" y="1159430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60000}"/>
            </a:ext>
          </a:extLst>
        </xdr:cNvPr>
        <xdr:cNvSpPr/>
      </xdr:nvSpPr>
      <xdr:spPr bwMode="auto">
        <a:xfrm>
          <a:off x="11711328" y="1141673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60000}"/>
            </a:ext>
          </a:extLst>
        </xdr:cNvPr>
        <xdr:cNvSpPr/>
      </xdr:nvSpPr>
      <xdr:spPr bwMode="auto">
        <a:xfrm>
          <a:off x="11711328" y="1141673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6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F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66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0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6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67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1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8395" cy="308541"/>
    <xdr:sp macro="" textlink="">
      <xdr:nvSpPr>
        <xdr:cNvPr id="16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5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16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6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1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1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1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1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8395" cy="308541"/>
    <xdr:sp macro="" textlink="">
      <xdr:nvSpPr>
        <xdr:cNvPr id="16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0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169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1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7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1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1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1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1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8395" cy="308541"/>
    <xdr:sp macro="" textlink="">
      <xdr:nvSpPr>
        <xdr:cNvPr id="17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B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170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C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17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1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1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1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8395" cy="308541"/>
    <xdr:sp macro="" textlink="">
      <xdr:nvSpPr>
        <xdr:cNvPr id="17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6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17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7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1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1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1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8395" cy="308541"/>
    <xdr:sp macro="" textlink="">
      <xdr:nvSpPr>
        <xdr:cNvPr id="17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1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73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2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8395" cy="308541"/>
    <xdr:sp macro="" textlink="">
      <xdr:nvSpPr>
        <xdr:cNvPr id="17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C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7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D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8395" cy="308541"/>
    <xdr:sp macro="" textlink="">
      <xdr:nvSpPr>
        <xdr:cNvPr id="17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7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175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8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7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7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8395" cy="308541"/>
    <xdr:sp macro="" textlink="">
      <xdr:nvSpPr>
        <xdr:cNvPr id="17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2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176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3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1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8395" cy="308541"/>
    <xdr:sp macro="" textlink="">
      <xdr:nvSpPr>
        <xdr:cNvPr id="17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D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17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E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17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1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6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8395" cy="308541"/>
    <xdr:sp macro="" textlink="">
      <xdr:nvSpPr>
        <xdr:cNvPr id="17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806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178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906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6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17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8395" cy="308541"/>
    <xdr:sp macro="" textlink="">
      <xdr:nvSpPr>
        <xdr:cNvPr id="17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3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179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4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1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1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1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8395" cy="308541"/>
    <xdr:sp macro="" textlink="">
      <xdr:nvSpPr>
        <xdr:cNvPr id="18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18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F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1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8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18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18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8395" cy="308541"/>
    <xdr:sp macro="" textlink="">
      <xdr:nvSpPr>
        <xdr:cNvPr id="18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9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181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A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1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1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18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8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8395" cy="308541"/>
    <xdr:sp macro="" textlink="">
      <xdr:nvSpPr>
        <xdr:cNvPr id="18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182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18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18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8395" cy="308541"/>
    <xdr:sp macro="" textlink="">
      <xdr:nvSpPr>
        <xdr:cNvPr id="18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F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18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0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1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18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8395" cy="308541"/>
    <xdr:sp macro="" textlink="">
      <xdr:nvSpPr>
        <xdr:cNvPr id="18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A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185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B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1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1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8395" cy="308541"/>
    <xdr:sp macro="" textlink="">
      <xdr:nvSpPr>
        <xdr:cNvPr id="18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5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186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6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18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18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8395" cy="308541"/>
    <xdr:sp macro="" textlink="">
      <xdr:nvSpPr>
        <xdr:cNvPr id="18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0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18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1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1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18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8395" cy="308541"/>
    <xdr:sp macro="" textlink="">
      <xdr:nvSpPr>
        <xdr:cNvPr id="18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188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1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8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18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8395" cy="308541"/>
    <xdr:sp macro="" textlink="">
      <xdr:nvSpPr>
        <xdr:cNvPr id="18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6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189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7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9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19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9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19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8395" cy="308541"/>
    <xdr:sp macro="" textlink="">
      <xdr:nvSpPr>
        <xdr:cNvPr id="19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1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19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1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1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8395" cy="308541"/>
    <xdr:sp macro="" textlink="">
      <xdr:nvSpPr>
        <xdr:cNvPr id="19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C070000}"/>
            </a:ext>
          </a:extLst>
        </xdr:cNvPr>
        <xdr:cNvSpPr/>
      </xdr:nvSpPr>
      <xdr:spPr bwMode="auto">
        <a:xfrm>
          <a:off x="3825308" y="6891338"/>
          <a:ext cx="218395"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191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D070000}"/>
            </a:ext>
          </a:extLst>
        </xdr:cNvPr>
        <xdr:cNvSpPr/>
      </xdr:nvSpPr>
      <xdr:spPr bwMode="auto">
        <a:xfrm>
          <a:off x="3825308" y="7078436"/>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19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70000}"/>
            </a:ext>
          </a:extLst>
        </xdr:cNvPr>
        <xdr:cNvSpPr/>
      </xdr:nvSpPr>
      <xdr:spPr bwMode="auto">
        <a:xfrm>
          <a:off x="5758203" y="6900863"/>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9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19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70000}"/>
            </a:ext>
          </a:extLst>
        </xdr:cNvPr>
        <xdr:cNvSpPr/>
      </xdr:nvSpPr>
      <xdr:spPr bwMode="auto">
        <a:xfrm>
          <a:off x="5758203" y="6900863"/>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1478280</xdr:colOff>
          <xdr:row>14</xdr:row>
          <xdr:rowOff>7620</xdr:rowOff>
        </xdr:from>
        <xdr:to>
          <xdr:col>2</xdr:col>
          <xdr:colOff>1699260</xdr:colOff>
          <xdr:row>14</xdr:row>
          <xdr:rowOff>182880</xdr:rowOff>
        </xdr:to>
        <xdr:sp macro="" textlink="">
          <xdr:nvSpPr>
            <xdr:cNvPr id="2" name="Check Box 3" hidden="1">
              <a:extLst>
                <a:ext uri="{63B3BB69-23CF-44E3-9099-C40C66FF867C}">
                  <a14:compatExt spid="_x0000_s3075"/>
                </a:ext>
                <a:ext uri="{FF2B5EF4-FFF2-40B4-BE49-F238E27FC236}">
                  <a16:creationId xmlns:a16="http://schemas.microsoft.com/office/drawing/2014/main" id="{00000000-0008-0000-01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1752600</xdr:colOff>
      <xdr:row>11</xdr:row>
      <xdr:rowOff>114300</xdr:rowOff>
    </xdr:from>
    <xdr:ext cx="224802" cy="329565"/>
    <xdr:sp macro="" textlink="">
      <xdr:nvSpPr>
        <xdr:cNvPr id="1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70000}"/>
            </a:ext>
          </a:extLst>
        </xdr:cNvPr>
        <xdr:cNvSpPr/>
      </xdr:nvSpPr>
      <xdr:spPr bwMode="auto">
        <a:xfrm>
          <a:off x="5867400" y="6800850"/>
          <a:ext cx="224802" cy="329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2635" cy="307975"/>
    <xdr:sp macro="" textlink="">
      <xdr:nvSpPr>
        <xdr:cNvPr id="19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7070000}"/>
            </a:ext>
          </a:extLst>
        </xdr:cNvPr>
        <xdr:cNvSpPr/>
      </xdr:nvSpPr>
      <xdr:spPr bwMode="auto">
        <a:xfrm>
          <a:off x="3867150" y="6791325"/>
          <a:ext cx="212635" cy="307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92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8070000}"/>
            </a:ext>
          </a:extLst>
        </xdr:cNvPr>
        <xdr:cNvSpPr/>
      </xdr:nvSpPr>
      <xdr:spPr bwMode="auto">
        <a:xfrm>
          <a:off x="3867150" y="698182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70000}"/>
            </a:ext>
          </a:extLst>
        </xdr:cNvPr>
        <xdr:cNvSpPr/>
      </xdr:nvSpPr>
      <xdr:spPr bwMode="auto">
        <a:xfrm>
          <a:off x="5867400" y="68008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70000}"/>
            </a:ext>
          </a:extLst>
        </xdr:cNvPr>
        <xdr:cNvSpPr/>
      </xdr:nvSpPr>
      <xdr:spPr bwMode="auto">
        <a:xfrm>
          <a:off x="5867400" y="68008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70000}"/>
            </a:ext>
          </a:extLst>
        </xdr:cNvPr>
        <xdr:cNvSpPr/>
      </xdr:nvSpPr>
      <xdr:spPr bwMode="auto">
        <a:xfrm>
          <a:off x="5867400" y="68008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24802" cy="329565"/>
    <xdr:sp macro="" textlink="">
      <xdr:nvSpPr>
        <xdr:cNvPr id="19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70000}"/>
            </a:ext>
          </a:extLst>
        </xdr:cNvPr>
        <xdr:cNvSpPr/>
      </xdr:nvSpPr>
      <xdr:spPr bwMode="auto">
        <a:xfrm>
          <a:off x="5867400" y="6848475"/>
          <a:ext cx="224802" cy="329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2635" cy="307975"/>
    <xdr:sp macro="" textlink="">
      <xdr:nvSpPr>
        <xdr:cNvPr id="19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2070000}"/>
            </a:ext>
          </a:extLst>
        </xdr:cNvPr>
        <xdr:cNvSpPr/>
      </xdr:nvSpPr>
      <xdr:spPr bwMode="auto">
        <a:xfrm>
          <a:off x="3867150" y="6838950"/>
          <a:ext cx="212635" cy="307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3070000}"/>
            </a:ext>
          </a:extLst>
        </xdr:cNvPr>
        <xdr:cNvSpPr/>
      </xdr:nvSpPr>
      <xdr:spPr bwMode="auto">
        <a:xfrm>
          <a:off x="3867150" y="70294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70000}"/>
            </a:ext>
          </a:extLst>
        </xdr:cNvPr>
        <xdr:cNvSpPr/>
      </xdr:nvSpPr>
      <xdr:spPr bwMode="auto">
        <a:xfrm>
          <a:off x="5867400" y="684847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70000}"/>
            </a:ext>
          </a:extLst>
        </xdr:cNvPr>
        <xdr:cNvSpPr/>
      </xdr:nvSpPr>
      <xdr:spPr bwMode="auto">
        <a:xfrm>
          <a:off x="5867400" y="684847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70000}"/>
            </a:ext>
          </a:extLst>
        </xdr:cNvPr>
        <xdr:cNvSpPr/>
      </xdr:nvSpPr>
      <xdr:spPr bwMode="auto">
        <a:xfrm>
          <a:off x="5867400" y="6848475"/>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24802" cy="320040"/>
    <xdr:sp macro="" textlink="">
      <xdr:nvSpPr>
        <xdr:cNvPr id="19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11</xdr:row>
      <xdr:rowOff>104775</xdr:rowOff>
    </xdr:from>
    <xdr:ext cx="210095" cy="297180"/>
    <xdr:sp macro="" textlink="">
      <xdr:nvSpPr>
        <xdr:cNvPr id="19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D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12</xdr:row>
      <xdr:rowOff>104775</xdr:rowOff>
    </xdr:from>
    <xdr:ext cx="219075" cy="314325"/>
    <xdr:sp macro="" textlink="">
      <xdr:nvSpPr>
        <xdr:cNvPr id="195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E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9075" cy="314325"/>
    <xdr:sp macro="" textlink="">
      <xdr:nvSpPr>
        <xdr:cNvPr id="19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11</xdr:row>
      <xdr:rowOff>114300</xdr:rowOff>
    </xdr:from>
    <xdr:ext cx="214993" cy="308541"/>
    <xdr:sp macro="" textlink="">
      <xdr:nvSpPr>
        <xdr:cNvPr id="1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24802" cy="320040"/>
    <xdr:sp macro="" textlink="">
      <xdr:nvSpPr>
        <xdr:cNvPr id="1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36</xdr:row>
      <xdr:rowOff>104775</xdr:rowOff>
    </xdr:from>
    <xdr:ext cx="210095" cy="297180"/>
    <xdr:sp macro="" textlink="">
      <xdr:nvSpPr>
        <xdr:cNvPr id="19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8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37</xdr:row>
      <xdr:rowOff>104775</xdr:rowOff>
    </xdr:from>
    <xdr:ext cx="219075" cy="314325"/>
    <xdr:sp macro="" textlink="">
      <xdr:nvSpPr>
        <xdr:cNvPr id="19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9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9075" cy="314325"/>
    <xdr:sp macro="" textlink="">
      <xdr:nvSpPr>
        <xdr:cNvPr id="1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36</xdr:row>
      <xdr:rowOff>114300</xdr:rowOff>
    </xdr:from>
    <xdr:ext cx="214993" cy="308541"/>
    <xdr:sp macro="" textlink="">
      <xdr:nvSpPr>
        <xdr:cNvPr id="1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24802" cy="320040"/>
    <xdr:sp macro="" textlink="">
      <xdr:nvSpPr>
        <xdr:cNvPr id="19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11</xdr:row>
      <xdr:rowOff>104775</xdr:rowOff>
    </xdr:from>
    <xdr:ext cx="210095" cy="297180"/>
    <xdr:sp macro="" textlink="">
      <xdr:nvSpPr>
        <xdr:cNvPr id="19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3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12</xdr:row>
      <xdr:rowOff>104775</xdr:rowOff>
    </xdr:from>
    <xdr:ext cx="219075" cy="314325"/>
    <xdr:sp macro="" textlink="">
      <xdr:nvSpPr>
        <xdr:cNvPr id="197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4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9075" cy="314325"/>
    <xdr:sp macro="" textlink="">
      <xdr:nvSpPr>
        <xdr:cNvPr id="19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9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11</xdr:row>
      <xdr:rowOff>114300</xdr:rowOff>
    </xdr:from>
    <xdr:ext cx="214993" cy="308541"/>
    <xdr:sp macro="" textlink="">
      <xdr:nvSpPr>
        <xdr:cNvPr id="1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24802" cy="320040"/>
    <xdr:sp macro="" textlink="">
      <xdr:nvSpPr>
        <xdr:cNvPr id="19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36</xdr:row>
      <xdr:rowOff>104775</xdr:rowOff>
    </xdr:from>
    <xdr:ext cx="210095" cy="297180"/>
    <xdr:sp macro="" textlink="">
      <xdr:nvSpPr>
        <xdr:cNvPr id="19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E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37</xdr:row>
      <xdr:rowOff>104775</xdr:rowOff>
    </xdr:from>
    <xdr:ext cx="219075" cy="314325"/>
    <xdr:sp macro="" textlink="">
      <xdr:nvSpPr>
        <xdr:cNvPr id="198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F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9075" cy="314325"/>
    <xdr:sp macro="" textlink="">
      <xdr:nvSpPr>
        <xdr:cNvPr id="19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36</xdr:row>
      <xdr:rowOff>114300</xdr:rowOff>
    </xdr:from>
    <xdr:ext cx="214993" cy="308541"/>
    <xdr:sp macro="" textlink="">
      <xdr:nvSpPr>
        <xdr:cNvPr id="19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24802" cy="320040"/>
    <xdr:sp macro="" textlink="">
      <xdr:nvSpPr>
        <xdr:cNvPr id="19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11</xdr:row>
      <xdr:rowOff>104775</xdr:rowOff>
    </xdr:from>
    <xdr:ext cx="210095" cy="297180"/>
    <xdr:sp macro="" textlink="">
      <xdr:nvSpPr>
        <xdr:cNvPr id="19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12</xdr:row>
      <xdr:rowOff>104775</xdr:rowOff>
    </xdr:from>
    <xdr:ext cx="219075" cy="314325"/>
    <xdr:sp macro="" textlink="">
      <xdr:nvSpPr>
        <xdr:cNvPr id="1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A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19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9075" cy="314325"/>
    <xdr:sp macro="" textlink="">
      <xdr:nvSpPr>
        <xdr:cNvPr id="20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2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11</xdr:row>
      <xdr:rowOff>114300</xdr:rowOff>
    </xdr:from>
    <xdr:ext cx="214993" cy="308541"/>
    <xdr:sp macro="" textlink="">
      <xdr:nvSpPr>
        <xdr:cNvPr id="20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24802" cy="320040"/>
    <xdr:sp macro="" textlink="">
      <xdr:nvSpPr>
        <xdr:cNvPr id="20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36</xdr:row>
      <xdr:rowOff>104775</xdr:rowOff>
    </xdr:from>
    <xdr:ext cx="210095" cy="297180"/>
    <xdr:sp macro="" textlink="">
      <xdr:nvSpPr>
        <xdr:cNvPr id="20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4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37</xdr:row>
      <xdr:rowOff>104775</xdr:rowOff>
    </xdr:from>
    <xdr:ext cx="219075" cy="314325"/>
    <xdr:sp macro="" textlink="">
      <xdr:nvSpPr>
        <xdr:cNvPr id="200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5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9075" cy="314325"/>
    <xdr:sp macro="" textlink="">
      <xdr:nvSpPr>
        <xdr:cNvPr id="20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2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36</xdr:row>
      <xdr:rowOff>114300</xdr:rowOff>
    </xdr:from>
    <xdr:ext cx="214993" cy="308541"/>
    <xdr:sp macro="" textlink="">
      <xdr:nvSpPr>
        <xdr:cNvPr id="2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24802" cy="320040"/>
    <xdr:sp macro="" textlink="">
      <xdr:nvSpPr>
        <xdr:cNvPr id="2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11</xdr:row>
      <xdr:rowOff>104775</xdr:rowOff>
    </xdr:from>
    <xdr:ext cx="210095" cy="297180"/>
    <xdr:sp macro="" textlink="">
      <xdr:nvSpPr>
        <xdr:cNvPr id="20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F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12</xdr:row>
      <xdr:rowOff>104775</xdr:rowOff>
    </xdr:from>
    <xdr:ext cx="219075" cy="314325"/>
    <xdr:sp macro="" textlink="">
      <xdr:nvSpPr>
        <xdr:cNvPr id="201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9075" cy="314325"/>
    <xdr:sp macro="" textlink="">
      <xdr:nvSpPr>
        <xdr:cNvPr id="2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2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11</xdr:row>
      <xdr:rowOff>114300</xdr:rowOff>
    </xdr:from>
    <xdr:ext cx="214993" cy="308541"/>
    <xdr:sp macro="" textlink="">
      <xdr:nvSpPr>
        <xdr:cNvPr id="20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24802" cy="320040"/>
    <xdr:sp macro="" textlink="">
      <xdr:nvSpPr>
        <xdr:cNvPr id="20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36</xdr:row>
      <xdr:rowOff>104775</xdr:rowOff>
    </xdr:from>
    <xdr:ext cx="210095" cy="297180"/>
    <xdr:sp macro="" textlink="">
      <xdr:nvSpPr>
        <xdr:cNvPr id="20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A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37</xdr:row>
      <xdr:rowOff>104775</xdr:rowOff>
    </xdr:from>
    <xdr:ext cx="219075" cy="314325"/>
    <xdr:sp macro="" textlink="">
      <xdr:nvSpPr>
        <xdr:cNvPr id="20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B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9075" cy="314325"/>
    <xdr:sp macro="" textlink="">
      <xdr:nvSpPr>
        <xdr:cNvPr id="20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2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36</xdr:row>
      <xdr:rowOff>114300</xdr:rowOff>
    </xdr:from>
    <xdr:ext cx="214993" cy="308541"/>
    <xdr:sp macro="" textlink="">
      <xdr:nvSpPr>
        <xdr:cNvPr id="20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24802" cy="320040"/>
    <xdr:sp macro="" textlink="">
      <xdr:nvSpPr>
        <xdr:cNvPr id="20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70000}"/>
            </a:ext>
          </a:extLst>
        </xdr:cNvPr>
        <xdr:cNvSpPr/>
      </xdr:nvSpPr>
      <xdr:spPr bwMode="auto">
        <a:xfrm>
          <a:off x="5854700" y="67119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11</xdr:row>
      <xdr:rowOff>104775</xdr:rowOff>
    </xdr:from>
    <xdr:ext cx="210095" cy="297180"/>
    <xdr:sp macro="" textlink="">
      <xdr:nvSpPr>
        <xdr:cNvPr id="20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70000}"/>
            </a:ext>
          </a:extLst>
        </xdr:cNvPr>
        <xdr:cNvSpPr/>
      </xdr:nvSpPr>
      <xdr:spPr bwMode="auto">
        <a:xfrm>
          <a:off x="3863340" y="670369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12</xdr:row>
      <xdr:rowOff>104775</xdr:rowOff>
    </xdr:from>
    <xdr:ext cx="219075" cy="314325"/>
    <xdr:sp macro="" textlink="">
      <xdr:nvSpPr>
        <xdr:cNvPr id="203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70000}"/>
            </a:ext>
          </a:extLst>
        </xdr:cNvPr>
        <xdr:cNvSpPr/>
      </xdr:nvSpPr>
      <xdr:spPr bwMode="auto">
        <a:xfrm>
          <a:off x="3863340" y="688784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9075" cy="314325"/>
    <xdr:sp macro="" textlink="">
      <xdr:nvSpPr>
        <xdr:cNvPr id="2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70000}"/>
            </a:ext>
          </a:extLst>
        </xdr:cNvPr>
        <xdr:cNvSpPr/>
      </xdr:nvSpPr>
      <xdr:spPr bwMode="auto">
        <a:xfrm>
          <a:off x="5854700" y="67119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20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11</xdr:row>
      <xdr:rowOff>114300</xdr:rowOff>
    </xdr:from>
    <xdr:ext cx="214993" cy="308541"/>
    <xdr:sp macro="" textlink="">
      <xdr:nvSpPr>
        <xdr:cNvPr id="20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70000}"/>
            </a:ext>
          </a:extLst>
        </xdr:cNvPr>
        <xdr:cNvSpPr/>
      </xdr:nvSpPr>
      <xdr:spPr bwMode="auto">
        <a:xfrm>
          <a:off x="5854700" y="67119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24802" cy="320040"/>
    <xdr:sp macro="" textlink="">
      <xdr:nvSpPr>
        <xdr:cNvPr id="2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70000}"/>
            </a:ext>
          </a:extLst>
        </xdr:cNvPr>
        <xdr:cNvSpPr/>
      </xdr:nvSpPr>
      <xdr:spPr bwMode="auto">
        <a:xfrm>
          <a:off x="5854700" y="66929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36</xdr:row>
      <xdr:rowOff>104775</xdr:rowOff>
    </xdr:from>
    <xdr:ext cx="210095" cy="297180"/>
    <xdr:sp macro="" textlink="">
      <xdr:nvSpPr>
        <xdr:cNvPr id="20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0080000}"/>
            </a:ext>
          </a:extLst>
        </xdr:cNvPr>
        <xdr:cNvSpPr/>
      </xdr:nvSpPr>
      <xdr:spPr bwMode="auto">
        <a:xfrm>
          <a:off x="3863340" y="6684645"/>
          <a:ext cx="210095"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37</xdr:row>
      <xdr:rowOff>104775</xdr:rowOff>
    </xdr:from>
    <xdr:ext cx="219075" cy="314325"/>
    <xdr:sp macro="" textlink="">
      <xdr:nvSpPr>
        <xdr:cNvPr id="204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1080000}"/>
            </a:ext>
          </a:extLst>
        </xdr:cNvPr>
        <xdr:cNvSpPr/>
      </xdr:nvSpPr>
      <xdr:spPr bwMode="auto">
        <a:xfrm>
          <a:off x="3863340" y="68687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80000}"/>
            </a:ext>
          </a:extLst>
        </xdr:cNvPr>
        <xdr:cNvSpPr/>
      </xdr:nvSpPr>
      <xdr:spPr bwMode="auto">
        <a:xfrm>
          <a:off x="5854700" y="66929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0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80000}"/>
            </a:ext>
          </a:extLst>
        </xdr:cNvPr>
        <xdr:cNvSpPr/>
      </xdr:nvSpPr>
      <xdr:spPr bwMode="auto">
        <a:xfrm>
          <a:off x="5854700" y="66929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0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80000}"/>
            </a:ext>
          </a:extLst>
        </xdr:cNvPr>
        <xdr:cNvSpPr/>
      </xdr:nvSpPr>
      <xdr:spPr bwMode="auto">
        <a:xfrm>
          <a:off x="5854700" y="66929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24802" cy="320040"/>
    <xdr:sp macro="" textlink="">
      <xdr:nvSpPr>
        <xdr:cNvPr id="2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61</xdr:row>
      <xdr:rowOff>104775</xdr:rowOff>
    </xdr:from>
    <xdr:ext cx="210095" cy="295910"/>
    <xdr:sp macro="" textlink="">
      <xdr:nvSpPr>
        <xdr:cNvPr id="20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B080000}"/>
            </a:ext>
          </a:extLst>
        </xdr:cNvPr>
        <xdr:cNvSpPr/>
      </xdr:nvSpPr>
      <xdr:spPr bwMode="auto">
        <a:xfrm>
          <a:off x="3863340" y="6678295"/>
          <a:ext cx="210095" cy="295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62</xdr:row>
      <xdr:rowOff>104775</xdr:rowOff>
    </xdr:from>
    <xdr:ext cx="219075" cy="314325"/>
    <xdr:sp macro="" textlink="">
      <xdr:nvSpPr>
        <xdr:cNvPr id="20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C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9075" cy="314325"/>
    <xdr:sp macro="" textlink="">
      <xdr:nvSpPr>
        <xdr:cNvPr id="2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2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61</xdr:row>
      <xdr:rowOff>114300</xdr:rowOff>
    </xdr:from>
    <xdr:ext cx="214993" cy="308541"/>
    <xdr:sp macro="" textlink="">
      <xdr:nvSpPr>
        <xdr:cNvPr id="2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24802" cy="320040"/>
    <xdr:sp macro="" textlink="">
      <xdr:nvSpPr>
        <xdr:cNvPr id="2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86</xdr:row>
      <xdr:rowOff>104775</xdr:rowOff>
    </xdr:from>
    <xdr:ext cx="210095" cy="294640"/>
    <xdr:sp macro="" textlink="">
      <xdr:nvSpPr>
        <xdr:cNvPr id="20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80000}"/>
            </a:ext>
          </a:extLst>
        </xdr:cNvPr>
        <xdr:cNvSpPr/>
      </xdr:nvSpPr>
      <xdr:spPr bwMode="auto">
        <a:xfrm>
          <a:off x="3863340" y="6678295"/>
          <a:ext cx="210095" cy="294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1809750</xdr:colOff>
      <xdr:row>87</xdr:row>
      <xdr:rowOff>104775</xdr:rowOff>
    </xdr:from>
    <xdr:ext cx="219075" cy="314325"/>
    <xdr:sp macro="" textlink="">
      <xdr:nvSpPr>
        <xdr:cNvPr id="207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9075" cy="314325"/>
    <xdr:sp macro="" textlink="">
      <xdr:nvSpPr>
        <xdr:cNvPr id="2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20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1752600</xdr:colOff>
      <xdr:row>86</xdr:row>
      <xdr:rowOff>114300</xdr:rowOff>
    </xdr:from>
    <xdr:ext cx="214993" cy="308541"/>
    <xdr:sp macro="" textlink="">
      <xdr:nvSpPr>
        <xdr:cNvPr id="20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24802" cy="320040"/>
    <xdr:sp macro="" textlink="">
      <xdr:nvSpPr>
        <xdr:cNvPr id="2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61</xdr:row>
      <xdr:rowOff>104775</xdr:rowOff>
    </xdr:from>
    <xdr:ext cx="210095" cy="293370"/>
    <xdr:sp macro="" textlink="">
      <xdr:nvSpPr>
        <xdr:cNvPr id="20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1080000}"/>
            </a:ext>
          </a:extLst>
        </xdr:cNvPr>
        <xdr:cNvSpPr/>
      </xdr:nvSpPr>
      <xdr:spPr bwMode="auto">
        <a:xfrm>
          <a:off x="3863340" y="6678295"/>
          <a:ext cx="210095" cy="293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62</xdr:row>
      <xdr:rowOff>104775</xdr:rowOff>
    </xdr:from>
    <xdr:ext cx="219075" cy="314325"/>
    <xdr:sp macro="" textlink="">
      <xdr:nvSpPr>
        <xdr:cNvPr id="208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2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9075" cy="314325"/>
    <xdr:sp macro="" textlink="">
      <xdr:nvSpPr>
        <xdr:cNvPr id="2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20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61</xdr:row>
      <xdr:rowOff>114300</xdr:rowOff>
    </xdr:from>
    <xdr:ext cx="214993" cy="308541"/>
    <xdr:sp macro="" textlink="">
      <xdr:nvSpPr>
        <xdr:cNvPr id="20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24802" cy="320040"/>
    <xdr:sp macro="" textlink="">
      <xdr:nvSpPr>
        <xdr:cNvPr id="2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86</xdr:row>
      <xdr:rowOff>104775</xdr:rowOff>
    </xdr:from>
    <xdr:ext cx="210095" cy="292100"/>
    <xdr:sp macro="" textlink="">
      <xdr:nvSpPr>
        <xdr:cNvPr id="20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C080000}"/>
            </a:ext>
          </a:extLst>
        </xdr:cNvPr>
        <xdr:cNvSpPr/>
      </xdr:nvSpPr>
      <xdr:spPr bwMode="auto">
        <a:xfrm>
          <a:off x="3863340" y="6678295"/>
          <a:ext cx="210095" cy="292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1809750</xdr:colOff>
      <xdr:row>87</xdr:row>
      <xdr:rowOff>104775</xdr:rowOff>
    </xdr:from>
    <xdr:ext cx="219075" cy="314325"/>
    <xdr:sp macro="" textlink="">
      <xdr:nvSpPr>
        <xdr:cNvPr id="20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D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9075" cy="314325"/>
    <xdr:sp macro="" textlink="">
      <xdr:nvSpPr>
        <xdr:cNvPr id="20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21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1752600</xdr:colOff>
      <xdr:row>86</xdr:row>
      <xdr:rowOff>114300</xdr:rowOff>
    </xdr:from>
    <xdr:ext cx="214993" cy="308541"/>
    <xdr:sp macro="" textlink="">
      <xdr:nvSpPr>
        <xdr:cNvPr id="2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24802" cy="320040"/>
    <xdr:sp macro="" textlink="">
      <xdr:nvSpPr>
        <xdr:cNvPr id="21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61</xdr:row>
      <xdr:rowOff>104775</xdr:rowOff>
    </xdr:from>
    <xdr:ext cx="210095" cy="290830"/>
    <xdr:sp macro="" textlink="">
      <xdr:nvSpPr>
        <xdr:cNvPr id="210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7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62</xdr:row>
      <xdr:rowOff>104775</xdr:rowOff>
    </xdr:from>
    <xdr:ext cx="219075" cy="314325"/>
    <xdr:sp macro="" textlink="">
      <xdr:nvSpPr>
        <xdr:cNvPr id="210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8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9075" cy="314325"/>
    <xdr:sp macro="" textlink="">
      <xdr:nvSpPr>
        <xdr:cNvPr id="21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21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61</xdr:row>
      <xdr:rowOff>114300</xdr:rowOff>
    </xdr:from>
    <xdr:ext cx="214993" cy="308541"/>
    <xdr:sp macro="" textlink="">
      <xdr:nvSpPr>
        <xdr:cNvPr id="2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24802" cy="320040"/>
    <xdr:sp macro="" textlink="">
      <xdr:nvSpPr>
        <xdr:cNvPr id="2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86</xdr:row>
      <xdr:rowOff>104775</xdr:rowOff>
    </xdr:from>
    <xdr:ext cx="210095" cy="290830"/>
    <xdr:sp macro="" textlink="">
      <xdr:nvSpPr>
        <xdr:cNvPr id="21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2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1809750</xdr:colOff>
      <xdr:row>87</xdr:row>
      <xdr:rowOff>104775</xdr:rowOff>
    </xdr:from>
    <xdr:ext cx="219075" cy="314325"/>
    <xdr:sp macro="" textlink="">
      <xdr:nvSpPr>
        <xdr:cNvPr id="211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9075" cy="314325"/>
    <xdr:sp macro="" textlink="">
      <xdr:nvSpPr>
        <xdr:cNvPr id="2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2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1752600</xdr:colOff>
      <xdr:row>86</xdr:row>
      <xdr:rowOff>114300</xdr:rowOff>
    </xdr:from>
    <xdr:ext cx="214993" cy="308541"/>
    <xdr:sp macro="" textlink="">
      <xdr:nvSpPr>
        <xdr:cNvPr id="2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24802" cy="320040"/>
    <xdr:sp macro="" textlink="">
      <xdr:nvSpPr>
        <xdr:cNvPr id="2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61</xdr:row>
      <xdr:rowOff>104775</xdr:rowOff>
    </xdr:from>
    <xdr:ext cx="210095" cy="290830"/>
    <xdr:sp macro="" textlink="">
      <xdr:nvSpPr>
        <xdr:cNvPr id="2125"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D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62</xdr:row>
      <xdr:rowOff>104775</xdr:rowOff>
    </xdr:from>
    <xdr:ext cx="219075" cy="314325"/>
    <xdr:sp macro="" textlink="">
      <xdr:nvSpPr>
        <xdr:cNvPr id="21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E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9075" cy="314325"/>
    <xdr:sp macro="" textlink="">
      <xdr:nvSpPr>
        <xdr:cNvPr id="21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2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61</xdr:row>
      <xdr:rowOff>114300</xdr:rowOff>
    </xdr:from>
    <xdr:ext cx="214993" cy="308541"/>
    <xdr:sp macro="" textlink="">
      <xdr:nvSpPr>
        <xdr:cNvPr id="2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24802" cy="320040"/>
    <xdr:sp macro="" textlink="">
      <xdr:nvSpPr>
        <xdr:cNvPr id="21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86</xdr:row>
      <xdr:rowOff>104775</xdr:rowOff>
    </xdr:from>
    <xdr:ext cx="210095" cy="290830"/>
    <xdr:sp macro="" textlink="">
      <xdr:nvSpPr>
        <xdr:cNvPr id="213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8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1809750</xdr:colOff>
      <xdr:row>87</xdr:row>
      <xdr:rowOff>104775</xdr:rowOff>
    </xdr:from>
    <xdr:ext cx="219075" cy="314325"/>
    <xdr:sp macro="" textlink="">
      <xdr:nvSpPr>
        <xdr:cNvPr id="213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9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9075" cy="314325"/>
    <xdr:sp macro="" textlink="">
      <xdr:nvSpPr>
        <xdr:cNvPr id="2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21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1752600</xdr:colOff>
      <xdr:row>86</xdr:row>
      <xdr:rowOff>114300</xdr:rowOff>
    </xdr:from>
    <xdr:ext cx="214993" cy="308541"/>
    <xdr:sp macro="" textlink="">
      <xdr:nvSpPr>
        <xdr:cNvPr id="2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24802" cy="320040"/>
    <xdr:sp macro="" textlink="">
      <xdr:nvSpPr>
        <xdr:cNvPr id="2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61</xdr:row>
      <xdr:rowOff>104775</xdr:rowOff>
    </xdr:from>
    <xdr:ext cx="210095" cy="290830"/>
    <xdr:sp macro="" textlink="">
      <xdr:nvSpPr>
        <xdr:cNvPr id="21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3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62</xdr:row>
      <xdr:rowOff>104775</xdr:rowOff>
    </xdr:from>
    <xdr:ext cx="219075" cy="314325"/>
    <xdr:sp macro="" textlink="">
      <xdr:nvSpPr>
        <xdr:cNvPr id="214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4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9075" cy="314325"/>
    <xdr:sp macro="" textlink="">
      <xdr:nvSpPr>
        <xdr:cNvPr id="21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2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61</xdr:row>
      <xdr:rowOff>114300</xdr:rowOff>
    </xdr:from>
    <xdr:ext cx="214993" cy="308541"/>
    <xdr:sp macro="" textlink="">
      <xdr:nvSpPr>
        <xdr:cNvPr id="21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24802" cy="320040"/>
    <xdr:sp macro="" textlink="">
      <xdr:nvSpPr>
        <xdr:cNvPr id="21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86</xdr:row>
      <xdr:rowOff>104775</xdr:rowOff>
    </xdr:from>
    <xdr:ext cx="210095" cy="290830"/>
    <xdr:sp macro="" textlink="">
      <xdr:nvSpPr>
        <xdr:cNvPr id="2158"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E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1809750</xdr:colOff>
      <xdr:row>87</xdr:row>
      <xdr:rowOff>104775</xdr:rowOff>
    </xdr:from>
    <xdr:ext cx="219075" cy="314325"/>
    <xdr:sp macro="" textlink="">
      <xdr:nvSpPr>
        <xdr:cNvPr id="21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6F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9075" cy="314325"/>
    <xdr:sp macro="" textlink="">
      <xdr:nvSpPr>
        <xdr:cNvPr id="21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2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1752600</xdr:colOff>
      <xdr:row>86</xdr:row>
      <xdr:rowOff>114300</xdr:rowOff>
    </xdr:from>
    <xdr:ext cx="214993" cy="308541"/>
    <xdr:sp macro="" textlink="">
      <xdr:nvSpPr>
        <xdr:cNvPr id="2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24802" cy="320040"/>
    <xdr:sp macro="" textlink="">
      <xdr:nvSpPr>
        <xdr:cNvPr id="2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61</xdr:row>
      <xdr:rowOff>104775</xdr:rowOff>
    </xdr:from>
    <xdr:ext cx="210095" cy="290830"/>
    <xdr:sp macro="" textlink="">
      <xdr:nvSpPr>
        <xdr:cNvPr id="216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9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62</xdr:row>
      <xdr:rowOff>104775</xdr:rowOff>
    </xdr:from>
    <xdr:ext cx="219075" cy="314325"/>
    <xdr:sp macro="" textlink="">
      <xdr:nvSpPr>
        <xdr:cNvPr id="217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A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24802" cy="320040"/>
    <xdr:sp macro="" textlink="">
      <xdr:nvSpPr>
        <xdr:cNvPr id="2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86</xdr:row>
      <xdr:rowOff>104775</xdr:rowOff>
    </xdr:from>
    <xdr:ext cx="210095" cy="290830"/>
    <xdr:sp macro="" textlink="">
      <xdr:nvSpPr>
        <xdr:cNvPr id="21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4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1809750</xdr:colOff>
      <xdr:row>87</xdr:row>
      <xdr:rowOff>104775</xdr:rowOff>
    </xdr:from>
    <xdr:ext cx="219075" cy="314325"/>
    <xdr:sp macro="" textlink="">
      <xdr:nvSpPr>
        <xdr:cNvPr id="21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5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1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24802" cy="320040"/>
    <xdr:sp macro="" textlink="">
      <xdr:nvSpPr>
        <xdr:cNvPr id="21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80000}"/>
            </a:ext>
          </a:extLst>
        </xdr:cNvPr>
        <xdr:cNvSpPr/>
      </xdr:nvSpPr>
      <xdr:spPr bwMode="auto">
        <a:xfrm>
          <a:off x="58547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11</xdr:row>
      <xdr:rowOff>104775</xdr:rowOff>
    </xdr:from>
    <xdr:ext cx="210095" cy="290830"/>
    <xdr:sp macro="" textlink="">
      <xdr:nvSpPr>
        <xdr:cNvPr id="219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F080000}"/>
            </a:ext>
          </a:extLst>
        </xdr:cNvPr>
        <xdr:cNvSpPr/>
      </xdr:nvSpPr>
      <xdr:spPr bwMode="auto">
        <a:xfrm>
          <a:off x="38633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12</xdr:row>
      <xdr:rowOff>104775</xdr:rowOff>
    </xdr:from>
    <xdr:ext cx="219075" cy="314325"/>
    <xdr:sp macro="" textlink="">
      <xdr:nvSpPr>
        <xdr:cNvPr id="2192"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0080000}"/>
            </a:ext>
          </a:extLst>
        </xdr:cNvPr>
        <xdr:cNvSpPr/>
      </xdr:nvSpPr>
      <xdr:spPr bwMode="auto">
        <a:xfrm>
          <a:off x="38633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1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80000}"/>
            </a:ext>
          </a:extLst>
        </xdr:cNvPr>
        <xdr:cNvSpPr/>
      </xdr:nvSpPr>
      <xdr:spPr bwMode="auto">
        <a:xfrm>
          <a:off x="58547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80000}"/>
            </a:ext>
          </a:extLst>
        </xdr:cNvPr>
        <xdr:cNvSpPr/>
      </xdr:nvSpPr>
      <xdr:spPr bwMode="auto">
        <a:xfrm>
          <a:off x="58547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24802" cy="320040"/>
    <xdr:sp macro="" textlink="">
      <xdr:nvSpPr>
        <xdr:cNvPr id="2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8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9075" cy="314325"/>
    <xdr:sp macro="" textlink="">
      <xdr:nvSpPr>
        <xdr:cNvPr id="22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36</xdr:row>
      <xdr:rowOff>114300</xdr:rowOff>
    </xdr:from>
    <xdr:ext cx="214993" cy="308541"/>
    <xdr:sp macro="" textlink="">
      <xdr:nvSpPr>
        <xdr:cNvPr id="2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36</xdr:row>
      <xdr:rowOff>104775</xdr:rowOff>
    </xdr:from>
    <xdr:ext cx="210095" cy="290830"/>
    <xdr:sp macro="" textlink="">
      <xdr:nvSpPr>
        <xdr:cNvPr id="22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608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37</xdr:row>
      <xdr:rowOff>104775</xdr:rowOff>
    </xdr:from>
    <xdr:ext cx="219075" cy="314325"/>
    <xdr:sp macro="" textlink="">
      <xdr:nvSpPr>
        <xdr:cNvPr id="22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708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24802" cy="320040"/>
    <xdr:sp macro="" textlink="">
      <xdr:nvSpPr>
        <xdr:cNvPr id="2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8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9075" cy="314325"/>
    <xdr:sp macro="" textlink="">
      <xdr:nvSpPr>
        <xdr:cNvPr id="2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61</xdr:row>
      <xdr:rowOff>114300</xdr:rowOff>
    </xdr:from>
    <xdr:ext cx="214993" cy="308541"/>
    <xdr:sp macro="" textlink="">
      <xdr:nvSpPr>
        <xdr:cNvPr id="2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61</xdr:row>
      <xdr:rowOff>104775</xdr:rowOff>
    </xdr:from>
    <xdr:ext cx="210095" cy="290830"/>
    <xdr:sp macro="" textlink="">
      <xdr:nvSpPr>
        <xdr:cNvPr id="22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508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62</xdr:row>
      <xdr:rowOff>104775</xdr:rowOff>
    </xdr:from>
    <xdr:ext cx="219075" cy="314325"/>
    <xdr:sp macro="" textlink="">
      <xdr:nvSpPr>
        <xdr:cNvPr id="22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608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2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2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2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8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8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24802" cy="320040"/>
    <xdr:sp macro="" textlink="">
      <xdr:nvSpPr>
        <xdr:cNvPr id="2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9075" cy="314325"/>
    <xdr:sp macro="" textlink="">
      <xdr:nvSpPr>
        <xdr:cNvPr id="2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1752600</xdr:colOff>
      <xdr:row>86</xdr:row>
      <xdr:rowOff>114300</xdr:rowOff>
    </xdr:from>
    <xdr:ext cx="214993" cy="308541"/>
    <xdr:sp macro="" textlink="">
      <xdr:nvSpPr>
        <xdr:cNvPr id="2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86</xdr:row>
      <xdr:rowOff>104775</xdr:rowOff>
    </xdr:from>
    <xdr:ext cx="210095" cy="290830"/>
    <xdr:sp macro="" textlink="">
      <xdr:nvSpPr>
        <xdr:cNvPr id="23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409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1809750</xdr:colOff>
      <xdr:row>87</xdr:row>
      <xdr:rowOff>104775</xdr:rowOff>
    </xdr:from>
    <xdr:ext cx="219075" cy="314325"/>
    <xdr:sp macro="" textlink="">
      <xdr:nvSpPr>
        <xdr:cNvPr id="23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9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24802" cy="320040"/>
    <xdr:sp macro="" textlink="">
      <xdr:nvSpPr>
        <xdr:cNvPr id="2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9075" cy="314325"/>
    <xdr:sp macro="" textlink="">
      <xdr:nvSpPr>
        <xdr:cNvPr id="2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11</xdr:row>
      <xdr:rowOff>114300</xdr:rowOff>
    </xdr:from>
    <xdr:ext cx="214993" cy="308541"/>
    <xdr:sp macro="" textlink="">
      <xdr:nvSpPr>
        <xdr:cNvPr id="24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24802" cy="320040"/>
    <xdr:sp macro="" textlink="">
      <xdr:nvSpPr>
        <xdr:cNvPr id="24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9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11</xdr:row>
      <xdr:rowOff>104775</xdr:rowOff>
    </xdr:from>
    <xdr:ext cx="210095" cy="290830"/>
    <xdr:sp macro="" textlink="">
      <xdr:nvSpPr>
        <xdr:cNvPr id="243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109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12</xdr:row>
      <xdr:rowOff>104775</xdr:rowOff>
    </xdr:from>
    <xdr:ext cx="219075" cy="314325"/>
    <xdr:sp macro="" textlink="">
      <xdr:nvSpPr>
        <xdr:cNvPr id="243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209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24802" cy="320040"/>
    <xdr:sp macro="" textlink="">
      <xdr:nvSpPr>
        <xdr:cNvPr id="2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9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9075" cy="314325"/>
    <xdr:sp macro="" textlink="">
      <xdr:nvSpPr>
        <xdr:cNvPr id="2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36</xdr:row>
      <xdr:rowOff>114300</xdr:rowOff>
    </xdr:from>
    <xdr:ext cx="214993" cy="308541"/>
    <xdr:sp macro="" textlink="">
      <xdr:nvSpPr>
        <xdr:cNvPr id="2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36</xdr:row>
      <xdr:rowOff>104775</xdr:rowOff>
    </xdr:from>
    <xdr:ext cx="210095" cy="290830"/>
    <xdr:sp macro="" textlink="">
      <xdr:nvSpPr>
        <xdr:cNvPr id="24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009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37</xdr:row>
      <xdr:rowOff>104775</xdr:rowOff>
    </xdr:from>
    <xdr:ext cx="219075" cy="314325"/>
    <xdr:sp macro="" textlink="">
      <xdr:nvSpPr>
        <xdr:cNvPr id="248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9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4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9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9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9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24802" cy="320040"/>
    <xdr:sp macro="" textlink="">
      <xdr:nvSpPr>
        <xdr:cNvPr id="2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9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9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9075" cy="314325"/>
    <xdr:sp macro="" textlink="">
      <xdr:nvSpPr>
        <xdr:cNvPr id="2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11</xdr:row>
      <xdr:rowOff>114300</xdr:rowOff>
    </xdr:from>
    <xdr:ext cx="214993" cy="308541"/>
    <xdr:sp macro="" textlink="">
      <xdr:nvSpPr>
        <xdr:cNvPr id="25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24802" cy="320040"/>
    <xdr:sp macro="" textlink="">
      <xdr:nvSpPr>
        <xdr:cNvPr id="2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11</xdr:row>
      <xdr:rowOff>104775</xdr:rowOff>
    </xdr:from>
    <xdr:ext cx="210095" cy="290830"/>
    <xdr:sp macro="" textlink="">
      <xdr:nvSpPr>
        <xdr:cNvPr id="257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D0A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12</xdr:row>
      <xdr:rowOff>104775</xdr:rowOff>
    </xdr:from>
    <xdr:ext cx="219075" cy="314325"/>
    <xdr:sp macro="" textlink="">
      <xdr:nvSpPr>
        <xdr:cNvPr id="257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0E0A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5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24802" cy="320040"/>
    <xdr:sp macro="" textlink="">
      <xdr:nvSpPr>
        <xdr:cNvPr id="2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9075" cy="314325"/>
    <xdr:sp macro="" textlink="">
      <xdr:nvSpPr>
        <xdr:cNvPr id="2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36</xdr:row>
      <xdr:rowOff>114300</xdr:rowOff>
    </xdr:from>
    <xdr:ext cx="214993" cy="308541"/>
    <xdr:sp macro="" textlink="">
      <xdr:nvSpPr>
        <xdr:cNvPr id="26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36</xdr:row>
      <xdr:rowOff>104775</xdr:rowOff>
    </xdr:from>
    <xdr:ext cx="210095" cy="290830"/>
    <xdr:sp macro="" textlink="">
      <xdr:nvSpPr>
        <xdr:cNvPr id="26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C0A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37</xdr:row>
      <xdr:rowOff>104775</xdr:rowOff>
    </xdr:from>
    <xdr:ext cx="219075" cy="314325"/>
    <xdr:sp macro="" textlink="">
      <xdr:nvSpPr>
        <xdr:cNvPr id="262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3D0A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24802" cy="320040"/>
    <xdr:sp macro="" textlink="">
      <xdr:nvSpPr>
        <xdr:cNvPr id="2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A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6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7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9075" cy="314325"/>
    <xdr:sp macro="" textlink="">
      <xdr:nvSpPr>
        <xdr:cNvPr id="2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11</xdr:row>
      <xdr:rowOff>114300</xdr:rowOff>
    </xdr:from>
    <xdr:ext cx="214993" cy="308541"/>
    <xdr:sp macro="" textlink="">
      <xdr:nvSpPr>
        <xdr:cNvPr id="2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24802" cy="320040"/>
    <xdr:sp macro="" textlink="">
      <xdr:nvSpPr>
        <xdr:cNvPr id="2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11</xdr:row>
      <xdr:rowOff>104775</xdr:rowOff>
    </xdr:from>
    <xdr:ext cx="210095" cy="290830"/>
    <xdr:sp macro="" textlink="">
      <xdr:nvSpPr>
        <xdr:cNvPr id="271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90A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12</xdr:row>
      <xdr:rowOff>104775</xdr:rowOff>
    </xdr:from>
    <xdr:ext cx="219075" cy="314325"/>
    <xdr:sp macro="" textlink="">
      <xdr:nvSpPr>
        <xdr:cNvPr id="271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9A0A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24802" cy="320040"/>
    <xdr:sp macro="" textlink="">
      <xdr:nvSpPr>
        <xdr:cNvPr id="27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A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9075" cy="314325"/>
    <xdr:sp macro="" textlink="">
      <xdr:nvSpPr>
        <xdr:cNvPr id="27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36</xdr:row>
      <xdr:rowOff>114300</xdr:rowOff>
    </xdr:from>
    <xdr:ext cx="214993" cy="308541"/>
    <xdr:sp macro="" textlink="">
      <xdr:nvSpPr>
        <xdr:cNvPr id="27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36</xdr:row>
      <xdr:rowOff>104775</xdr:rowOff>
    </xdr:from>
    <xdr:ext cx="210095" cy="290830"/>
    <xdr:sp macro="" textlink="">
      <xdr:nvSpPr>
        <xdr:cNvPr id="27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80A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37</xdr:row>
      <xdr:rowOff>104775</xdr:rowOff>
    </xdr:from>
    <xdr:ext cx="219075" cy="314325"/>
    <xdr:sp macro="" textlink="">
      <xdr:nvSpPr>
        <xdr:cNvPr id="276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90A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7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7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A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7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A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7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A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A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24802" cy="320040"/>
    <xdr:sp macro="" textlink="">
      <xdr:nvSpPr>
        <xdr:cNvPr id="28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B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9075" cy="314325"/>
    <xdr:sp macro="" textlink="">
      <xdr:nvSpPr>
        <xdr:cNvPr id="28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11</xdr:row>
      <xdr:rowOff>114300</xdr:rowOff>
    </xdr:from>
    <xdr:ext cx="214993" cy="308541"/>
    <xdr:sp macro="" textlink="">
      <xdr:nvSpPr>
        <xdr:cNvPr id="28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24802" cy="320040"/>
    <xdr:sp macro="" textlink="">
      <xdr:nvSpPr>
        <xdr:cNvPr id="28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11</xdr:row>
      <xdr:rowOff>104775</xdr:rowOff>
    </xdr:from>
    <xdr:ext cx="210095" cy="290830"/>
    <xdr:sp macro="" textlink="">
      <xdr:nvSpPr>
        <xdr:cNvPr id="285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50B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12</xdr:row>
      <xdr:rowOff>104775</xdr:rowOff>
    </xdr:from>
    <xdr:ext cx="219075" cy="314325"/>
    <xdr:sp macro="" textlink="">
      <xdr:nvSpPr>
        <xdr:cNvPr id="285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260B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24802" cy="320040"/>
    <xdr:sp macro="" textlink="">
      <xdr:nvSpPr>
        <xdr:cNvPr id="28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9075" cy="314325"/>
    <xdr:sp macro="" textlink="">
      <xdr:nvSpPr>
        <xdr:cNvPr id="28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36</xdr:row>
      <xdr:rowOff>114300</xdr:rowOff>
    </xdr:from>
    <xdr:ext cx="214993" cy="308541"/>
    <xdr:sp macro="" textlink="">
      <xdr:nvSpPr>
        <xdr:cNvPr id="28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36</xdr:row>
      <xdr:rowOff>104775</xdr:rowOff>
    </xdr:from>
    <xdr:ext cx="210095" cy="290830"/>
    <xdr:sp macro="" textlink="">
      <xdr:nvSpPr>
        <xdr:cNvPr id="29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40B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37</xdr:row>
      <xdr:rowOff>104775</xdr:rowOff>
    </xdr:from>
    <xdr:ext cx="219075" cy="314325"/>
    <xdr:sp macro="" textlink="">
      <xdr:nvSpPr>
        <xdr:cNvPr id="290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50B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24802" cy="320040"/>
    <xdr:sp macro="" textlink="">
      <xdr:nvSpPr>
        <xdr:cNvPr id="29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B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9075" cy="314325"/>
    <xdr:sp macro="" textlink="">
      <xdr:nvSpPr>
        <xdr:cNvPr id="29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61</xdr:row>
      <xdr:rowOff>114300</xdr:rowOff>
    </xdr:from>
    <xdr:ext cx="214993" cy="308541"/>
    <xdr:sp macro="" textlink="">
      <xdr:nvSpPr>
        <xdr:cNvPr id="29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24802" cy="320040"/>
    <xdr:sp macro="" textlink="">
      <xdr:nvSpPr>
        <xdr:cNvPr id="29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29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61</xdr:row>
      <xdr:rowOff>104775</xdr:rowOff>
    </xdr:from>
    <xdr:ext cx="210095" cy="290830"/>
    <xdr:sp macro="" textlink="">
      <xdr:nvSpPr>
        <xdr:cNvPr id="2993"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10B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62</xdr:row>
      <xdr:rowOff>104775</xdr:rowOff>
    </xdr:from>
    <xdr:ext cx="219075" cy="314325"/>
    <xdr:sp macro="" textlink="">
      <xdr:nvSpPr>
        <xdr:cNvPr id="2994"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B20B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29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24802" cy="320040"/>
    <xdr:sp macro="" textlink="">
      <xdr:nvSpPr>
        <xdr:cNvPr id="30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B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9075" cy="314325"/>
    <xdr:sp macro="" textlink="">
      <xdr:nvSpPr>
        <xdr:cNvPr id="30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1752600</xdr:colOff>
      <xdr:row>86</xdr:row>
      <xdr:rowOff>114300</xdr:rowOff>
    </xdr:from>
    <xdr:ext cx="214993" cy="308541"/>
    <xdr:sp macro="" textlink="">
      <xdr:nvSpPr>
        <xdr:cNvPr id="30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86</xdr:row>
      <xdr:rowOff>104775</xdr:rowOff>
    </xdr:from>
    <xdr:ext cx="210095" cy="290830"/>
    <xdr:sp macro="" textlink="">
      <xdr:nvSpPr>
        <xdr:cNvPr id="30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00B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1809750</xdr:colOff>
      <xdr:row>87</xdr:row>
      <xdr:rowOff>104775</xdr:rowOff>
    </xdr:from>
    <xdr:ext cx="219075" cy="314325"/>
    <xdr:sp macro="" textlink="">
      <xdr:nvSpPr>
        <xdr:cNvPr id="3041"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10B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0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B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0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B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0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0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B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B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0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0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0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0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0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0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1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1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1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24802" cy="320040"/>
    <xdr:sp macro="" textlink="">
      <xdr:nvSpPr>
        <xdr:cNvPr id="31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C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9075" cy="314325"/>
    <xdr:sp macro="" textlink="">
      <xdr:nvSpPr>
        <xdr:cNvPr id="31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1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61</xdr:row>
      <xdr:rowOff>114300</xdr:rowOff>
    </xdr:from>
    <xdr:ext cx="214993" cy="308541"/>
    <xdr:sp macro="" textlink="">
      <xdr:nvSpPr>
        <xdr:cNvPr id="31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24802" cy="320040"/>
    <xdr:sp macro="" textlink="">
      <xdr:nvSpPr>
        <xdr:cNvPr id="31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61</xdr:row>
      <xdr:rowOff>104775</xdr:rowOff>
    </xdr:from>
    <xdr:ext cx="210095" cy="290830"/>
    <xdr:sp macro="" textlink="">
      <xdr:nvSpPr>
        <xdr:cNvPr id="313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30C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62</xdr:row>
      <xdr:rowOff>104775</xdr:rowOff>
    </xdr:from>
    <xdr:ext cx="219075" cy="314325"/>
    <xdr:sp macro="" textlink="">
      <xdr:nvSpPr>
        <xdr:cNvPr id="314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440C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24802" cy="320040"/>
    <xdr:sp macro="" textlink="">
      <xdr:nvSpPr>
        <xdr:cNvPr id="31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9075" cy="314325"/>
    <xdr:sp macro="" textlink="">
      <xdr:nvSpPr>
        <xdr:cNvPr id="31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1752600</xdr:colOff>
      <xdr:row>86</xdr:row>
      <xdr:rowOff>114300</xdr:rowOff>
    </xdr:from>
    <xdr:ext cx="214993" cy="308541"/>
    <xdr:sp macro="" textlink="">
      <xdr:nvSpPr>
        <xdr:cNvPr id="31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86</xdr:row>
      <xdr:rowOff>104775</xdr:rowOff>
    </xdr:from>
    <xdr:ext cx="210095" cy="290830"/>
    <xdr:sp macro="" textlink="">
      <xdr:nvSpPr>
        <xdr:cNvPr id="318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20C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1809750</xdr:colOff>
      <xdr:row>87</xdr:row>
      <xdr:rowOff>104775</xdr:rowOff>
    </xdr:from>
    <xdr:ext cx="219075" cy="314325"/>
    <xdr:sp macro="" textlink="">
      <xdr:nvSpPr>
        <xdr:cNvPr id="318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C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1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1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1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1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1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1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1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24802" cy="320040"/>
    <xdr:sp macro="" textlink="">
      <xdr:nvSpPr>
        <xdr:cNvPr id="32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C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9075" cy="314325"/>
    <xdr:sp macro="" textlink="">
      <xdr:nvSpPr>
        <xdr:cNvPr id="32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C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61</xdr:row>
      <xdr:rowOff>114300</xdr:rowOff>
    </xdr:from>
    <xdr:ext cx="214993" cy="308541"/>
    <xdr:sp macro="" textlink="">
      <xdr:nvSpPr>
        <xdr:cNvPr id="32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C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24802" cy="320040"/>
    <xdr:sp macro="" textlink="">
      <xdr:nvSpPr>
        <xdr:cNvPr id="32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61</xdr:row>
      <xdr:rowOff>104775</xdr:rowOff>
    </xdr:from>
    <xdr:ext cx="210095" cy="290830"/>
    <xdr:sp macro="" textlink="">
      <xdr:nvSpPr>
        <xdr:cNvPr id="327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CF0C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62</xdr:row>
      <xdr:rowOff>104775</xdr:rowOff>
    </xdr:from>
    <xdr:ext cx="219075" cy="314325"/>
    <xdr:sp macro="" textlink="">
      <xdr:nvSpPr>
        <xdr:cNvPr id="328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D00C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2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2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24802" cy="320040"/>
    <xdr:sp macro="" textlink="">
      <xdr:nvSpPr>
        <xdr:cNvPr id="33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C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9075" cy="314325"/>
    <xdr:sp macro="" textlink="">
      <xdr:nvSpPr>
        <xdr:cNvPr id="33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C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1752600</xdr:colOff>
      <xdr:row>86</xdr:row>
      <xdr:rowOff>114300</xdr:rowOff>
    </xdr:from>
    <xdr:ext cx="214993" cy="308541"/>
    <xdr:sp macro="" textlink="">
      <xdr:nvSpPr>
        <xdr:cNvPr id="33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C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86</xdr:row>
      <xdr:rowOff>104775</xdr:rowOff>
    </xdr:from>
    <xdr:ext cx="210095" cy="290830"/>
    <xdr:sp macro="" textlink="">
      <xdr:nvSpPr>
        <xdr:cNvPr id="332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E0C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1809750</xdr:colOff>
      <xdr:row>87</xdr:row>
      <xdr:rowOff>104775</xdr:rowOff>
    </xdr:from>
    <xdr:ext cx="219075" cy="314325"/>
    <xdr:sp macro="" textlink="">
      <xdr:nvSpPr>
        <xdr:cNvPr id="332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FF0C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6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7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3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3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3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3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24802" cy="320040"/>
    <xdr:sp macro="" textlink="">
      <xdr:nvSpPr>
        <xdr:cNvPr id="34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D0000}"/>
            </a:ext>
          </a:extLst>
        </xdr:cNvPr>
        <xdr:cNvSpPr/>
      </xdr:nvSpPr>
      <xdr:spPr bwMode="auto">
        <a:xfrm>
          <a:off x="355219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9075" cy="314325"/>
    <xdr:sp macro="" textlink="">
      <xdr:nvSpPr>
        <xdr:cNvPr id="34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D0000}"/>
            </a:ext>
          </a:extLst>
        </xdr:cNvPr>
        <xdr:cNvSpPr/>
      </xdr:nvSpPr>
      <xdr:spPr bwMode="auto">
        <a:xfrm>
          <a:off x="355219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4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61</xdr:row>
      <xdr:rowOff>114300</xdr:rowOff>
    </xdr:from>
    <xdr:ext cx="214993" cy="308541"/>
    <xdr:sp macro="" textlink="">
      <xdr:nvSpPr>
        <xdr:cNvPr id="34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D0000}"/>
            </a:ext>
          </a:extLst>
        </xdr:cNvPr>
        <xdr:cNvSpPr/>
      </xdr:nvSpPr>
      <xdr:spPr bwMode="auto">
        <a:xfrm>
          <a:off x="355219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24802" cy="320040"/>
    <xdr:sp macro="" textlink="">
      <xdr:nvSpPr>
        <xdr:cNvPr id="34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D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61</xdr:row>
      <xdr:rowOff>104775</xdr:rowOff>
    </xdr:from>
    <xdr:ext cx="210095" cy="290830"/>
    <xdr:sp macro="" textlink="">
      <xdr:nvSpPr>
        <xdr:cNvPr id="341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B0D0000}"/>
            </a:ext>
          </a:extLst>
        </xdr:cNvPr>
        <xdr:cNvSpPr/>
      </xdr:nvSpPr>
      <xdr:spPr bwMode="auto">
        <a:xfrm>
          <a:off x="394995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62</xdr:row>
      <xdr:rowOff>104775</xdr:rowOff>
    </xdr:from>
    <xdr:ext cx="219075" cy="314325"/>
    <xdr:sp macro="" textlink="">
      <xdr:nvSpPr>
        <xdr:cNvPr id="342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5C0D0000}"/>
            </a:ext>
          </a:extLst>
        </xdr:cNvPr>
        <xdr:cNvSpPr/>
      </xdr:nvSpPr>
      <xdr:spPr bwMode="auto">
        <a:xfrm>
          <a:off x="394995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24802" cy="320040"/>
    <xdr:sp macro="" textlink="">
      <xdr:nvSpPr>
        <xdr:cNvPr id="34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D0000}"/>
            </a:ext>
          </a:extLst>
        </xdr:cNvPr>
        <xdr:cNvSpPr/>
      </xdr:nvSpPr>
      <xdr:spPr bwMode="auto">
        <a:xfrm>
          <a:off x="355219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9075" cy="314325"/>
    <xdr:sp macro="" textlink="">
      <xdr:nvSpPr>
        <xdr:cNvPr id="34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D0000}"/>
            </a:ext>
          </a:extLst>
        </xdr:cNvPr>
        <xdr:cNvSpPr/>
      </xdr:nvSpPr>
      <xdr:spPr bwMode="auto">
        <a:xfrm>
          <a:off x="355219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1752600</xdr:colOff>
      <xdr:row>86</xdr:row>
      <xdr:rowOff>114300</xdr:rowOff>
    </xdr:from>
    <xdr:ext cx="214993" cy="308541"/>
    <xdr:sp macro="" textlink="">
      <xdr:nvSpPr>
        <xdr:cNvPr id="34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D0000}"/>
            </a:ext>
          </a:extLst>
        </xdr:cNvPr>
        <xdr:cNvSpPr/>
      </xdr:nvSpPr>
      <xdr:spPr bwMode="auto">
        <a:xfrm>
          <a:off x="355219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86</xdr:row>
      <xdr:rowOff>104775</xdr:rowOff>
    </xdr:from>
    <xdr:ext cx="210095" cy="290830"/>
    <xdr:sp macro="" textlink="">
      <xdr:nvSpPr>
        <xdr:cNvPr id="346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A0D0000}"/>
            </a:ext>
          </a:extLst>
        </xdr:cNvPr>
        <xdr:cNvSpPr/>
      </xdr:nvSpPr>
      <xdr:spPr bwMode="auto">
        <a:xfrm>
          <a:off x="394995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1809750</xdr:colOff>
      <xdr:row>87</xdr:row>
      <xdr:rowOff>104775</xdr:rowOff>
    </xdr:from>
    <xdr:ext cx="219075" cy="314325"/>
    <xdr:sp macro="" textlink="">
      <xdr:nvSpPr>
        <xdr:cNvPr id="346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8B0D0000}"/>
            </a:ext>
          </a:extLst>
        </xdr:cNvPr>
        <xdr:cNvSpPr/>
      </xdr:nvSpPr>
      <xdr:spPr bwMode="auto">
        <a:xfrm>
          <a:off x="394995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4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4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2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3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4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4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A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4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C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D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E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5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6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7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8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B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1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2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3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4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5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A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B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C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C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3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4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24802" cy="320040"/>
    <xdr:sp macro="" textlink="">
      <xdr:nvSpPr>
        <xdr:cNvPr id="35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50D0000}"/>
            </a:ext>
          </a:extLst>
        </xdr:cNvPr>
        <xdr:cNvSpPr/>
      </xdr:nvSpPr>
      <xdr:spPr bwMode="auto">
        <a:xfrm>
          <a:off x="583311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6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7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8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9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A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9075" cy="314325"/>
    <xdr:sp macro="" textlink="">
      <xdr:nvSpPr>
        <xdr:cNvPr id="35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B0D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C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11</xdr:row>
      <xdr:rowOff>114300</xdr:rowOff>
    </xdr:from>
    <xdr:ext cx="214993" cy="308541"/>
    <xdr:sp macro="" textlink="">
      <xdr:nvSpPr>
        <xdr:cNvPr id="35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D0D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24802" cy="320040"/>
    <xdr:sp macro="" textlink="">
      <xdr:nvSpPr>
        <xdr:cNvPr id="35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E0D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D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5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6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11</xdr:row>
      <xdr:rowOff>104775</xdr:rowOff>
    </xdr:from>
    <xdr:ext cx="210095" cy="290830"/>
    <xdr:sp macro="" textlink="">
      <xdr:nvSpPr>
        <xdr:cNvPr id="355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70D0000}"/>
            </a:ext>
          </a:extLst>
        </xdr:cNvPr>
        <xdr:cNvSpPr/>
      </xdr:nvSpPr>
      <xdr:spPr bwMode="auto">
        <a:xfrm>
          <a:off x="623087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12</xdr:row>
      <xdr:rowOff>104775</xdr:rowOff>
    </xdr:from>
    <xdr:ext cx="219075" cy="314325"/>
    <xdr:sp macro="" textlink="">
      <xdr:nvSpPr>
        <xdr:cNvPr id="356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E80D0000}"/>
            </a:ext>
          </a:extLst>
        </xdr:cNvPr>
        <xdr:cNvSpPr/>
      </xdr:nvSpPr>
      <xdr:spPr bwMode="auto">
        <a:xfrm>
          <a:off x="623087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9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EF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0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1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2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3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4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5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6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7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8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90D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A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B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C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D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E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FF0D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2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3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B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5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C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24802" cy="320040"/>
    <xdr:sp macro="" textlink="">
      <xdr:nvSpPr>
        <xdr:cNvPr id="35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D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59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0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9075" cy="314325"/>
    <xdr:sp macro="" textlink="">
      <xdr:nvSpPr>
        <xdr:cNvPr id="36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6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36</xdr:row>
      <xdr:rowOff>114300</xdr:rowOff>
    </xdr:from>
    <xdr:ext cx="214993" cy="308541"/>
    <xdr:sp macro="" textlink="">
      <xdr:nvSpPr>
        <xdr:cNvPr id="36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5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36</xdr:row>
      <xdr:rowOff>104775</xdr:rowOff>
    </xdr:from>
    <xdr:ext cx="210095" cy="290830"/>
    <xdr:sp macro="" textlink="">
      <xdr:nvSpPr>
        <xdr:cNvPr id="360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60E0000}"/>
            </a:ext>
          </a:extLst>
        </xdr:cNvPr>
        <xdr:cNvSpPr/>
      </xdr:nvSpPr>
      <xdr:spPr bwMode="auto">
        <a:xfrm>
          <a:off x="623087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37</xdr:row>
      <xdr:rowOff>104775</xdr:rowOff>
    </xdr:from>
    <xdr:ext cx="219075" cy="314325"/>
    <xdr:sp macro="" textlink="">
      <xdr:nvSpPr>
        <xdr:cNvPr id="360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170E0000}"/>
            </a:ext>
          </a:extLst>
        </xdr:cNvPr>
        <xdr:cNvSpPr/>
      </xdr:nvSpPr>
      <xdr:spPr bwMode="auto">
        <a:xfrm>
          <a:off x="623087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9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B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C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1F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0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2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4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6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8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9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A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B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C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D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E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2F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0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6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8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9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A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3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4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5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3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5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5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6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6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D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6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E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6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4F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0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1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6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7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6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7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7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7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8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7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7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5F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8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24802" cy="320040"/>
    <xdr:sp macro="" textlink="">
      <xdr:nvSpPr>
        <xdr:cNvPr id="368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10E0000}"/>
            </a:ext>
          </a:extLst>
        </xdr:cNvPr>
        <xdr:cNvSpPr/>
      </xdr:nvSpPr>
      <xdr:spPr bwMode="auto">
        <a:xfrm>
          <a:off x="58331100" y="208280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2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3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4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5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6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9075" cy="314325"/>
    <xdr:sp macro="" textlink="">
      <xdr:nvSpPr>
        <xdr:cNvPr id="368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70E0000}"/>
            </a:ext>
          </a:extLst>
        </xdr:cNvPr>
        <xdr:cNvSpPr/>
      </xdr:nvSpPr>
      <xdr:spPr bwMode="auto">
        <a:xfrm>
          <a:off x="58331100" y="208280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8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8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61</xdr:row>
      <xdr:rowOff>114300</xdr:rowOff>
    </xdr:from>
    <xdr:ext cx="214993" cy="308541"/>
    <xdr:sp macro="" textlink="">
      <xdr:nvSpPr>
        <xdr:cNvPr id="368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90E0000}"/>
            </a:ext>
          </a:extLst>
        </xdr:cNvPr>
        <xdr:cNvSpPr/>
      </xdr:nvSpPr>
      <xdr:spPr bwMode="auto">
        <a:xfrm>
          <a:off x="58331100" y="208280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24802" cy="320040"/>
    <xdr:sp macro="" textlink="">
      <xdr:nvSpPr>
        <xdr:cNvPr id="369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A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6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69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9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1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69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2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61</xdr:row>
      <xdr:rowOff>104775</xdr:rowOff>
    </xdr:from>
    <xdr:ext cx="210095" cy="290830"/>
    <xdr:sp macro="" textlink="">
      <xdr:nvSpPr>
        <xdr:cNvPr id="3699"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30E0000}"/>
            </a:ext>
          </a:extLst>
        </xdr:cNvPr>
        <xdr:cNvSpPr/>
      </xdr:nvSpPr>
      <xdr:spPr bwMode="auto">
        <a:xfrm>
          <a:off x="62308740" y="207454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62</xdr:row>
      <xdr:rowOff>104775</xdr:rowOff>
    </xdr:from>
    <xdr:ext cx="219075" cy="314325"/>
    <xdr:sp macro="" textlink="">
      <xdr:nvSpPr>
        <xdr:cNvPr id="3700"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740E0000}"/>
            </a:ext>
          </a:extLst>
        </xdr:cNvPr>
        <xdr:cNvSpPr/>
      </xdr:nvSpPr>
      <xdr:spPr bwMode="auto">
        <a:xfrm>
          <a:off x="62308740" y="22586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0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B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0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7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0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1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4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1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5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1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7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8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9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2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E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2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8F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2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2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1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2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3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4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5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6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3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7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36"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8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24802" cy="320040"/>
    <xdr:sp macro="" textlink="">
      <xdr:nvSpPr>
        <xdr:cNvPr id="3737"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90E0000}"/>
            </a:ext>
          </a:extLst>
        </xdr:cNvPr>
        <xdr:cNvSpPr/>
      </xdr:nvSpPr>
      <xdr:spPr bwMode="auto">
        <a:xfrm>
          <a:off x="58331100" y="6686550"/>
          <a:ext cx="224802"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8"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A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39"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B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40"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C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41"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D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42"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E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9075" cy="314325"/>
    <xdr:sp macro="" textlink="">
      <xdr:nvSpPr>
        <xdr:cNvPr id="3743"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9F0E0000}"/>
            </a:ext>
          </a:extLst>
        </xdr:cNvPr>
        <xdr:cNvSpPr/>
      </xdr:nvSpPr>
      <xdr:spPr bwMode="auto">
        <a:xfrm>
          <a:off x="58331100" y="6686550"/>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44"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0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1752600</xdr:colOff>
      <xdr:row>86</xdr:row>
      <xdr:rowOff>114300</xdr:rowOff>
    </xdr:from>
    <xdr:ext cx="214993" cy="308541"/>
    <xdr:sp macro="" textlink="">
      <xdr:nvSpPr>
        <xdr:cNvPr id="3745" name="Check Box 3" hidden="1">
          <a:extLst>
            <a:ext uri="{63B3BB69-23CF-44E3-9099-C40C66FF867C}">
              <a14:compatExt xmlns:a14="http://schemas.microsoft.com/office/drawing/2010/main" spid="_x0000_s3075"/>
            </a:ext>
            <a:ext uri="{FF2B5EF4-FFF2-40B4-BE49-F238E27FC236}">
              <a16:creationId xmlns:a16="http://schemas.microsoft.com/office/drawing/2014/main" id="{00000000-0008-0000-0100-0000A10E0000}"/>
            </a:ext>
          </a:extLst>
        </xdr:cNvPr>
        <xdr:cNvSpPr/>
      </xdr:nvSpPr>
      <xdr:spPr bwMode="auto">
        <a:xfrm>
          <a:off x="58331100" y="6686550"/>
          <a:ext cx="214993" cy="3085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86</xdr:row>
      <xdr:rowOff>104775</xdr:rowOff>
    </xdr:from>
    <xdr:ext cx="210095" cy="290830"/>
    <xdr:sp macro="" textlink="">
      <xdr:nvSpPr>
        <xdr:cNvPr id="3746"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20E0000}"/>
            </a:ext>
          </a:extLst>
        </xdr:cNvPr>
        <xdr:cNvSpPr/>
      </xdr:nvSpPr>
      <xdr:spPr bwMode="auto">
        <a:xfrm>
          <a:off x="62308740" y="6678295"/>
          <a:ext cx="210095" cy="290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1809750</xdr:colOff>
      <xdr:row>87</xdr:row>
      <xdr:rowOff>104775</xdr:rowOff>
    </xdr:from>
    <xdr:ext cx="219075" cy="314325"/>
    <xdr:sp macro="" textlink="">
      <xdr:nvSpPr>
        <xdr:cNvPr id="3747" name="Check Box 2" hidden="1">
          <a:extLst>
            <a:ext uri="{63B3BB69-23CF-44E3-9099-C40C66FF867C}">
              <a14:compatExt xmlns:a14="http://schemas.microsoft.com/office/drawing/2010/main" spid="_x0000_s3074"/>
            </a:ext>
            <a:ext uri="{FF2B5EF4-FFF2-40B4-BE49-F238E27FC236}">
              <a16:creationId xmlns:a16="http://schemas.microsoft.com/office/drawing/2014/main" id="{00000000-0008-0000-0100-0000A30E0000}"/>
            </a:ext>
          </a:extLst>
        </xdr:cNvPr>
        <xdr:cNvSpPr/>
      </xdr:nvSpPr>
      <xdr:spPr bwMode="auto">
        <a:xfrm>
          <a:off x="62308740" y="6856095"/>
          <a:ext cx="2190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636271</xdr:colOff>
      <xdr:row>0</xdr:row>
      <xdr:rowOff>166695</xdr:rowOff>
    </xdr:from>
    <xdr:to>
      <xdr:col>10</xdr:col>
      <xdr:colOff>71038</xdr:colOff>
      <xdr:row>5</xdr:row>
      <xdr:rowOff>91493</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2257789" y="166695"/>
          <a:ext cx="5733740" cy="837611"/>
        </a:xfrm>
        <a:prstGeom prst="rect">
          <a:avLst/>
        </a:prstGeom>
        <a:ln>
          <a:solidFill>
            <a:schemeClr val="accent6">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AT" sz="1100" b="1">
              <a:solidFill>
                <a:schemeClr val="dk1"/>
              </a:solidFill>
              <a:effectLst/>
              <a:latin typeface="+mn-lt"/>
              <a:ea typeface="+mn-ea"/>
              <a:cs typeface="+mn-cs"/>
            </a:rPr>
            <a:t>Diese Blatt befüllt</a:t>
          </a:r>
          <a:r>
            <a:rPr lang="de-AT" sz="1100" b="1" baseline="0">
              <a:solidFill>
                <a:schemeClr val="dk1"/>
              </a:solidFill>
              <a:effectLst/>
              <a:latin typeface="+mn-lt"/>
              <a:ea typeface="+mn-ea"/>
              <a:cs typeface="+mn-cs"/>
            </a:rPr>
            <a:t> sich selbstständig. </a:t>
          </a:r>
          <a:r>
            <a:rPr lang="de-AT" sz="1100">
              <a:solidFill>
                <a:schemeClr val="dk1"/>
              </a:solidFill>
              <a:effectLst/>
              <a:latin typeface="+mn-lt"/>
              <a:ea typeface="+mn-ea"/>
              <a:cs typeface="+mn-cs"/>
            </a:rPr>
            <a:t>Angaben zum eingesetzten</a:t>
          </a:r>
          <a:r>
            <a:rPr lang="de-AT" sz="1100" baseline="0">
              <a:solidFill>
                <a:schemeClr val="dk1"/>
              </a:solidFill>
              <a:effectLst/>
              <a:latin typeface="+mn-lt"/>
              <a:ea typeface="+mn-ea"/>
              <a:cs typeface="+mn-cs"/>
            </a:rPr>
            <a:t> Personal geben Sie getrennt für "Priorität 1" und "Priorität 2" auf den weiteren Tabellenblättern ein. Beachten Sie dabei die </a:t>
          </a:r>
          <a:r>
            <a:rPr lang="de-AT" sz="1100" b="1" baseline="0">
              <a:solidFill>
                <a:schemeClr val="dk1"/>
              </a:solidFill>
              <a:effectLst/>
              <a:latin typeface="+mn-lt"/>
              <a:ea typeface="+mn-ea"/>
              <a:cs typeface="+mn-cs"/>
            </a:rPr>
            <a:t>eigenen Zeilen</a:t>
          </a:r>
          <a:r>
            <a:rPr lang="de-AT" sz="1100" baseline="0">
              <a:solidFill>
                <a:schemeClr val="dk1"/>
              </a:solidFill>
              <a:effectLst/>
              <a:latin typeface="+mn-lt"/>
              <a:ea typeface="+mn-ea"/>
              <a:cs typeface="+mn-cs"/>
            </a:rPr>
            <a:t> für Fachkräfte, bei denen ein </a:t>
          </a:r>
          <a:r>
            <a:rPr lang="de-AT" sz="1100" b="1" baseline="0">
              <a:solidFill>
                <a:schemeClr val="dk1"/>
              </a:solidFill>
              <a:effectLst/>
              <a:latin typeface="+mn-lt"/>
              <a:ea typeface="+mn-ea"/>
              <a:cs typeface="+mn-cs"/>
            </a:rPr>
            <a:t>Durchrechnungszeitraum</a:t>
          </a:r>
          <a:r>
            <a:rPr lang="de-AT" sz="1100" baseline="0">
              <a:solidFill>
                <a:schemeClr val="dk1"/>
              </a:solidFill>
              <a:effectLst/>
              <a:latin typeface="+mn-lt"/>
              <a:ea typeface="+mn-ea"/>
              <a:cs typeface="+mn-cs"/>
            </a:rPr>
            <a:t>  ("DRZ") zum Einsatz kommt. Diese sind </a:t>
          </a:r>
          <a:r>
            <a:rPr lang="de-AT" sz="1100" b="1" baseline="0">
              <a:solidFill>
                <a:schemeClr val="dk1"/>
              </a:solidFill>
              <a:effectLst/>
              <a:latin typeface="+mn-lt"/>
              <a:ea typeface="+mn-ea"/>
              <a:cs typeface="+mn-cs"/>
            </a:rPr>
            <a:t>ausschließlich</a:t>
          </a:r>
          <a:r>
            <a:rPr lang="de-AT" sz="1100" baseline="0">
              <a:solidFill>
                <a:schemeClr val="dk1"/>
              </a:solidFill>
              <a:effectLst/>
              <a:latin typeface="+mn-lt"/>
              <a:ea typeface="+mn-ea"/>
              <a:cs typeface="+mn-cs"/>
            </a:rPr>
            <a:t> bei benötigtem DRZ (nur für Jahresbetriebe) zu befüllen.</a:t>
          </a:r>
          <a:endParaRPr lang="de-AT">
            <a:effectLst/>
          </a:endParaRPr>
        </a:p>
      </xdr:txBody>
    </xdr:sp>
    <xdr:clientData/>
  </xdr:twoCellAnchor>
  <xdr:twoCellAnchor editAs="oneCell">
    <xdr:from>
      <xdr:col>10</xdr:col>
      <xdr:colOff>348683</xdr:colOff>
      <xdr:row>0</xdr:row>
      <xdr:rowOff>153080</xdr:rowOff>
    </xdr:from>
    <xdr:to>
      <xdr:col>11</xdr:col>
      <xdr:colOff>3039</xdr:colOff>
      <xdr:row>3</xdr:row>
      <xdr:rowOff>117391</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91853" y="153080"/>
          <a:ext cx="1284174" cy="5140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285750</xdr:colOff>
      <xdr:row>4</xdr:row>
      <xdr:rowOff>85725</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438150" y="190500"/>
          <a:ext cx="5848350" cy="657225"/>
        </a:xfrm>
        <a:prstGeom prst="rect">
          <a:avLst/>
        </a:prstGeom>
        <a:ln>
          <a:solidFill>
            <a:schemeClr val="accent6">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AT" sz="1100" b="1">
              <a:solidFill>
                <a:schemeClr val="dk1"/>
              </a:solidFill>
              <a:effectLst/>
              <a:latin typeface="+mn-lt"/>
              <a:ea typeface="+mn-ea"/>
              <a:cs typeface="+mn-cs"/>
            </a:rPr>
            <a:t>Diese Blatt befüllt</a:t>
          </a:r>
          <a:r>
            <a:rPr lang="de-AT" sz="1100" b="1" baseline="0">
              <a:solidFill>
                <a:schemeClr val="dk1"/>
              </a:solidFill>
              <a:effectLst/>
              <a:latin typeface="+mn-lt"/>
              <a:ea typeface="+mn-ea"/>
              <a:cs typeface="+mn-cs"/>
            </a:rPr>
            <a:t> sich selbstständig.</a:t>
          </a:r>
        </a:p>
        <a:p>
          <a:r>
            <a:rPr lang="de-AT" sz="1100" b="0" baseline="0">
              <a:solidFill>
                <a:schemeClr val="dk1"/>
              </a:solidFill>
              <a:effectLst/>
              <a:latin typeface="+mn-lt"/>
              <a:ea typeface="+mn-ea"/>
              <a:cs typeface="+mn-cs"/>
            </a:rPr>
            <a:t>Die hier angeführten Einrichtungen sind eine Zusammenfassung der unter "Einrichtungsstandorte" angegbenen Daten.</a:t>
          </a:r>
          <a:endParaRPr lang="de-AT" b="0">
            <a:effectLst/>
          </a:endParaRPr>
        </a:p>
      </xdr:txBody>
    </xdr:sp>
    <xdr:clientData/>
  </xdr:twoCellAnchor>
  <xdr:twoCellAnchor editAs="oneCell">
    <xdr:from>
      <xdr:col>9</xdr:col>
      <xdr:colOff>390525</xdr:colOff>
      <xdr:row>1</xdr:row>
      <xdr:rowOff>38100</xdr:rowOff>
    </xdr:from>
    <xdr:to>
      <xdr:col>10</xdr:col>
      <xdr:colOff>749731</xdr:colOff>
      <xdr:row>3</xdr:row>
      <xdr:rowOff>164336</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9350" y="228600"/>
          <a:ext cx="1273606" cy="50723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omments" Target="../comments1.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mailto:call-sprachfoerderung@stmk.gv.at)" TargetMode="External"/><Relationship Id="rId16" Type="http://schemas.openxmlformats.org/officeDocument/2006/relationships/ctrlProp" Target="../ctrlProps/ctrlProp11.xml"/><Relationship Id="rId1" Type="http://schemas.openxmlformats.org/officeDocument/2006/relationships/hyperlink" Target="mailto:kin@stmk.gv.at?subject=Anfrage%20F&#246;rderansuchen%20%22Fr&#252;he%20sprachliche%20F&#246;rderung%22"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kin@stmk.gv.at?subject=Anfrage%20F&#246;rderansuchen%20%22Fr&#252;he%20sprachliche%20F&#246;rderung%22" TargetMode="External"/><Relationship Id="rId6" Type="http://schemas.openxmlformats.org/officeDocument/2006/relationships/ctrlProp" Target="../ctrlProps/ctrlProp13.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F51"/>
  <sheetViews>
    <sheetView tabSelected="1" view="pageLayout" topLeftCell="A4" zoomScale="110" zoomScaleNormal="100" zoomScalePageLayoutView="110" workbookViewId="0">
      <selection activeCell="A19" sqref="A19:C19"/>
    </sheetView>
  </sheetViews>
  <sheetFormatPr baseColWidth="10" defaultColWidth="10.88671875" defaultRowHeight="13.8"/>
  <cols>
    <col min="1" max="1" width="32" style="155" customWidth="1"/>
    <col min="2" max="2" width="26.6640625" style="155" customWidth="1"/>
    <col min="3" max="3" width="27.88671875" style="155" customWidth="1"/>
    <col min="4" max="11" width="12.44140625" style="155" customWidth="1"/>
    <col min="12" max="12" width="12.88671875" style="155" customWidth="1"/>
    <col min="13" max="13" width="14.109375" style="155" customWidth="1"/>
    <col min="14" max="14" width="13.5546875" style="155" customWidth="1"/>
    <col min="15" max="15" width="10.33203125" style="155" customWidth="1"/>
    <col min="16" max="16" width="11.33203125" style="155" customWidth="1"/>
    <col min="17" max="24" width="12.44140625" style="155" customWidth="1"/>
    <col min="25" max="16384" width="10.88671875" style="155"/>
  </cols>
  <sheetData>
    <row r="1" spans="1:32" ht="15" customHeight="1">
      <c r="B1" s="151"/>
      <c r="C1" s="151"/>
      <c r="D1" s="152" t="s">
        <v>274</v>
      </c>
      <c r="E1" s="169"/>
      <c r="F1" s="169"/>
      <c r="G1" s="169"/>
      <c r="H1" s="169"/>
      <c r="I1" s="169"/>
      <c r="J1" s="154"/>
      <c r="K1" s="152" t="s">
        <v>113</v>
      </c>
      <c r="L1" s="169"/>
      <c r="M1" s="169"/>
      <c r="N1" s="169"/>
      <c r="O1" s="169"/>
      <c r="P1" s="169"/>
      <c r="Q1" s="169"/>
      <c r="R1" s="504" t="s">
        <v>118</v>
      </c>
      <c r="S1" s="505"/>
      <c r="T1" s="505"/>
      <c r="U1" s="505"/>
      <c r="V1" s="505"/>
      <c r="W1" s="505"/>
      <c r="X1" s="506"/>
      <c r="Y1" s="504" t="s">
        <v>59</v>
      </c>
      <c r="Z1" s="505"/>
      <c r="AA1" s="505"/>
      <c r="AB1" s="505"/>
      <c r="AC1" s="505"/>
      <c r="AD1" s="505"/>
      <c r="AE1" s="505"/>
      <c r="AF1" s="506"/>
    </row>
    <row r="2" spans="1:32" ht="14.1" customHeight="1">
      <c r="A2" s="358" t="s">
        <v>34</v>
      </c>
      <c r="B2" s="151"/>
      <c r="D2" s="162" t="s">
        <v>293</v>
      </c>
      <c r="E2" s="161"/>
      <c r="F2" s="161"/>
      <c r="G2" s="414"/>
      <c r="H2" s="414"/>
      <c r="I2" s="414"/>
      <c r="J2" s="414"/>
      <c r="K2" s="353" t="s">
        <v>117</v>
      </c>
      <c r="L2" s="161"/>
      <c r="M2" s="161"/>
      <c r="N2" s="161"/>
      <c r="O2" s="161"/>
      <c r="P2" s="161"/>
      <c r="Q2" s="161"/>
      <c r="R2" s="160"/>
      <c r="S2" s="161"/>
      <c r="T2" s="161"/>
      <c r="U2" s="161"/>
      <c r="V2" s="161"/>
      <c r="W2" s="161"/>
      <c r="X2" s="159"/>
      <c r="Y2" s="440"/>
      <c r="Z2" s="433" t="s">
        <v>278</v>
      </c>
      <c r="AA2" s="434"/>
      <c r="AB2" s="434"/>
      <c r="AC2" s="434"/>
      <c r="AD2" s="434"/>
      <c r="AE2" s="434"/>
      <c r="AF2" s="435"/>
    </row>
    <row r="3" spans="1:32" ht="14.1" customHeight="1">
      <c r="A3" s="358" t="s">
        <v>32</v>
      </c>
      <c r="B3" s="151"/>
      <c r="D3" s="162" t="s">
        <v>295</v>
      </c>
      <c r="E3" s="161"/>
      <c r="F3" s="161"/>
      <c r="G3" s="414"/>
      <c r="H3" s="414"/>
      <c r="I3" s="414"/>
      <c r="J3" s="414"/>
      <c r="K3" s="171" t="s">
        <v>168</v>
      </c>
      <c r="L3" s="158"/>
      <c r="M3" s="158"/>
      <c r="N3" s="203"/>
      <c r="O3" s="172" t="s">
        <v>167</v>
      </c>
      <c r="P3" s="203"/>
      <c r="Q3" s="380" t="s">
        <v>53</v>
      </c>
      <c r="R3" s="162" t="s">
        <v>119</v>
      </c>
      <c r="S3" s="161"/>
      <c r="T3" s="161"/>
      <c r="U3" s="161"/>
      <c r="V3" s="161" t="s">
        <v>47</v>
      </c>
      <c r="W3" s="161"/>
      <c r="X3" s="159" t="s">
        <v>48</v>
      </c>
      <c r="Y3" s="441"/>
      <c r="Z3" s="436"/>
      <c r="AA3" s="412"/>
      <c r="AB3" s="412"/>
      <c r="AC3" s="412"/>
      <c r="AD3" s="412"/>
      <c r="AE3" s="412"/>
      <c r="AF3" s="413"/>
    </row>
    <row r="4" spans="1:32" ht="14.1" customHeight="1">
      <c r="A4" s="358" t="s">
        <v>35</v>
      </c>
      <c r="B4" s="151"/>
      <c r="C4" s="354" t="s">
        <v>39</v>
      </c>
      <c r="D4" s="162" t="s">
        <v>296</v>
      </c>
      <c r="E4" s="161"/>
      <c r="F4" s="161"/>
      <c r="G4" s="414"/>
      <c r="H4" s="414"/>
      <c r="I4" s="414"/>
      <c r="J4" s="414"/>
      <c r="K4" s="171" t="s">
        <v>169</v>
      </c>
      <c r="L4" s="158"/>
      <c r="M4" s="158"/>
      <c r="N4" s="203"/>
      <c r="O4" s="172" t="s">
        <v>167</v>
      </c>
      <c r="P4" s="203"/>
      <c r="Q4" s="380" t="s">
        <v>53</v>
      </c>
      <c r="R4" s="162" t="s">
        <v>120</v>
      </c>
      <c r="S4" s="161"/>
      <c r="T4" s="161"/>
      <c r="U4" s="161"/>
      <c r="V4" s="161"/>
      <c r="W4" s="158" t="s">
        <v>57</v>
      </c>
      <c r="X4" s="159"/>
      <c r="Y4" s="441"/>
      <c r="Z4" s="436"/>
      <c r="AA4" s="412"/>
      <c r="AB4" s="412"/>
      <c r="AC4" s="412"/>
      <c r="AD4" s="412"/>
      <c r="AE4" s="412"/>
      <c r="AF4" s="413"/>
    </row>
    <row r="5" spans="1:32" ht="14.1" customHeight="1">
      <c r="A5" s="359" t="s">
        <v>36</v>
      </c>
      <c r="B5" s="151"/>
      <c r="C5" s="355" t="s">
        <v>106</v>
      </c>
      <c r="D5" s="165" t="s">
        <v>297</v>
      </c>
      <c r="E5" s="168"/>
      <c r="F5" s="168"/>
      <c r="G5" s="414"/>
      <c r="H5" s="414"/>
      <c r="I5" s="414"/>
      <c r="J5" s="414"/>
      <c r="K5" s="353" t="s">
        <v>284</v>
      </c>
      <c r="L5" s="161"/>
      <c r="M5" s="161"/>
      <c r="N5" s="161"/>
      <c r="O5" s="161"/>
      <c r="P5" s="161"/>
      <c r="Q5" s="161"/>
      <c r="R5" s="160"/>
      <c r="S5" s="161"/>
      <c r="T5" s="443"/>
      <c r="U5" s="443"/>
      <c r="V5" s="443"/>
      <c r="W5" s="204"/>
      <c r="X5" s="159"/>
      <c r="Y5" s="441"/>
      <c r="Z5" s="436"/>
      <c r="AA5" s="412"/>
      <c r="AB5" s="412"/>
      <c r="AC5" s="412"/>
      <c r="AD5" s="412"/>
      <c r="AE5" s="412"/>
      <c r="AF5" s="413"/>
    </row>
    <row r="6" spans="1:32" ht="14.1" customHeight="1">
      <c r="A6" s="359" t="s">
        <v>37</v>
      </c>
      <c r="B6" s="151"/>
      <c r="C6" s="356" t="s">
        <v>41</v>
      </c>
      <c r="K6" s="171" t="s">
        <v>114</v>
      </c>
      <c r="L6" s="158"/>
      <c r="M6" s="158"/>
      <c r="N6" s="203"/>
      <c r="O6" s="172" t="s">
        <v>167</v>
      </c>
      <c r="P6" s="203"/>
      <c r="Q6" s="380" t="s">
        <v>53</v>
      </c>
      <c r="R6" s="160"/>
      <c r="S6" s="161"/>
      <c r="T6" s="443"/>
      <c r="U6" s="443"/>
      <c r="V6" s="443"/>
      <c r="W6" s="204"/>
      <c r="X6" s="159"/>
      <c r="Y6" s="441"/>
      <c r="Z6" s="436"/>
      <c r="AA6" s="412"/>
      <c r="AB6" s="412"/>
      <c r="AC6" s="412"/>
      <c r="AD6" s="412"/>
      <c r="AE6" s="412"/>
      <c r="AF6" s="413"/>
    </row>
    <row r="7" spans="1:32" ht="14.1" customHeight="1">
      <c r="A7" s="359" t="s">
        <v>38</v>
      </c>
      <c r="B7" s="151"/>
      <c r="C7" s="357" t="s">
        <v>33</v>
      </c>
      <c r="D7" s="417" t="s">
        <v>310</v>
      </c>
      <c r="E7" s="418"/>
      <c r="F7" s="418"/>
      <c r="G7" s="418"/>
      <c r="H7" s="418"/>
      <c r="I7" s="418"/>
      <c r="J7" s="419"/>
      <c r="K7" s="370"/>
      <c r="L7" s="175"/>
      <c r="M7" s="175"/>
      <c r="N7" s="177"/>
      <c r="O7" s="177"/>
      <c r="P7" s="177"/>
      <c r="Q7" s="177"/>
      <c r="R7" s="160"/>
      <c r="S7" s="161"/>
      <c r="T7" s="443"/>
      <c r="U7" s="443"/>
      <c r="V7" s="443"/>
      <c r="W7" s="204"/>
      <c r="X7" s="159"/>
      <c r="Y7" s="441"/>
      <c r="Z7" s="436"/>
      <c r="AA7" s="412"/>
      <c r="AB7" s="412"/>
      <c r="AC7" s="412"/>
      <c r="AD7" s="412"/>
      <c r="AE7" s="412"/>
      <c r="AF7" s="413"/>
    </row>
    <row r="8" spans="1:32" ht="15.75" customHeight="1" thickBot="1">
      <c r="A8" s="453" t="s">
        <v>105</v>
      </c>
      <c r="B8" s="454"/>
      <c r="C8" s="454"/>
      <c r="D8" s="420"/>
      <c r="E8" s="421"/>
      <c r="F8" s="421"/>
      <c r="G8" s="421"/>
      <c r="H8" s="421"/>
      <c r="I8" s="421"/>
      <c r="J8" s="422"/>
      <c r="K8" s="202"/>
      <c r="L8" s="376"/>
      <c r="M8" s="376"/>
      <c r="N8" s="369"/>
      <c r="O8" s="369"/>
      <c r="P8" s="369"/>
      <c r="Q8" s="369"/>
      <c r="R8" s="160"/>
      <c r="S8" s="161"/>
      <c r="T8" s="161"/>
      <c r="U8" s="161"/>
      <c r="V8" s="161"/>
      <c r="W8" s="164">
        <f>ROUND(W5+W6+W7,2)</f>
        <v>0</v>
      </c>
      <c r="X8" s="159"/>
      <c r="Y8" s="441"/>
      <c r="Z8" s="436"/>
      <c r="AA8" s="412"/>
      <c r="AB8" s="412"/>
      <c r="AC8" s="412"/>
      <c r="AD8" s="412"/>
      <c r="AE8" s="412"/>
      <c r="AF8" s="413"/>
    </row>
    <row r="9" spans="1:32" ht="15.75" customHeight="1" thickTop="1">
      <c r="A9" s="454"/>
      <c r="B9" s="454"/>
      <c r="C9" s="454"/>
      <c r="D9" s="423"/>
      <c r="E9" s="424"/>
      <c r="F9" s="424"/>
      <c r="G9" s="424"/>
      <c r="H9" s="424"/>
      <c r="I9" s="424"/>
      <c r="J9" s="425"/>
      <c r="K9" s="161"/>
      <c r="L9" s="373"/>
      <c r="M9" s="374"/>
      <c r="N9" s="374"/>
      <c r="O9" s="374"/>
      <c r="P9" s="374"/>
      <c r="Q9" s="377"/>
      <c r="R9" s="160"/>
      <c r="S9" s="161"/>
      <c r="T9" s="161"/>
      <c r="U9" s="161"/>
      <c r="V9" s="161"/>
      <c r="W9" s="161"/>
      <c r="X9" s="159"/>
      <c r="Y9" s="441"/>
      <c r="Z9" s="436"/>
      <c r="AA9" s="412"/>
      <c r="AB9" s="412"/>
      <c r="AC9" s="412"/>
      <c r="AD9" s="412"/>
      <c r="AE9" s="412"/>
      <c r="AF9" s="413"/>
    </row>
    <row r="10" spans="1:32" ht="15.75" customHeight="1">
      <c r="A10" s="455" t="s">
        <v>308</v>
      </c>
      <c r="B10" s="455"/>
      <c r="C10" s="455"/>
      <c r="K10" s="398" t="s">
        <v>299</v>
      </c>
      <c r="L10" s="398"/>
      <c r="M10" s="398"/>
      <c r="N10" s="398"/>
      <c r="O10" s="398"/>
      <c r="P10" s="398"/>
      <c r="Q10" s="398"/>
      <c r="R10" s="162" t="s">
        <v>121</v>
      </c>
      <c r="S10" s="161"/>
      <c r="T10" s="168"/>
      <c r="U10" s="168"/>
      <c r="V10" s="168"/>
      <c r="W10" s="166" t="s">
        <v>57</v>
      </c>
      <c r="X10" s="159"/>
      <c r="Y10" s="441"/>
      <c r="Z10" s="436"/>
      <c r="AA10" s="412"/>
      <c r="AB10" s="412"/>
      <c r="AC10" s="412"/>
      <c r="AD10" s="412"/>
      <c r="AE10" s="412"/>
      <c r="AF10" s="413"/>
    </row>
    <row r="11" spans="1:32" ht="15.75" customHeight="1">
      <c r="A11" s="455"/>
      <c r="B11" s="455"/>
      <c r="C11" s="455"/>
      <c r="D11" s="152" t="s">
        <v>298</v>
      </c>
      <c r="E11" s="169"/>
      <c r="F11" s="169"/>
      <c r="G11" s="169"/>
      <c r="H11" s="169"/>
      <c r="I11" s="169"/>
      <c r="J11" s="154"/>
      <c r="K11" s="399"/>
      <c r="L11" s="399"/>
      <c r="M11" s="399"/>
      <c r="N11" s="399"/>
      <c r="O11" s="399"/>
      <c r="P11" s="399"/>
      <c r="Q11" s="399"/>
      <c r="R11" s="160"/>
      <c r="S11" s="159"/>
      <c r="T11" s="508"/>
      <c r="U11" s="443"/>
      <c r="V11" s="443"/>
      <c r="W11" s="204"/>
      <c r="X11" s="159"/>
      <c r="Y11" s="441"/>
      <c r="Z11" s="436"/>
      <c r="AA11" s="412"/>
      <c r="AB11" s="412"/>
      <c r="AC11" s="412"/>
      <c r="AD11" s="412"/>
      <c r="AE11" s="412"/>
      <c r="AF11" s="413"/>
    </row>
    <row r="12" spans="1:32" ht="15" customHeight="1">
      <c r="A12" s="455"/>
      <c r="B12" s="455"/>
      <c r="C12" s="455"/>
      <c r="D12" s="371"/>
      <c r="E12" s="151"/>
      <c r="F12" s="151"/>
      <c r="G12" s="151"/>
      <c r="H12" s="151"/>
      <c r="I12" s="151"/>
      <c r="J12" s="372"/>
      <c r="K12" s="152" t="s">
        <v>115</v>
      </c>
      <c r="L12" s="169"/>
      <c r="M12" s="169"/>
      <c r="N12" s="169"/>
      <c r="O12" s="181"/>
      <c r="P12" s="181"/>
      <c r="Q12" s="182"/>
      <c r="R12" s="160"/>
      <c r="S12" s="161"/>
      <c r="T12" s="443"/>
      <c r="U12" s="443"/>
      <c r="V12" s="443"/>
      <c r="W12" s="204"/>
      <c r="X12" s="159"/>
      <c r="Y12" s="441"/>
      <c r="Z12" s="436"/>
      <c r="AA12" s="412"/>
      <c r="AB12" s="412"/>
      <c r="AC12" s="412"/>
      <c r="AD12" s="412"/>
      <c r="AE12" s="412"/>
      <c r="AF12" s="413"/>
    </row>
    <row r="13" spans="1:32" ht="15" customHeight="1">
      <c r="A13" s="455"/>
      <c r="B13" s="455"/>
      <c r="C13" s="455"/>
      <c r="D13" s="490"/>
      <c r="E13" s="491"/>
      <c r="F13" s="491"/>
      <c r="G13" s="491"/>
      <c r="H13" s="491"/>
      <c r="I13" s="491"/>
      <c r="J13" s="492"/>
      <c r="K13" s="162" t="s">
        <v>116</v>
      </c>
      <c r="L13" s="158"/>
      <c r="M13" s="158"/>
      <c r="N13" s="158"/>
      <c r="O13" s="186"/>
      <c r="P13" s="375"/>
      <c r="Q13" s="187">
        <f>(COUNTIF(Einrichtungsstandorte!B30,"*"))+(COUNTIF(Einrichtungsstandorte!B55,"*"))+(COUNTIF(Einrichtungsstandorte!B80,"*"))+COUNTIF(Einrichtungsstandorte!E5,"*")+COUNTIF(Einrichtungsstandorte!E30,"*")+(COUNTIF(Einrichtungsstandorte!E55,"*")) + (COUNTIF(Einrichtungsstandorte!E80,"*"))+COUNTIF(Einrichtungsstandorte!H5,"*")+COUNTIF(Einrichtungsstandorte!H30,"*")+(COUNTIF(Einrichtungsstandorte!H55,"*")) + (COUNTIF(Einrichtungsstandorte!H80,"*")) +COUNTIF(Einrichtungsstandorte!K5,"*")+COUNTIF(Einrichtungsstandorte!K30,"*")+(COUNTIF(Einrichtungsstandorte!K55,"*")) + (COUNTIF(Einrichtungsstandorte!K80,"*")) +COUNTIF(Einrichtungsstandorte!N5,"*")+COUNTIF(Einrichtungsstandorte!N30,"*")+(COUNTIF(Einrichtungsstandorte!N55,"*")) + (COUNTIF(Einrichtungsstandorte!N80,"*")) +COUNTIF(Einrichtungsstandorte!Q5,"*")+COUNTIF(Einrichtungsstandorte!Q30,"*")+(COUNTIF(Einrichtungsstandorte!Q55,"*")) + (COUNTIF(Einrichtungsstandorte!Q80,"*"))+COUNTIF(Einrichtungsstandorte!T5,"*")+COUNTIF(Einrichtungsstandorte!T30,"*")+(COUNTIF(Einrichtungsstandorte!T55,"*")) + (COUNTIF(Einrichtungsstandorte!T80,"*"))+COUNTIF(Einrichtungsstandorte!W5,"*")+COUNTIF(Einrichtungsstandorte!W30,"*")+(COUNTIF(Einrichtungsstandorte!W55,"*")) + (COUNTIF(Einrichtungsstandorte!W80,"*"))+COUNTIF(Einrichtungsstandorte!Z5,"*")+COUNTIF(Einrichtungsstandorte!Z30,"*")+(COUNTIF(Einrichtungsstandorte!Z55,"*")) + (COUNTIF(Einrichtungsstandorte!Z80,"*"))+COUNTIF(Einrichtungsstandorte!AC5,"*")+COUNTIF(Einrichtungsstandorte!AC30,"*")+(COUNTIF(Einrichtungsstandorte!AC55,"*")) + (COUNTIF(Einrichtungsstandorte!AC80,"*"))+COUNTIF(Einrichtungsstandorte!AF5,"*")+COUNTIF(Einrichtungsstandorte!AF30,"*")+(COUNTIF(Einrichtungsstandorte!AF55,"*")) + (COUNTIF(Einrichtungsstandorte!AF80,"*"))+COUNTIF(Einrichtungsstandorte!AI5,"*")+COUNTIF(Einrichtungsstandorte!AI30,"*")+(COUNTIF(Einrichtungsstandorte!AI55,"*")) + (COUNTIF(Einrichtungsstandorte!AI80,"*"))</f>
        <v>0</v>
      </c>
      <c r="R13" s="160"/>
      <c r="S13" s="161"/>
      <c r="T13" s="443"/>
      <c r="U13" s="443"/>
      <c r="V13" s="443"/>
      <c r="W13" s="204"/>
      <c r="X13" s="159"/>
      <c r="Y13" s="441"/>
      <c r="Z13" s="436"/>
      <c r="AA13" s="412"/>
      <c r="AB13" s="412"/>
      <c r="AC13" s="412"/>
      <c r="AD13" s="412"/>
      <c r="AE13" s="412"/>
      <c r="AF13" s="413"/>
    </row>
    <row r="14" spans="1:32" ht="13.5" customHeight="1" thickBot="1">
      <c r="A14" s="429"/>
      <c r="B14" s="429"/>
      <c r="C14" s="429"/>
      <c r="D14" s="493"/>
      <c r="E14" s="494"/>
      <c r="F14" s="494"/>
      <c r="G14" s="494"/>
      <c r="H14" s="494"/>
      <c r="I14" s="494"/>
      <c r="J14" s="495"/>
      <c r="K14" s="403" t="s">
        <v>51</v>
      </c>
      <c r="L14" s="404"/>
      <c r="M14" s="189">
        <f>Info_IT!F5</f>
        <v>0</v>
      </c>
      <c r="N14" s="158"/>
      <c r="O14" s="468" t="s">
        <v>52</v>
      </c>
      <c r="P14" s="404"/>
      <c r="Q14" s="189">
        <f>Info_IT!F3</f>
        <v>0</v>
      </c>
      <c r="R14" s="160"/>
      <c r="S14" s="161"/>
      <c r="T14" s="161"/>
      <c r="U14" s="161"/>
      <c r="V14" s="161"/>
      <c r="W14" s="164">
        <f>ROUND(W11+W12+W13,2)</f>
        <v>0</v>
      </c>
      <c r="X14" s="159"/>
      <c r="Y14" s="441"/>
      <c r="Z14" s="436"/>
      <c r="AA14" s="412"/>
      <c r="AB14" s="412"/>
      <c r="AC14" s="412"/>
      <c r="AD14" s="412"/>
      <c r="AE14" s="412"/>
      <c r="AF14" s="413"/>
    </row>
    <row r="15" spans="1:32" ht="13.5" customHeight="1" thickTop="1">
      <c r="A15" s="445" t="s">
        <v>42</v>
      </c>
      <c r="B15" s="446"/>
      <c r="C15" s="446"/>
      <c r="D15" s="493"/>
      <c r="E15" s="494"/>
      <c r="F15" s="494"/>
      <c r="G15" s="494"/>
      <c r="H15" s="494"/>
      <c r="I15" s="494"/>
      <c r="J15" s="495"/>
      <c r="K15" s="481" t="str">
        <f>IF((M14+Q14)&gt;Q13,"Überprüfen Sie die Vollständigkeit der bzw. die Angaben zu den angesuchten Einrichtungsstandorten!"," ")</f>
        <v xml:space="preserve"> </v>
      </c>
      <c r="L15" s="482"/>
      <c r="M15" s="482"/>
      <c r="N15" s="482"/>
      <c r="O15" s="482"/>
      <c r="P15" s="482"/>
      <c r="Q15" s="483"/>
      <c r="R15" s="160"/>
      <c r="S15" s="161"/>
      <c r="T15" s="161"/>
      <c r="U15" s="161"/>
      <c r="V15" s="161"/>
      <c r="W15" s="161"/>
      <c r="X15" s="159"/>
      <c r="Y15" s="441"/>
      <c r="Z15" s="436"/>
      <c r="AA15" s="412"/>
      <c r="AB15" s="412"/>
      <c r="AC15" s="412"/>
      <c r="AD15" s="412"/>
      <c r="AE15" s="412"/>
      <c r="AF15" s="413"/>
    </row>
    <row r="16" spans="1:32" ht="15.75" customHeight="1">
      <c r="A16" s="598" t="s">
        <v>311</v>
      </c>
      <c r="B16" s="599"/>
      <c r="C16" s="599"/>
      <c r="D16" s="493"/>
      <c r="E16" s="494"/>
      <c r="F16" s="494"/>
      <c r="G16" s="494"/>
      <c r="H16" s="494"/>
      <c r="I16" s="494"/>
      <c r="J16" s="495"/>
      <c r="K16" s="475" t="s">
        <v>94</v>
      </c>
      <c r="L16" s="476"/>
      <c r="M16" s="476"/>
      <c r="N16" s="476"/>
      <c r="O16" s="477"/>
      <c r="P16" s="456">
        <f>Einrichtungsstandorte!C40+Einrichtungsstandorte!C65+Einrichtungsstandorte!C90+Einrichtungsstandorte!F15+Einrichtungsstandorte!F40+Einrichtungsstandorte!F65+Einrichtungsstandorte!F90+Einrichtungsstandorte!I15+Einrichtungsstandorte!I40+Einrichtungsstandorte!I65+Einrichtungsstandorte!I90+Einrichtungsstandorte!L15+Einrichtungsstandorte!L40+Einrichtungsstandorte!L65+Einrichtungsstandorte!L90+Einrichtungsstandorte!O15+Einrichtungsstandorte!O40+Einrichtungsstandorte!O65+Einrichtungsstandorte!O90+Einrichtungsstandorte!R15+Einrichtungsstandorte!R40+Einrichtungsstandorte!R65+Einrichtungsstandorte!R90+Einrichtungsstandorte!U15+Einrichtungsstandorte!U40+Einrichtungsstandorte!U65+Einrichtungsstandorte!U90+Einrichtungsstandorte!X15+Einrichtungsstandorte!X40+Einrichtungsstandorte!X65+Einrichtungsstandorte!X90+Einrichtungsstandorte!AA15+Einrichtungsstandorte!AA40+Einrichtungsstandorte!AA65+Einrichtungsstandorte!AA90+Einrichtungsstandorte!AD15+Einrichtungsstandorte!AD40+Einrichtungsstandorte!AD65+Einrichtungsstandorte!AD90+Einrichtungsstandorte!AG15+Einrichtungsstandorte!AG40+Einrichtungsstandorte!AG65+Einrichtungsstandorte!AG90+Einrichtungsstandorte!AJ15+Einrichtungsstandorte!AJ40+Einrichtungsstandorte!AJ65+Einrichtungsstandorte!AJ90</f>
        <v>0</v>
      </c>
      <c r="Q16" s="457"/>
      <c r="R16" s="174" t="s">
        <v>170</v>
      </c>
      <c r="S16" s="175"/>
      <c r="T16" s="176"/>
      <c r="U16" s="177"/>
      <c r="V16" s="177"/>
      <c r="W16" s="177"/>
      <c r="X16" s="178"/>
      <c r="Y16" s="441"/>
      <c r="Z16" s="436"/>
      <c r="AA16" s="412"/>
      <c r="AB16" s="412"/>
      <c r="AC16" s="412"/>
      <c r="AD16" s="412"/>
      <c r="AE16" s="412"/>
      <c r="AF16" s="413"/>
    </row>
    <row r="17" spans="1:32" ht="15" customHeight="1">
      <c r="A17" s="600"/>
      <c r="B17" s="601"/>
      <c r="C17" s="601"/>
      <c r="D17" s="493"/>
      <c r="E17" s="494"/>
      <c r="F17" s="494"/>
      <c r="G17" s="494"/>
      <c r="H17" s="494"/>
      <c r="I17" s="494"/>
      <c r="J17" s="495"/>
      <c r="K17" s="478"/>
      <c r="L17" s="479"/>
      <c r="M17" s="479"/>
      <c r="N17" s="479"/>
      <c r="O17" s="480"/>
      <c r="P17" s="458"/>
      <c r="Q17" s="459"/>
      <c r="Y17" s="441"/>
      <c r="Z17" s="436"/>
      <c r="AA17" s="412"/>
      <c r="AB17" s="412"/>
      <c r="AC17" s="412"/>
      <c r="AD17" s="412"/>
      <c r="AE17" s="412"/>
      <c r="AF17" s="413"/>
    </row>
    <row r="18" spans="1:32" ht="15.75" customHeight="1" thickBot="1">
      <c r="A18" s="600"/>
      <c r="B18" s="601"/>
      <c r="C18" s="601"/>
      <c r="D18" s="493"/>
      <c r="E18" s="494"/>
      <c r="F18" s="494"/>
      <c r="G18" s="494"/>
      <c r="H18" s="494"/>
      <c r="I18" s="494"/>
      <c r="J18" s="495"/>
      <c r="K18" s="469" t="s">
        <v>145</v>
      </c>
      <c r="L18" s="470"/>
      <c r="M18" s="470"/>
      <c r="N18" s="470"/>
      <c r="O18" s="471"/>
      <c r="P18" s="456">
        <f>Einrichtungsstandorte!C42+Einrichtungsstandorte!C67+Einrichtungsstandorte!C92+Einrichtungsstandorte!F17+Einrichtungsstandorte!F42+Einrichtungsstandorte!F67+Einrichtungsstandorte!F92+Einrichtungsstandorte!I17+Einrichtungsstandorte!I42+Einrichtungsstandorte!I67+Einrichtungsstandorte!I92+Einrichtungsstandorte!L17+Einrichtungsstandorte!L42+Einrichtungsstandorte!L67+Einrichtungsstandorte!L92+Einrichtungsstandorte!O17+Einrichtungsstandorte!O42+Einrichtungsstandorte!O67+Einrichtungsstandorte!O92+Einrichtungsstandorte!R17+Einrichtungsstandorte!R42+Einrichtungsstandorte!R67+Einrichtungsstandorte!R92+Einrichtungsstandorte!U17+Einrichtungsstandorte!U42+Einrichtungsstandorte!U67+Einrichtungsstandorte!U92+Einrichtungsstandorte!X17+Einrichtungsstandorte!X42+Einrichtungsstandorte!X67+Einrichtungsstandorte!X92+Einrichtungsstandorte!AA17+Einrichtungsstandorte!AA42+Einrichtungsstandorte!AA67+Einrichtungsstandorte!AA92+Einrichtungsstandorte!AD17+Einrichtungsstandorte!AD42+Einrichtungsstandorte!AD67+Einrichtungsstandorte!AD92+Einrichtungsstandorte!AG17+Einrichtungsstandorte!AG42+Einrichtungsstandorte!AG67+Einrichtungsstandorte!AG92+Einrichtungsstandorte!AJ17+Einrichtungsstandorte!AJ42+Einrichtungsstandorte!AJ67+Einrichtungsstandorte!AJ92</f>
        <v>0</v>
      </c>
      <c r="Q18" s="457"/>
      <c r="Y18" s="441"/>
      <c r="Z18" s="436"/>
      <c r="AA18" s="412"/>
      <c r="AB18" s="412"/>
      <c r="AC18" s="412"/>
      <c r="AD18" s="412"/>
      <c r="AE18" s="412"/>
      <c r="AF18" s="413"/>
    </row>
    <row r="19" spans="1:32" ht="15" customHeight="1" thickBot="1">
      <c r="A19" s="444"/>
      <c r="B19" s="444"/>
      <c r="C19" s="444"/>
      <c r="D19" s="493"/>
      <c r="E19" s="494"/>
      <c r="F19" s="494"/>
      <c r="G19" s="494"/>
      <c r="H19" s="494"/>
      <c r="I19" s="494"/>
      <c r="J19" s="495"/>
      <c r="K19" s="472"/>
      <c r="L19" s="473"/>
      <c r="M19" s="473"/>
      <c r="N19" s="473"/>
      <c r="O19" s="474"/>
      <c r="P19" s="458"/>
      <c r="Q19" s="459"/>
      <c r="R19" s="152" t="s">
        <v>123</v>
      </c>
      <c r="S19" s="169"/>
      <c r="T19" s="169"/>
      <c r="U19" s="169"/>
      <c r="V19" s="169"/>
      <c r="W19" s="169"/>
      <c r="X19" s="154"/>
      <c r="Y19" s="441"/>
      <c r="Z19" s="436"/>
      <c r="AA19" s="412"/>
      <c r="AB19" s="412"/>
      <c r="AC19" s="412"/>
      <c r="AD19" s="412"/>
      <c r="AE19" s="412"/>
      <c r="AF19" s="413"/>
    </row>
    <row r="20" spans="1:32" ht="15" customHeight="1">
      <c r="A20" s="451" t="s">
        <v>97</v>
      </c>
      <c r="B20" s="447" t="s">
        <v>137</v>
      </c>
      <c r="C20" s="448"/>
      <c r="D20" s="493"/>
      <c r="E20" s="494"/>
      <c r="F20" s="494"/>
      <c r="G20" s="494"/>
      <c r="H20" s="494"/>
      <c r="I20" s="494"/>
      <c r="J20" s="495"/>
      <c r="K20" s="193"/>
      <c r="L20" s="194"/>
      <c r="M20" s="194"/>
      <c r="N20" s="194"/>
      <c r="O20" s="195" t="s">
        <v>151</v>
      </c>
      <c r="P20" s="405">
        <f>P18*1.2</f>
        <v>0</v>
      </c>
      <c r="Q20" s="406"/>
      <c r="R20" s="157"/>
      <c r="S20" s="161"/>
      <c r="T20" s="161"/>
      <c r="U20" s="161"/>
      <c r="V20" s="161"/>
      <c r="W20" s="161"/>
      <c r="X20" s="159"/>
      <c r="Y20" s="442"/>
      <c r="Z20" s="437"/>
      <c r="AA20" s="438"/>
      <c r="AB20" s="438"/>
      <c r="AC20" s="438"/>
      <c r="AD20" s="438"/>
      <c r="AE20" s="438"/>
      <c r="AF20" s="439"/>
    </row>
    <row r="21" spans="1:32" ht="15" customHeight="1">
      <c r="A21" s="452"/>
      <c r="B21" s="449" t="s">
        <v>79</v>
      </c>
      <c r="C21" s="450"/>
      <c r="D21" s="493"/>
      <c r="E21" s="494"/>
      <c r="F21" s="494"/>
      <c r="G21" s="494"/>
      <c r="H21" s="494"/>
      <c r="I21" s="494"/>
      <c r="J21" s="495"/>
      <c r="K21" s="409" t="s">
        <v>149</v>
      </c>
      <c r="L21" s="410"/>
      <c r="M21" s="410"/>
      <c r="N21" s="410"/>
      <c r="O21" s="411"/>
      <c r="P21" s="456">
        <f>Einrichtungsstandorte!C44+Einrichtungsstandorte!C69+Einrichtungsstandorte!C94+Einrichtungsstandorte!F19+Einrichtungsstandorte!F44+Einrichtungsstandorte!F69+Einrichtungsstandorte!F94+Einrichtungsstandorte!I19+Einrichtungsstandorte!I44+Einrichtungsstandorte!I69+Einrichtungsstandorte!I94+Einrichtungsstandorte!L19+Einrichtungsstandorte!L44+Einrichtungsstandorte!L69+Einrichtungsstandorte!L94+Einrichtungsstandorte!O19+Einrichtungsstandorte!O44+Einrichtungsstandorte!O69+Einrichtungsstandorte!O94+Einrichtungsstandorte!R19+Einrichtungsstandorte!R44+Einrichtungsstandorte!R69+Einrichtungsstandorte!R94+Einrichtungsstandorte!U19+Einrichtungsstandorte!U44+Einrichtungsstandorte!U69+Einrichtungsstandorte!U94+Einrichtungsstandorte!X19+Einrichtungsstandorte!X44+Einrichtungsstandorte!X69+Einrichtungsstandorte!X94+Einrichtungsstandorte!AA19+Einrichtungsstandorte!AA44+Einrichtungsstandorte!AA69+Einrichtungsstandorte!AA94+Einrichtungsstandorte!AD19+Einrichtungsstandorte!AD44+Einrichtungsstandorte!AD69+Einrichtungsstandorte!AD94+Einrichtungsstandorte!AG19+Einrichtungsstandorte!AG44+Einrichtungsstandorte!AG69+Einrichtungsstandorte!AG94+Einrichtungsstandorte!AJ19+Einrichtungsstandorte!AJ44+Einrichtungsstandorte!AJ69+Einrichtungsstandorte!AJ94</f>
        <v>0</v>
      </c>
      <c r="Q21" s="457"/>
      <c r="R21" s="157" t="s">
        <v>124</v>
      </c>
      <c r="S21" s="159"/>
      <c r="T21" s="414"/>
      <c r="U21" s="414"/>
      <c r="V21" s="414"/>
      <c r="W21" s="414"/>
      <c r="X21" s="414"/>
    </row>
    <row r="22" spans="1:32" ht="14.25" customHeight="1" thickBot="1">
      <c r="A22" s="183" t="s">
        <v>96</v>
      </c>
      <c r="B22" s="184" t="s">
        <v>103</v>
      </c>
      <c r="C22" s="185" t="s">
        <v>95</v>
      </c>
      <c r="D22" s="493"/>
      <c r="E22" s="494"/>
      <c r="F22" s="494"/>
      <c r="G22" s="494"/>
      <c r="H22" s="494"/>
      <c r="I22" s="494"/>
      <c r="J22" s="495"/>
      <c r="K22" s="409"/>
      <c r="L22" s="410"/>
      <c r="M22" s="410"/>
      <c r="N22" s="410"/>
      <c r="O22" s="411"/>
      <c r="P22" s="458"/>
      <c r="Q22" s="459"/>
      <c r="R22" s="157" t="s">
        <v>125</v>
      </c>
      <c r="S22" s="161"/>
      <c r="T22" s="414"/>
      <c r="U22" s="414"/>
      <c r="V22" s="414"/>
      <c r="W22" s="414"/>
      <c r="X22" s="414"/>
      <c r="Y22" s="152" t="s">
        <v>282</v>
      </c>
      <c r="Z22" s="169"/>
      <c r="AA22" s="169"/>
      <c r="AB22" s="169"/>
      <c r="AC22" s="169"/>
      <c r="AD22" s="169"/>
      <c r="AE22" s="169"/>
      <c r="AF22" s="154"/>
    </row>
    <row r="23" spans="1:32" ht="14.25" customHeight="1">
      <c r="A23" s="429"/>
      <c r="B23" s="429"/>
      <c r="C23" s="429"/>
      <c r="D23" s="493"/>
      <c r="E23" s="494"/>
      <c r="F23" s="494"/>
      <c r="G23" s="494"/>
      <c r="H23" s="494"/>
      <c r="I23" s="494"/>
      <c r="J23" s="495"/>
      <c r="K23" s="193"/>
      <c r="L23" s="194"/>
      <c r="M23" s="194"/>
      <c r="N23" s="194"/>
      <c r="O23" s="195" t="s">
        <v>151</v>
      </c>
      <c r="P23" s="405">
        <f>P21*1.2</f>
        <v>0</v>
      </c>
      <c r="Q23" s="406"/>
      <c r="R23" s="188" t="s">
        <v>126</v>
      </c>
      <c r="S23" s="168"/>
      <c r="T23" s="507"/>
      <c r="U23" s="507"/>
      <c r="V23" s="507"/>
      <c r="W23" s="507"/>
      <c r="X23" s="507"/>
      <c r="Y23" s="160"/>
      <c r="Z23" s="161"/>
      <c r="AA23" s="161"/>
      <c r="AB23" s="161"/>
      <c r="AD23" s="161"/>
      <c r="AE23" s="161"/>
      <c r="AF23" s="159"/>
    </row>
    <row r="24" spans="1:32" ht="13.95" customHeight="1">
      <c r="A24" s="152" t="s">
        <v>275</v>
      </c>
      <c r="B24" s="169"/>
      <c r="C24" s="154"/>
      <c r="D24" s="493"/>
      <c r="E24" s="494"/>
      <c r="F24" s="494"/>
      <c r="G24" s="494"/>
      <c r="H24" s="494"/>
      <c r="I24" s="494"/>
      <c r="J24" s="495"/>
      <c r="K24" s="487" t="s">
        <v>146</v>
      </c>
      <c r="L24" s="488"/>
      <c r="M24" s="488"/>
      <c r="N24" s="488"/>
      <c r="O24" s="489"/>
      <c r="P24" s="456">
        <f>Einrichtungsstandorte!C46+Einrichtungsstandorte!C71+Einrichtungsstandorte!C96+Einrichtungsstandorte!F21+Einrichtungsstandorte!F46+Einrichtungsstandorte!F71+Einrichtungsstandorte!F96+Einrichtungsstandorte!I21+Einrichtungsstandorte!I46+Einrichtungsstandorte!I71+Einrichtungsstandorte!I96+Einrichtungsstandorte!L21+Einrichtungsstandorte!L46+Einrichtungsstandorte!L71+Einrichtungsstandorte!L96+Einrichtungsstandorte!O21+Einrichtungsstandorte!O46+Einrichtungsstandorte!O71+Einrichtungsstandorte!O96+Einrichtungsstandorte!R21+Einrichtungsstandorte!R46+Einrichtungsstandorte!R71+Einrichtungsstandorte!R96+Einrichtungsstandorte!U21+Einrichtungsstandorte!U46+Einrichtungsstandorte!U71+Einrichtungsstandorte!U96+Einrichtungsstandorte!X21+Einrichtungsstandorte!X46+Einrichtungsstandorte!X71+Einrichtungsstandorte!X96+Einrichtungsstandorte!AA21+Einrichtungsstandorte!AA46+Einrichtungsstandorte!AA71+Einrichtungsstandorte!AA96+Einrichtungsstandorte!AD21+Einrichtungsstandorte!AD46+Einrichtungsstandorte!AD71+Einrichtungsstandorte!AD96+Einrichtungsstandorte!AG21+Einrichtungsstandorte!AG46+Einrichtungsstandorte!AG71+Einrichtungsstandorte!AG96+Einrichtungsstandorte!AJ21+Einrichtungsstandorte!AJ46+Einrichtungsstandorte!AJ71+Einrichtungsstandorte!AJ96</f>
        <v>0</v>
      </c>
      <c r="Q24" s="457"/>
      <c r="Y24" s="460"/>
      <c r="Z24" s="461"/>
      <c r="AA24" s="461"/>
      <c r="AB24" s="161"/>
      <c r="AD24" s="464"/>
      <c r="AE24" s="464"/>
      <c r="AF24" s="465"/>
    </row>
    <row r="25" spans="1:32" ht="15" customHeight="1" thickBot="1">
      <c r="A25" s="190"/>
      <c r="B25" s="161"/>
      <c r="C25" s="191"/>
      <c r="D25" s="493"/>
      <c r="E25" s="494"/>
      <c r="F25" s="494"/>
      <c r="G25" s="494"/>
      <c r="H25" s="494"/>
      <c r="I25" s="494"/>
      <c r="J25" s="495"/>
      <c r="K25" s="487"/>
      <c r="L25" s="488"/>
      <c r="M25" s="488"/>
      <c r="N25" s="488"/>
      <c r="O25" s="489"/>
      <c r="P25" s="458"/>
      <c r="Q25" s="459"/>
      <c r="Y25" s="462"/>
      <c r="Z25" s="463"/>
      <c r="AA25" s="463"/>
      <c r="AB25" s="161"/>
      <c r="AD25" s="466"/>
      <c r="AE25" s="466"/>
      <c r="AF25" s="467"/>
    </row>
    <row r="26" spans="1:32" ht="15" customHeight="1">
      <c r="A26" s="162" t="s">
        <v>99</v>
      </c>
      <c r="B26" s="426"/>
      <c r="C26" s="427"/>
      <c r="D26" s="493"/>
      <c r="E26" s="494"/>
      <c r="F26" s="494"/>
      <c r="G26" s="494"/>
      <c r="H26" s="494"/>
      <c r="I26" s="494"/>
      <c r="J26" s="495"/>
      <c r="K26" s="193"/>
      <c r="L26" s="194"/>
      <c r="M26" s="194"/>
      <c r="N26" s="194"/>
      <c r="O26" s="195" t="s">
        <v>151</v>
      </c>
      <c r="P26" s="405">
        <f>P24*1.2</f>
        <v>0</v>
      </c>
      <c r="Q26" s="406"/>
      <c r="R26" s="152" t="s">
        <v>286</v>
      </c>
      <c r="S26" s="169"/>
      <c r="T26" s="169"/>
      <c r="U26" s="169"/>
      <c r="V26" s="169"/>
      <c r="W26" s="169"/>
      <c r="X26" s="154"/>
      <c r="Y26" s="205"/>
      <c r="Z26" s="206"/>
      <c r="AA26" s="206"/>
      <c r="AB26" s="161"/>
      <c r="AD26" s="502"/>
      <c r="AE26" s="502"/>
      <c r="AF26" s="503"/>
    </row>
    <row r="27" spans="1:32" ht="14.25" customHeight="1">
      <c r="A27" s="162" t="s">
        <v>100</v>
      </c>
      <c r="B27" s="426"/>
      <c r="C27" s="427"/>
      <c r="D27" s="493"/>
      <c r="E27" s="494"/>
      <c r="F27" s="494"/>
      <c r="G27" s="494"/>
      <c r="H27" s="494"/>
      <c r="I27" s="494"/>
      <c r="J27" s="495"/>
      <c r="K27" s="395" t="s">
        <v>148</v>
      </c>
      <c r="L27" s="396"/>
      <c r="M27" s="396"/>
      <c r="N27" s="396"/>
      <c r="O27" s="397"/>
      <c r="P27" s="456">
        <f>Einrichtungsstandorte!C48+Einrichtungsstandorte!C73+Einrichtungsstandorte!C98+Einrichtungsstandorte!F23+Einrichtungsstandorte!F48+Einrichtungsstandorte!F73+Einrichtungsstandorte!F98+Einrichtungsstandorte!I23+Einrichtungsstandorte!I48+Einrichtungsstandorte!I73+Einrichtungsstandorte!I98+Einrichtungsstandorte!L23+Einrichtungsstandorte!L48+Einrichtungsstandorte!L73+Einrichtungsstandorte!L98+Einrichtungsstandorte!O23+Einrichtungsstandorte!O48+Einrichtungsstandorte!O73+Einrichtungsstandorte!O98+Einrichtungsstandorte!R23+Einrichtungsstandorte!R48+Einrichtungsstandorte!R73+Einrichtungsstandorte!R98+Einrichtungsstandorte!U23+Einrichtungsstandorte!U48+Einrichtungsstandorte!U73+Einrichtungsstandorte!U98+Einrichtungsstandorte!X23+Einrichtungsstandorte!X48+Einrichtungsstandorte!X73+Einrichtungsstandorte!X98+Einrichtungsstandorte!AA23+Einrichtungsstandorte!AA48+Einrichtungsstandorte!AA73+Einrichtungsstandorte!AA98+Einrichtungsstandorte!AD23+Einrichtungsstandorte!AD48+Einrichtungsstandorte!AD73+Einrichtungsstandorte!AD98+Einrichtungsstandorte!AG23+Einrichtungsstandorte!AG48+Einrichtungsstandorte!AG73+Einrichtungsstandorte!AG98+Einrichtungsstandorte!AJ23+Einrichtungsstandorte!AJ48+Einrichtungsstandorte!AJ73+Einrichtungsstandorte!AJ98</f>
        <v>0</v>
      </c>
      <c r="Q27" s="457"/>
      <c r="R27" s="160"/>
      <c r="S27" s="161"/>
      <c r="T27" s="158" t="s">
        <v>285</v>
      </c>
      <c r="U27" s="161"/>
      <c r="V27" s="161"/>
      <c r="W27" s="161"/>
      <c r="X27" s="159"/>
      <c r="Y27" s="205"/>
      <c r="Z27" s="206"/>
      <c r="AA27" s="206"/>
      <c r="AB27" s="161"/>
      <c r="AD27" s="431" t="s">
        <v>277</v>
      </c>
      <c r="AE27" s="431"/>
      <c r="AF27" s="432"/>
    </row>
    <row r="28" spans="1:32" ht="14.25" customHeight="1">
      <c r="A28" s="162" t="s">
        <v>43</v>
      </c>
      <c r="B28" s="414"/>
      <c r="C28" s="414"/>
      <c r="D28" s="493"/>
      <c r="E28" s="494"/>
      <c r="F28" s="494"/>
      <c r="G28" s="494"/>
      <c r="H28" s="494"/>
      <c r="I28" s="494"/>
      <c r="J28" s="495"/>
      <c r="K28" s="395"/>
      <c r="L28" s="396"/>
      <c r="M28" s="396"/>
      <c r="N28" s="396"/>
      <c r="O28" s="397"/>
      <c r="P28" s="458"/>
      <c r="Q28" s="459"/>
      <c r="R28" s="162"/>
      <c r="S28" s="161"/>
      <c r="T28" s="158" t="s">
        <v>287</v>
      </c>
      <c r="U28" s="161"/>
      <c r="V28" s="161"/>
      <c r="W28" s="161"/>
      <c r="X28" s="159"/>
      <c r="Y28" s="165" t="s">
        <v>60</v>
      </c>
      <c r="Z28" s="166"/>
      <c r="AA28" s="166"/>
      <c r="AB28" s="166"/>
      <c r="AC28" s="166"/>
      <c r="AD28" s="166" t="s">
        <v>281</v>
      </c>
      <c r="AE28" s="168"/>
      <c r="AF28" s="180"/>
    </row>
    <row r="29" spans="1:32" ht="14.25" customHeight="1">
      <c r="A29" s="192" t="s">
        <v>101</v>
      </c>
      <c r="B29" s="428"/>
      <c r="C29" s="414"/>
      <c r="D29" s="493"/>
      <c r="E29" s="494"/>
      <c r="F29" s="494"/>
      <c r="G29" s="494"/>
      <c r="H29" s="494"/>
      <c r="I29" s="494"/>
      <c r="J29" s="495"/>
      <c r="K29" s="197"/>
      <c r="L29" s="198"/>
      <c r="M29" s="198"/>
      <c r="N29" s="198"/>
      <c r="O29" s="199" t="s">
        <v>151</v>
      </c>
      <c r="P29" s="498">
        <f>P27*1.2</f>
        <v>0</v>
      </c>
      <c r="Q29" s="499"/>
      <c r="R29" s="162"/>
      <c r="S29" s="161"/>
      <c r="T29" s="158" t="s">
        <v>288</v>
      </c>
      <c r="U29" s="161"/>
      <c r="V29" s="161"/>
      <c r="W29" s="161"/>
      <c r="X29" s="159"/>
    </row>
    <row r="30" spans="1:32" ht="14.25" customHeight="1">
      <c r="B30" s="351" t="s">
        <v>98</v>
      </c>
      <c r="C30" s="161"/>
      <c r="D30" s="493"/>
      <c r="E30" s="494"/>
      <c r="F30" s="494"/>
      <c r="G30" s="494"/>
      <c r="H30" s="494"/>
      <c r="I30" s="494"/>
      <c r="J30" s="495"/>
      <c r="R30" s="160"/>
      <c r="S30" s="161"/>
      <c r="T30" s="158"/>
      <c r="U30" s="161"/>
      <c r="V30" s="161"/>
      <c r="W30" s="161"/>
      <c r="X30" s="159"/>
    </row>
    <row r="31" spans="1:32" ht="15" customHeight="1">
      <c r="A31" s="152" t="s">
        <v>276</v>
      </c>
      <c r="B31" s="169"/>
      <c r="C31" s="154"/>
      <c r="D31" s="493"/>
      <c r="E31" s="494"/>
      <c r="F31" s="494"/>
      <c r="G31" s="494"/>
      <c r="H31" s="494"/>
      <c r="I31" s="494"/>
      <c r="J31" s="495"/>
      <c r="R31" s="179" t="s">
        <v>127</v>
      </c>
      <c r="S31" s="175"/>
      <c r="T31" s="176"/>
      <c r="U31" s="177"/>
      <c r="V31" s="177"/>
      <c r="W31" s="177"/>
      <c r="X31" s="178"/>
    </row>
    <row r="32" spans="1:32" ht="14.25" customHeight="1">
      <c r="A32" s="160"/>
      <c r="B32" s="161"/>
      <c r="C32" s="167"/>
      <c r="D32" s="493"/>
      <c r="E32" s="494"/>
      <c r="F32" s="494"/>
      <c r="G32" s="494"/>
      <c r="H32" s="494"/>
      <c r="I32" s="494"/>
      <c r="J32" s="495"/>
      <c r="K32" s="398" t="s">
        <v>300</v>
      </c>
      <c r="L32" s="398"/>
      <c r="M32" s="398"/>
      <c r="N32" s="398"/>
      <c r="O32" s="398"/>
      <c r="P32" s="398"/>
      <c r="Q32" s="398"/>
    </row>
    <row r="33" spans="1:24" ht="15" customHeight="1">
      <c r="A33" s="162" t="s">
        <v>102</v>
      </c>
      <c r="B33" s="426"/>
      <c r="C33" s="427"/>
      <c r="D33" s="493"/>
      <c r="E33" s="494"/>
      <c r="F33" s="494"/>
      <c r="G33" s="494"/>
      <c r="H33" s="494"/>
      <c r="I33" s="494"/>
      <c r="J33" s="495"/>
      <c r="K33" s="398"/>
      <c r="L33" s="398"/>
      <c r="M33" s="398"/>
      <c r="N33" s="398"/>
      <c r="O33" s="398"/>
      <c r="P33" s="398"/>
      <c r="Q33" s="398"/>
      <c r="R33" s="152" t="s">
        <v>58</v>
      </c>
      <c r="S33" s="169"/>
      <c r="T33" s="169"/>
      <c r="U33" s="169"/>
      <c r="V33" s="169"/>
      <c r="W33" s="169"/>
      <c r="X33" s="154"/>
    </row>
    <row r="34" spans="1:24" ht="14.25" customHeight="1">
      <c r="A34" s="162" t="s">
        <v>303</v>
      </c>
      <c r="B34" s="414"/>
      <c r="C34" s="414"/>
      <c r="D34" s="493"/>
      <c r="E34" s="494"/>
      <c r="F34" s="494"/>
      <c r="G34" s="494"/>
      <c r="H34" s="494"/>
      <c r="I34" s="494"/>
      <c r="J34" s="495"/>
      <c r="K34" s="152" t="s">
        <v>122</v>
      </c>
      <c r="L34" s="169"/>
      <c r="M34" s="169"/>
      <c r="N34" s="169"/>
      <c r="O34" s="169"/>
      <c r="P34" s="169"/>
      <c r="Q34" s="154"/>
      <c r="R34" s="160"/>
      <c r="S34" s="412" t="s">
        <v>309</v>
      </c>
      <c r="T34" s="412"/>
      <c r="U34" s="412"/>
      <c r="V34" s="412"/>
      <c r="W34" s="412"/>
      <c r="X34" s="413"/>
    </row>
    <row r="35" spans="1:24" ht="14.4">
      <c r="A35" s="484" t="s">
        <v>290</v>
      </c>
      <c r="B35" s="485"/>
      <c r="C35" s="486"/>
      <c r="D35" s="493"/>
      <c r="E35" s="494"/>
      <c r="F35" s="494"/>
      <c r="G35" s="494"/>
      <c r="H35" s="494"/>
      <c r="I35" s="494"/>
      <c r="J35" s="495"/>
      <c r="K35" s="170"/>
      <c r="L35" s="161"/>
      <c r="M35" s="161"/>
      <c r="N35" s="368" t="s">
        <v>217</v>
      </c>
      <c r="O35" s="368" t="s">
        <v>56</v>
      </c>
      <c r="P35" s="500" t="s">
        <v>54</v>
      </c>
      <c r="Q35" s="501"/>
      <c r="R35" s="160"/>
      <c r="S35" s="412"/>
      <c r="T35" s="412"/>
      <c r="U35" s="412"/>
      <c r="V35" s="412"/>
      <c r="W35" s="412"/>
      <c r="X35" s="413"/>
    </row>
    <row r="36" spans="1:24">
      <c r="C36" s="196"/>
      <c r="D36" s="493"/>
      <c r="E36" s="494"/>
      <c r="F36" s="494"/>
      <c r="G36" s="494"/>
      <c r="H36" s="494"/>
      <c r="I36" s="494"/>
      <c r="J36" s="495"/>
      <c r="K36" s="391" t="s">
        <v>280</v>
      </c>
      <c r="L36" s="392"/>
      <c r="M36" s="365"/>
      <c r="N36" s="386">
        <f>ROUND(Finanzplan!K50,2)</f>
        <v>0</v>
      </c>
      <c r="O36" s="386">
        <f>ROUND(Finanzplan!K63,2)</f>
        <v>0</v>
      </c>
      <c r="P36" s="407">
        <f>ROUND(Finanzplan!K50+Finanzplan!K63,2)</f>
        <v>0</v>
      </c>
      <c r="Q36" s="408"/>
      <c r="R36" s="160"/>
      <c r="S36" s="412"/>
      <c r="T36" s="412"/>
      <c r="U36" s="412"/>
      <c r="V36" s="412"/>
      <c r="W36" s="412"/>
      <c r="X36" s="413"/>
    </row>
    <row r="37" spans="1:24">
      <c r="A37" s="152" t="s">
        <v>104</v>
      </c>
      <c r="B37" s="169"/>
      <c r="C37" s="154"/>
      <c r="D37" s="493"/>
      <c r="E37" s="494"/>
      <c r="F37" s="494"/>
      <c r="G37" s="494"/>
      <c r="H37" s="494"/>
      <c r="I37" s="494"/>
      <c r="J37" s="495"/>
      <c r="K37" s="360"/>
      <c r="L37" s="361"/>
      <c r="M37" s="361"/>
      <c r="N37" s="387"/>
      <c r="O37" s="387"/>
      <c r="P37" s="388"/>
      <c r="Q37" s="389"/>
      <c r="R37" s="160"/>
      <c r="S37" s="412"/>
      <c r="T37" s="412"/>
      <c r="U37" s="412"/>
      <c r="V37" s="412"/>
      <c r="W37" s="412"/>
      <c r="X37" s="413"/>
    </row>
    <row r="38" spans="1:24">
      <c r="A38" s="160"/>
      <c r="B38" s="161"/>
      <c r="C38" s="159"/>
      <c r="D38" s="493"/>
      <c r="E38" s="494"/>
      <c r="F38" s="494"/>
      <c r="G38" s="494"/>
      <c r="H38" s="494"/>
      <c r="I38" s="494"/>
      <c r="J38" s="495"/>
      <c r="K38" s="393" t="s">
        <v>291</v>
      </c>
      <c r="L38" s="394"/>
      <c r="M38" s="366"/>
      <c r="N38" s="386">
        <f>ROUND(Finanzplan!K52,2)</f>
        <v>0</v>
      </c>
      <c r="O38" s="386">
        <f>ROUND(Finanzplan!K65,2)</f>
        <v>0</v>
      </c>
      <c r="P38" s="407">
        <f>ROUND(IF(N40="Ja",N38+O38,0),2)</f>
        <v>0</v>
      </c>
      <c r="Q38" s="408"/>
      <c r="R38" s="160"/>
      <c r="S38" s="412"/>
      <c r="T38" s="412"/>
      <c r="U38" s="412"/>
      <c r="V38" s="412"/>
      <c r="W38" s="412"/>
      <c r="X38" s="413"/>
    </row>
    <row r="39" spans="1:24">
      <c r="A39" s="162" t="s">
        <v>107</v>
      </c>
      <c r="B39" s="414"/>
      <c r="C39" s="414"/>
      <c r="K39" s="160"/>
      <c r="L39" s="161"/>
      <c r="M39" s="161"/>
      <c r="N39" s="201"/>
      <c r="O39" s="201"/>
      <c r="P39" s="362"/>
      <c r="Q39" s="378"/>
      <c r="R39" s="160"/>
      <c r="S39" s="412"/>
      <c r="T39" s="412"/>
      <c r="U39" s="412"/>
      <c r="V39" s="412"/>
      <c r="W39" s="412"/>
      <c r="X39" s="413"/>
    </row>
    <row r="40" spans="1:24">
      <c r="A40" s="162" t="s">
        <v>108</v>
      </c>
      <c r="B40" s="430"/>
      <c r="C40" s="430"/>
      <c r="K40" s="379" t="s">
        <v>301</v>
      </c>
      <c r="L40" s="361"/>
      <c r="M40" s="161"/>
      <c r="N40" s="400"/>
      <c r="O40" s="400"/>
      <c r="P40" s="401" t="s">
        <v>302</v>
      </c>
      <c r="Q40" s="402"/>
      <c r="R40" s="160"/>
      <c r="S40" s="412"/>
      <c r="T40" s="412"/>
      <c r="U40" s="412"/>
      <c r="V40" s="412"/>
      <c r="W40" s="412"/>
      <c r="X40" s="413"/>
    </row>
    <row r="41" spans="1:24">
      <c r="A41" s="162" t="s">
        <v>112</v>
      </c>
      <c r="B41" s="430"/>
      <c r="C41" s="430"/>
      <c r="D41" s="152" t="s">
        <v>44</v>
      </c>
      <c r="E41" s="153"/>
      <c r="F41" s="153"/>
      <c r="G41" s="153"/>
      <c r="H41" s="153"/>
      <c r="I41" s="153"/>
      <c r="J41" s="154"/>
      <c r="K41" s="363"/>
      <c r="L41" s="361"/>
      <c r="M41" s="361"/>
      <c r="N41" s="361"/>
      <c r="O41" s="201"/>
      <c r="P41" s="362"/>
      <c r="Q41" s="378"/>
      <c r="R41" s="160"/>
      <c r="S41" s="412"/>
      <c r="T41" s="412"/>
      <c r="U41" s="412"/>
      <c r="V41" s="412"/>
      <c r="W41" s="412"/>
      <c r="X41" s="413"/>
    </row>
    <row r="42" spans="1:24">
      <c r="A42" s="162" t="s">
        <v>109</v>
      </c>
      <c r="B42" s="430"/>
      <c r="C42" s="430"/>
      <c r="D42" s="157"/>
      <c r="E42" s="158"/>
      <c r="F42" s="158"/>
      <c r="G42" s="158"/>
      <c r="H42" s="158"/>
      <c r="I42" s="158"/>
      <c r="J42" s="159"/>
      <c r="K42" s="391" t="s">
        <v>55</v>
      </c>
      <c r="L42" s="392"/>
      <c r="M42" s="365"/>
      <c r="N42" s="386">
        <f>ROUND(IF(N40="Ja",N36+N38,N36),2)</f>
        <v>0</v>
      </c>
      <c r="O42" s="386">
        <f>ROUND(IF(N40="Ja",O36+O38,O36),2)</f>
        <v>0</v>
      </c>
      <c r="P42" s="407">
        <f>ROUND(P36+P38,2)</f>
        <v>0</v>
      </c>
      <c r="Q42" s="408"/>
      <c r="R42" s="173"/>
      <c r="S42" s="438"/>
      <c r="T42" s="438"/>
      <c r="U42" s="438"/>
      <c r="V42" s="438"/>
      <c r="W42" s="438"/>
      <c r="X42" s="439"/>
    </row>
    <row r="43" spans="1:24">
      <c r="A43" s="162" t="s">
        <v>110</v>
      </c>
      <c r="B43" s="430"/>
      <c r="C43" s="430"/>
      <c r="D43" s="157"/>
      <c r="E43" s="158" t="s">
        <v>45</v>
      </c>
      <c r="F43" s="412" t="s">
        <v>50</v>
      </c>
      <c r="G43" s="412"/>
      <c r="H43" s="412"/>
      <c r="I43" s="412"/>
      <c r="J43" s="413"/>
      <c r="K43" s="200"/>
      <c r="L43" s="161"/>
      <c r="M43" s="161"/>
      <c r="N43" s="158"/>
      <c r="O43" s="158"/>
      <c r="P43" s="158"/>
      <c r="Q43" s="390"/>
      <c r="S43" s="150"/>
      <c r="T43" s="150"/>
      <c r="U43" s="150"/>
      <c r="V43" s="150"/>
      <c r="W43" s="150"/>
      <c r="X43" s="150"/>
    </row>
    <row r="44" spans="1:24">
      <c r="A44" s="165" t="s">
        <v>111</v>
      </c>
      <c r="B44" s="430"/>
      <c r="C44" s="430"/>
      <c r="D44" s="157"/>
      <c r="E44" s="158"/>
      <c r="F44" s="412"/>
      <c r="G44" s="412"/>
      <c r="H44" s="412"/>
      <c r="I44" s="412"/>
      <c r="J44" s="413"/>
      <c r="K44" s="415" t="s">
        <v>29</v>
      </c>
      <c r="L44" s="416"/>
      <c r="M44" s="367"/>
      <c r="N44" s="385">
        <f>Finanzplan!K55</f>
        <v>0</v>
      </c>
      <c r="O44" s="385">
        <f>Finanzplan!K68</f>
        <v>0</v>
      </c>
      <c r="P44" s="496">
        <f>ROUND(N44+O44,2)</f>
        <v>0</v>
      </c>
      <c r="Q44" s="497"/>
      <c r="R44" s="152" t="s">
        <v>282</v>
      </c>
      <c r="S44" s="169"/>
      <c r="T44" s="169"/>
      <c r="U44" s="169"/>
      <c r="V44" s="169"/>
      <c r="W44" s="169"/>
      <c r="X44" s="154"/>
    </row>
    <row r="45" spans="1:24">
      <c r="D45" s="157"/>
      <c r="E45" s="158"/>
      <c r="F45" s="158"/>
      <c r="G45" s="158"/>
      <c r="H45" s="158"/>
      <c r="I45" s="158"/>
      <c r="J45" s="159"/>
      <c r="K45" s="202"/>
      <c r="L45" s="161"/>
      <c r="M45" s="161"/>
      <c r="N45" s="161"/>
      <c r="O45" s="161"/>
      <c r="P45" s="161"/>
      <c r="Q45" s="161"/>
      <c r="R45" s="160"/>
      <c r="S45" s="161"/>
      <c r="T45" s="161"/>
      <c r="U45" s="161"/>
      <c r="V45" s="161"/>
      <c r="W45" s="161"/>
      <c r="X45" s="159"/>
    </row>
    <row r="46" spans="1:24">
      <c r="A46" s="152" t="s">
        <v>294</v>
      </c>
      <c r="B46" s="414"/>
      <c r="C46" s="414"/>
      <c r="D46" s="157"/>
      <c r="E46" s="158" t="s">
        <v>46</v>
      </c>
      <c r="F46" s="412" t="s">
        <v>279</v>
      </c>
      <c r="G46" s="412"/>
      <c r="H46" s="412"/>
      <c r="I46" s="412"/>
      <c r="J46" s="413"/>
      <c r="K46" s="161"/>
      <c r="L46" s="161"/>
      <c r="M46" s="161"/>
      <c r="N46" s="161"/>
      <c r="O46" s="161"/>
      <c r="P46" s="161"/>
      <c r="Q46" s="161"/>
      <c r="R46" s="460"/>
      <c r="S46" s="461"/>
      <c r="T46" s="461"/>
      <c r="U46" s="161"/>
      <c r="V46" s="464"/>
      <c r="W46" s="464"/>
      <c r="X46" s="465"/>
    </row>
    <row r="47" spans="1:24" ht="14.4" thickBot="1">
      <c r="A47" s="162" t="s">
        <v>292</v>
      </c>
      <c r="B47" s="414"/>
      <c r="C47" s="414"/>
      <c r="D47" s="157"/>
      <c r="E47" s="158"/>
      <c r="F47" s="412"/>
      <c r="G47" s="412"/>
      <c r="H47" s="412"/>
      <c r="I47" s="412"/>
      <c r="J47" s="413"/>
      <c r="K47" s="161"/>
      <c r="L47" s="161"/>
      <c r="M47" s="161"/>
      <c r="N47" s="161"/>
      <c r="O47" s="161"/>
      <c r="P47" s="161"/>
      <c r="Q47" s="161"/>
      <c r="R47" s="462"/>
      <c r="S47" s="463"/>
      <c r="T47" s="463"/>
      <c r="U47" s="161"/>
      <c r="V47" s="466"/>
      <c r="W47" s="466"/>
      <c r="X47" s="467"/>
    </row>
    <row r="48" spans="1:24">
      <c r="A48" s="162" t="s">
        <v>293</v>
      </c>
      <c r="B48" s="414"/>
      <c r="C48" s="414"/>
      <c r="D48" s="157"/>
      <c r="E48" s="158"/>
      <c r="F48" s="412"/>
      <c r="G48" s="412"/>
      <c r="H48" s="412"/>
      <c r="I48" s="412"/>
      <c r="J48" s="413"/>
      <c r="R48" s="205"/>
      <c r="S48" s="206"/>
      <c r="T48" s="206"/>
      <c r="U48" s="161"/>
      <c r="V48" s="502"/>
      <c r="W48" s="502"/>
      <c r="X48" s="503"/>
    </row>
    <row r="49" spans="1:24">
      <c r="A49" s="162" t="s">
        <v>292</v>
      </c>
      <c r="B49" s="414"/>
      <c r="C49" s="414"/>
      <c r="D49" s="157" t="s">
        <v>49</v>
      </c>
      <c r="E49" s="158"/>
      <c r="F49" s="158"/>
      <c r="G49" s="158"/>
      <c r="H49" s="161"/>
      <c r="I49" s="158"/>
      <c r="J49" s="159"/>
      <c r="R49" s="205"/>
      <c r="S49" s="206"/>
      <c r="T49" s="206"/>
      <c r="U49" s="161"/>
      <c r="V49" s="431" t="s">
        <v>277</v>
      </c>
      <c r="W49" s="431"/>
      <c r="X49" s="432"/>
    </row>
    <row r="50" spans="1:24">
      <c r="A50" s="165" t="s">
        <v>293</v>
      </c>
      <c r="B50" s="414"/>
      <c r="C50" s="414"/>
      <c r="D50" s="165"/>
      <c r="E50" s="166"/>
      <c r="F50" s="166" t="s">
        <v>47</v>
      </c>
      <c r="G50" s="166"/>
      <c r="H50" s="166"/>
      <c r="I50" s="166" t="s">
        <v>48</v>
      </c>
      <c r="J50" s="167"/>
      <c r="L50" s="352"/>
      <c r="R50" s="165" t="s">
        <v>60</v>
      </c>
      <c r="S50" s="166"/>
      <c r="T50" s="166"/>
      <c r="U50" s="166"/>
      <c r="V50" s="166" t="s">
        <v>283</v>
      </c>
      <c r="W50" s="168"/>
      <c r="X50" s="180"/>
    </row>
    <row r="51" spans="1:24">
      <c r="R51" s="161"/>
    </row>
  </sheetData>
  <sheetProtection algorithmName="SHA-512" hashValue="FSbGSHKGXs00+/VB4cFub3iyopOtdwkN3X0CosmbM+mGoMjEsQnrVMaGKHKQPJsic2kbJm2EtONNWWinQHbVEw==" saltValue="XY1iMg6pFC7xYiI1SpNsjA==" spinCount="100000" sheet="1" objects="1" scenarios="1"/>
  <dataConsolidate/>
  <mergeCells count="88">
    <mergeCell ref="V48:X48"/>
    <mergeCell ref="AD27:AF27"/>
    <mergeCell ref="AD26:AF26"/>
    <mergeCell ref="Y1:AF1"/>
    <mergeCell ref="T22:X22"/>
    <mergeCell ref="T23:X23"/>
    <mergeCell ref="R1:X1"/>
    <mergeCell ref="T5:V5"/>
    <mergeCell ref="T21:X21"/>
    <mergeCell ref="T7:V7"/>
    <mergeCell ref="T11:V11"/>
    <mergeCell ref="T12:V12"/>
    <mergeCell ref="T13:V13"/>
    <mergeCell ref="R46:T47"/>
    <mergeCell ref="V46:X47"/>
    <mergeCell ref="S34:X42"/>
    <mergeCell ref="P44:Q44"/>
    <mergeCell ref="P23:Q23"/>
    <mergeCell ref="P26:Q26"/>
    <mergeCell ref="P29:Q29"/>
    <mergeCell ref="P35:Q35"/>
    <mergeCell ref="P38:Q38"/>
    <mergeCell ref="B41:C41"/>
    <mergeCell ref="P18:Q19"/>
    <mergeCell ref="O14:P14"/>
    <mergeCell ref="K18:O19"/>
    <mergeCell ref="K16:O17"/>
    <mergeCell ref="K15:Q15"/>
    <mergeCell ref="B40:C40"/>
    <mergeCell ref="B33:C33"/>
    <mergeCell ref="P21:Q22"/>
    <mergeCell ref="P24:Q25"/>
    <mergeCell ref="P27:Q28"/>
    <mergeCell ref="B39:C39"/>
    <mergeCell ref="B34:C34"/>
    <mergeCell ref="A35:C35"/>
    <mergeCell ref="K24:O25"/>
    <mergeCell ref="D13:J38"/>
    <mergeCell ref="V49:X49"/>
    <mergeCell ref="Z2:AF20"/>
    <mergeCell ref="Y2:Y20"/>
    <mergeCell ref="T6:V6"/>
    <mergeCell ref="A19:C19"/>
    <mergeCell ref="A14:C14"/>
    <mergeCell ref="A15:C15"/>
    <mergeCell ref="B20:C20"/>
    <mergeCell ref="B21:C21"/>
    <mergeCell ref="A20:A21"/>
    <mergeCell ref="A8:C9"/>
    <mergeCell ref="A10:C13"/>
    <mergeCell ref="B42:C42"/>
    <mergeCell ref="P16:Q17"/>
    <mergeCell ref="Y24:AA25"/>
    <mergeCell ref="AD24:AF25"/>
    <mergeCell ref="B49:C49"/>
    <mergeCell ref="B50:C50"/>
    <mergeCell ref="G2:J2"/>
    <mergeCell ref="G4:J4"/>
    <mergeCell ref="G5:J5"/>
    <mergeCell ref="D7:J9"/>
    <mergeCell ref="A16:C18"/>
    <mergeCell ref="G3:J3"/>
    <mergeCell ref="B27:C27"/>
    <mergeCell ref="B26:C26"/>
    <mergeCell ref="B28:C28"/>
    <mergeCell ref="B29:C29"/>
    <mergeCell ref="A23:C23"/>
    <mergeCell ref="B44:C44"/>
    <mergeCell ref="B43:C43"/>
    <mergeCell ref="F43:J44"/>
    <mergeCell ref="F46:J48"/>
    <mergeCell ref="B46:C46"/>
    <mergeCell ref="B47:C47"/>
    <mergeCell ref="B48:C48"/>
    <mergeCell ref="K44:L44"/>
    <mergeCell ref="K42:L42"/>
    <mergeCell ref="K38:L38"/>
    <mergeCell ref="K36:L36"/>
    <mergeCell ref="K27:O28"/>
    <mergeCell ref="K10:Q11"/>
    <mergeCell ref="K32:Q33"/>
    <mergeCell ref="N40:O40"/>
    <mergeCell ref="P40:Q40"/>
    <mergeCell ref="K14:L14"/>
    <mergeCell ref="P20:Q20"/>
    <mergeCell ref="P36:Q36"/>
    <mergeCell ref="K21:O22"/>
    <mergeCell ref="P42:Q42"/>
  </mergeCells>
  <conditionalFormatting sqref="K15:Q15">
    <cfRule type="containsText" dxfId="592" priority="1" operator="containsText" text="Überprüfen Sie die Vollständigkeit der bzw. die Angaben zu den angesuchten Einrichtungsstandorten!">
      <formula>NOT(ISERROR(SEARCH("Überprüfen Sie die Vollständigkeit der bzw. die Angaben zu den angesuchten Einrichtungsstandorten!",K15)))</formula>
    </cfRule>
  </conditionalFormatting>
  <dataValidations count="1">
    <dataValidation type="list" allowBlank="1" showInputMessage="1" showErrorMessage="1" sqref="N40" xr:uid="{00000000-0002-0000-0000-000000000000}">
      <formula1>"Ja,Nein"</formula1>
    </dataValidation>
  </dataValidations>
  <hyperlinks>
    <hyperlink ref="C7" r:id="rId1" xr:uid="{00000000-0004-0000-0000-000000000000}"/>
    <hyperlink ref="A16:C18" r:id="rId2" display="Förderungsanträge können ausschließlich in der Zeit vom 01.07.2024, 07:00 Uhr bis 10.07.2024, 14:00 Uhr per E-Mail an das dafür vorgesehene Postfach der Abteilung 6 (call-sprachfoerderung@stmk.gv.at) eingebracht werden. Außerhalb dieses Zeitraums bzw. in anderer Form eingebrachte Förderungsanträge können nicht berücksichtigt werden." xr:uid="{20BD0CD7-C30C-4E61-8E29-D54E67C9FB75}"/>
  </hyperlinks>
  <pageMargins left="0.7" right="0.7" top="0.75" bottom="0.75" header="0.3" footer="0.3"/>
  <pageSetup paperSize="9" orientation="portrait" r:id="rId3"/>
  <headerFooter alignWithMargins="0">
    <oddHeader>&amp;L&amp;8Förderungsansuchen Frühe Sprachförderung 2024/25</oddHeader>
    <oddFooter>&amp;L&amp;6Version 1&amp;C&amp;P</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2060" r:id="rId6" name="Check Box 12">
              <controlPr defaultSize="0" autoFill="0" autoLine="0" autoPict="0">
                <anchor moveWithCells="1">
                  <from>
                    <xdr:col>18</xdr:col>
                    <xdr:colOff>708660</xdr:colOff>
                    <xdr:row>26</xdr:row>
                    <xdr:rowOff>106680</xdr:rowOff>
                  </from>
                  <to>
                    <xdr:col>19</xdr:col>
                    <xdr:colOff>297180</xdr:colOff>
                    <xdr:row>28</xdr:row>
                    <xdr:rowOff>38100</xdr:rowOff>
                  </to>
                </anchor>
              </controlPr>
            </control>
          </mc:Choice>
        </mc:AlternateContent>
        <mc:AlternateContent xmlns:mc="http://schemas.openxmlformats.org/markup-compatibility/2006">
          <mc:Choice Requires="x14">
            <control shapeId="2061" r:id="rId7" name="Check Box 13">
              <controlPr defaultSize="0" autoFill="0" autoLine="0" autoPict="0">
                <anchor moveWithCells="1">
                  <from>
                    <xdr:col>18</xdr:col>
                    <xdr:colOff>708660</xdr:colOff>
                    <xdr:row>27</xdr:row>
                    <xdr:rowOff>99060</xdr:rowOff>
                  </from>
                  <to>
                    <xdr:col>19</xdr:col>
                    <xdr:colOff>335280</xdr:colOff>
                    <xdr:row>29</xdr:row>
                    <xdr:rowOff>45720</xdr:rowOff>
                  </to>
                </anchor>
              </controlPr>
            </control>
          </mc:Choice>
        </mc:AlternateContent>
        <mc:AlternateContent xmlns:mc="http://schemas.openxmlformats.org/markup-compatibility/2006">
          <mc:Choice Requires="x14">
            <control shapeId="2058" r:id="rId8" name="Check Box 10">
              <controlPr defaultSize="0" autoFill="0" autoLine="0" autoPict="0">
                <anchor moveWithCells="1">
                  <from>
                    <xdr:col>20</xdr:col>
                    <xdr:colOff>678180</xdr:colOff>
                    <xdr:row>1</xdr:row>
                    <xdr:rowOff>121920</xdr:rowOff>
                  </from>
                  <to>
                    <xdr:col>22</xdr:col>
                    <xdr:colOff>213360</xdr:colOff>
                    <xdr:row>3</xdr:row>
                    <xdr:rowOff>76200</xdr:rowOff>
                  </to>
                </anchor>
              </controlPr>
            </control>
          </mc:Choice>
        </mc:AlternateContent>
        <mc:AlternateContent xmlns:mc="http://schemas.openxmlformats.org/markup-compatibility/2006">
          <mc:Choice Requires="x14">
            <control shapeId="2059" r:id="rId9" name="Check Box 11">
              <controlPr defaultSize="0" autoFill="0" autoLine="0" autoPict="0">
                <anchor moveWithCells="1">
                  <from>
                    <xdr:col>22</xdr:col>
                    <xdr:colOff>678180</xdr:colOff>
                    <xdr:row>1</xdr:row>
                    <xdr:rowOff>121920</xdr:rowOff>
                  </from>
                  <to>
                    <xdr:col>24</xdr:col>
                    <xdr:colOff>213360</xdr:colOff>
                    <xdr:row>3</xdr:row>
                    <xdr:rowOff>76200</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24</xdr:col>
                    <xdr:colOff>541020</xdr:colOff>
                    <xdr:row>9</xdr:row>
                    <xdr:rowOff>45720</xdr:rowOff>
                  </from>
                  <to>
                    <xdr:col>25</xdr:col>
                    <xdr:colOff>137160</xdr:colOff>
                    <xdr:row>10</xdr:row>
                    <xdr:rowOff>137160</xdr:rowOff>
                  </to>
                </anchor>
              </controlPr>
            </control>
          </mc:Choice>
        </mc:AlternateContent>
        <mc:AlternateContent xmlns:mc="http://schemas.openxmlformats.org/markup-compatibility/2006">
          <mc:Choice Requires="x14">
            <control shapeId="2050" r:id="rId11" name="Check Box 2">
              <controlPr defaultSize="0" autoFill="0" autoLine="0" autoPict="0">
                <anchor moveWithCells="1">
                  <from>
                    <xdr:col>2</xdr:col>
                    <xdr:colOff>1478280</xdr:colOff>
                    <xdr:row>21</xdr:row>
                    <xdr:rowOff>7620</xdr:rowOff>
                  </from>
                  <to>
                    <xdr:col>2</xdr:col>
                    <xdr:colOff>1699260</xdr:colOff>
                    <xdr:row>22</xdr:row>
                    <xdr:rowOff>0</xdr:rowOff>
                  </to>
                </anchor>
              </controlPr>
            </control>
          </mc:Choice>
        </mc:AlternateContent>
        <mc:AlternateContent xmlns:mc="http://schemas.openxmlformats.org/markup-compatibility/2006">
          <mc:Choice Requires="x14">
            <control shapeId="2062" r:id="rId12" name="Check Box 14">
              <controlPr defaultSize="0" autoFill="0" autoLine="0" autoPict="0">
                <anchor moveWithCells="1">
                  <from>
                    <xdr:col>17</xdr:col>
                    <xdr:colOff>678180</xdr:colOff>
                    <xdr:row>35</xdr:row>
                    <xdr:rowOff>144780</xdr:rowOff>
                  </from>
                  <to>
                    <xdr:col>19</xdr:col>
                    <xdr:colOff>213360</xdr:colOff>
                    <xdr:row>37</xdr:row>
                    <xdr:rowOff>38100</xdr:rowOff>
                  </to>
                </anchor>
              </controlPr>
            </control>
          </mc:Choice>
        </mc:AlternateContent>
        <mc:AlternateContent xmlns:mc="http://schemas.openxmlformats.org/markup-compatibility/2006">
          <mc:Choice Requires="x14">
            <control shapeId="2068" r:id="rId13" name="Check Box 20">
              <controlPr defaultSize="0" autoFill="0" autoLine="0" autoPict="0">
                <anchor moveWithCells="1">
                  <from>
                    <xdr:col>18</xdr:col>
                    <xdr:colOff>708660</xdr:colOff>
                    <xdr:row>25</xdr:row>
                    <xdr:rowOff>121920</xdr:rowOff>
                  </from>
                  <to>
                    <xdr:col>19</xdr:col>
                    <xdr:colOff>274320</xdr:colOff>
                    <xdr:row>27</xdr:row>
                    <xdr:rowOff>45720</xdr:rowOff>
                  </to>
                </anchor>
              </controlPr>
            </control>
          </mc:Choice>
        </mc:AlternateContent>
        <mc:AlternateContent xmlns:mc="http://schemas.openxmlformats.org/markup-compatibility/2006">
          <mc:Choice Requires="x14">
            <control shapeId="2070" r:id="rId14" name="Check Box 22">
              <controlPr defaultSize="0" autoFill="0" autoLine="0" autoPict="0">
                <anchor moveWithCells="1">
                  <from>
                    <xdr:col>3</xdr:col>
                    <xdr:colOff>708660</xdr:colOff>
                    <xdr:row>41</xdr:row>
                    <xdr:rowOff>121920</xdr:rowOff>
                  </from>
                  <to>
                    <xdr:col>4</xdr:col>
                    <xdr:colOff>190500</xdr:colOff>
                    <xdr:row>43</xdr:row>
                    <xdr:rowOff>76200</xdr:rowOff>
                  </to>
                </anchor>
              </controlPr>
            </control>
          </mc:Choice>
        </mc:AlternateContent>
        <mc:AlternateContent xmlns:mc="http://schemas.openxmlformats.org/markup-compatibility/2006">
          <mc:Choice Requires="x14">
            <control shapeId="2071" r:id="rId15" name="Check Box 23">
              <controlPr defaultSize="0" autoFill="0" autoLine="0" autoPict="0">
                <anchor moveWithCells="1">
                  <from>
                    <xdr:col>3</xdr:col>
                    <xdr:colOff>708660</xdr:colOff>
                    <xdr:row>44</xdr:row>
                    <xdr:rowOff>137160</xdr:rowOff>
                  </from>
                  <to>
                    <xdr:col>4</xdr:col>
                    <xdr:colOff>114300</xdr:colOff>
                    <xdr:row>46</xdr:row>
                    <xdr:rowOff>38100</xdr:rowOff>
                  </to>
                </anchor>
              </controlPr>
            </control>
          </mc:Choice>
        </mc:AlternateContent>
        <mc:AlternateContent xmlns:mc="http://schemas.openxmlformats.org/markup-compatibility/2006">
          <mc:Choice Requires="x14">
            <control shapeId="2072" r:id="rId16" name="Check Box 24">
              <controlPr defaultSize="0" autoFill="0" autoLine="0" autoPict="0">
                <anchor moveWithCells="1">
                  <from>
                    <xdr:col>4</xdr:col>
                    <xdr:colOff>693420</xdr:colOff>
                    <xdr:row>48</xdr:row>
                    <xdr:rowOff>137160</xdr:rowOff>
                  </from>
                  <to>
                    <xdr:col>5</xdr:col>
                    <xdr:colOff>342900</xdr:colOff>
                    <xdr:row>50</xdr:row>
                    <xdr:rowOff>76200</xdr:rowOff>
                  </to>
                </anchor>
              </controlPr>
            </control>
          </mc:Choice>
        </mc:AlternateContent>
        <mc:AlternateContent xmlns:mc="http://schemas.openxmlformats.org/markup-compatibility/2006">
          <mc:Choice Requires="x14">
            <control shapeId="2073" r:id="rId17" name="Check Box 25">
              <controlPr defaultSize="0" autoFill="0" autoLine="0" autoPict="0">
                <anchor moveWithCells="1">
                  <from>
                    <xdr:col>7</xdr:col>
                    <xdr:colOff>541020</xdr:colOff>
                    <xdr:row>48</xdr:row>
                    <xdr:rowOff>137160</xdr:rowOff>
                  </from>
                  <to>
                    <xdr:col>9</xdr:col>
                    <xdr:colOff>114300</xdr:colOff>
                    <xdr:row>50</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sheetPr>
  <dimension ref="A1:AJ100"/>
  <sheetViews>
    <sheetView showGridLines="0" view="pageLayout" zoomScaleNormal="100" workbookViewId="0">
      <selection activeCell="C29" sqref="C29"/>
    </sheetView>
  </sheetViews>
  <sheetFormatPr baseColWidth="10" defaultColWidth="10.88671875" defaultRowHeight="13.8"/>
  <cols>
    <col min="1" max="6" width="28.6640625" style="39" customWidth="1"/>
    <col min="7" max="7" width="27" style="39" customWidth="1"/>
    <col min="8" max="8" width="30.33203125" style="39" customWidth="1"/>
    <col min="9" max="9" width="30" style="39" customWidth="1"/>
    <col min="10" max="10" width="27.88671875" style="39" customWidth="1"/>
    <col min="11" max="11" width="29.88671875" style="39" customWidth="1"/>
    <col min="12" max="12" width="23" style="39" customWidth="1"/>
    <col min="13" max="13" width="27.6640625" style="39" customWidth="1"/>
    <col min="14" max="14" width="29.6640625" style="39" customWidth="1"/>
    <col min="15" max="15" width="23.44140625" style="39" customWidth="1"/>
    <col min="16" max="16" width="30.33203125" style="39" customWidth="1"/>
    <col min="17" max="17" width="28" style="39" customWidth="1"/>
    <col min="18" max="18" width="23" style="39" customWidth="1"/>
    <col min="19" max="19" width="30.33203125" style="39" customWidth="1"/>
    <col min="20" max="20" width="27.44140625" style="39" customWidth="1"/>
    <col min="21" max="21" width="22.88671875" style="39" customWidth="1"/>
    <col min="22" max="22" width="30.33203125" style="39" customWidth="1"/>
    <col min="23" max="23" width="27.5546875" style="39" customWidth="1"/>
    <col min="24" max="24" width="22.88671875" style="39" customWidth="1"/>
    <col min="25" max="25" width="30.33203125" style="39" customWidth="1"/>
    <col min="26" max="26" width="27.109375" style="39" customWidth="1"/>
    <col min="27" max="27" width="22.88671875" style="39" customWidth="1"/>
    <col min="28" max="28" width="30.33203125" style="39" customWidth="1"/>
    <col min="29" max="29" width="27.109375" style="39" customWidth="1"/>
    <col min="30" max="30" width="22.88671875" style="39" customWidth="1"/>
    <col min="31" max="31" width="30.33203125" style="39" customWidth="1"/>
    <col min="32" max="32" width="27.109375" style="39" customWidth="1"/>
    <col min="33" max="33" width="22.88671875" style="39" customWidth="1"/>
    <col min="34" max="34" width="30.33203125" style="39" customWidth="1"/>
    <col min="35" max="35" width="27.6640625" style="39" customWidth="1"/>
    <col min="36" max="36" width="22.88671875" style="39" customWidth="1"/>
    <col min="37" max="16384" width="10.88671875" style="39"/>
  </cols>
  <sheetData>
    <row r="1" spans="1:36">
      <c r="A1" s="38" t="s">
        <v>34</v>
      </c>
    </row>
    <row r="2" spans="1:36">
      <c r="A2" s="36" t="s">
        <v>32</v>
      </c>
      <c r="D2" s="524" t="s">
        <v>174</v>
      </c>
      <c r="E2" s="525"/>
      <c r="F2" s="526"/>
      <c r="G2" s="524" t="s">
        <v>178</v>
      </c>
      <c r="H2" s="525"/>
      <c r="I2" s="526"/>
      <c r="J2" s="524" t="s">
        <v>182</v>
      </c>
      <c r="K2" s="525"/>
      <c r="L2" s="526"/>
      <c r="M2" s="524" t="s">
        <v>186</v>
      </c>
      <c r="N2" s="525"/>
      <c r="O2" s="526"/>
      <c r="P2" s="524" t="s">
        <v>190</v>
      </c>
      <c r="Q2" s="525"/>
      <c r="R2" s="526"/>
      <c r="S2" s="524" t="s">
        <v>193</v>
      </c>
      <c r="T2" s="525"/>
      <c r="U2" s="526"/>
      <c r="V2" s="524" t="s">
        <v>197</v>
      </c>
      <c r="W2" s="525"/>
      <c r="X2" s="526"/>
      <c r="Y2" s="524" t="s">
        <v>201</v>
      </c>
      <c r="Z2" s="525"/>
      <c r="AA2" s="526"/>
      <c r="AB2" s="524" t="s">
        <v>205</v>
      </c>
      <c r="AC2" s="525"/>
      <c r="AD2" s="526"/>
      <c r="AE2" s="524" t="s">
        <v>209</v>
      </c>
      <c r="AF2" s="525"/>
      <c r="AG2" s="526"/>
      <c r="AH2" s="524" t="s">
        <v>213</v>
      </c>
      <c r="AI2" s="525"/>
      <c r="AJ2" s="526"/>
    </row>
    <row r="3" spans="1:36">
      <c r="A3" s="36" t="s">
        <v>35</v>
      </c>
      <c r="C3" s="40" t="s">
        <v>39</v>
      </c>
      <c r="D3" s="527" t="str">
        <f>IF(F23&gt;F15,"Überprüfen Sie die Gesamtanzahlen der eingetragenen Kinder!",(IF(F21&gt;F15,"Überprüfen Sie die Gesamtanzahlen der eingetragenen Kinder!",(IF(F19&gt;F15,"Überprüfen Sie die Gesamtanzahlen der eingetragenen Kinder!",(IF(F17&gt;F15,"Überprüfen Sie die Gesamtanzahlen der eingetragenen Kinder!"," ")))))))</f>
        <v xml:space="preserve"> </v>
      </c>
      <c r="E3" s="528"/>
      <c r="F3" s="529"/>
      <c r="G3" s="527" t="str">
        <f>IF(I23&gt;I15,"Überprüfen Sie die Gesamtanzahlen der eingetragenen Kinder!",(IF(I21&gt;I15,"Überprüfen Sie die Gesamtanzahlen der eingetragenen Kinder!",(IF(I19&gt;I15,"Überprüfen Sie die Gesamtanzahlen der eingetragenen Kinder!",(IF(I17&gt;I15,"Überprüfen Sie die Gesamtanzahlen der eingetragenen Kinder!"," ")))))))</f>
        <v xml:space="preserve"> </v>
      </c>
      <c r="H3" s="528"/>
      <c r="I3" s="529"/>
      <c r="J3" s="527" t="str">
        <f>IF(L23&gt;L15,"Überprüfen Sie die Gesamtanzahlen der eingetragenen Kinder!",(IF(L21&gt;L15,"Überprüfen Sie die Gesamtanzahlen der eingetragenen Kinder!",(IF(L19&gt;L15,"Überprüfen Sie die Gesamtanzahlen der eingetragenen Kinder!",(IF(L17&gt;L15,"Überprüfen Sie die Gesamtanzahlen der eingetragenen Kinder!"," ")))))))</f>
        <v xml:space="preserve"> </v>
      </c>
      <c r="K3" s="528"/>
      <c r="L3" s="529"/>
      <c r="M3" s="527" t="str">
        <f>IF(O23&gt;O15,"Überprüfen Sie die Gesamtanzahlen der eingetragenen Kinder!",(IF(O21&gt;O15,"Überprüfen Sie die Gesamtanzahlen der eingetragenen Kinder!",(IF(O19&gt;O15,"Überprüfen Sie die Gesamtanzahlen der eingetragenen Kinder!",(IF(O17&gt;O15,"Überprüfen Sie die Gesamtanzahlen der eingetragenen Kinder!"," ")))))))</f>
        <v xml:space="preserve"> </v>
      </c>
      <c r="N3" s="528"/>
      <c r="O3" s="529"/>
      <c r="P3" s="527" t="str">
        <f>IF(R23&gt;R15,"Überprüfen Sie die Gesamtanzahlen der eingetragenen Kinder!",(IF(R21&gt;R15,"Überprüfen Sie die Gesamtanzahlen der eingetragenen Kinder!",(IF(R19&gt;R15,"Überprüfen Sie die Gesamtanzahlen der eingetragenen Kinder!",(IF(R17&gt;R15,"Überprüfen Sie die Gesamtanzahlen der eingetragenen Kinder!"," ")))))))</f>
        <v xml:space="preserve"> </v>
      </c>
      <c r="Q3" s="528"/>
      <c r="R3" s="529"/>
      <c r="S3" s="527" t="str">
        <f>IF(U23&gt;U15,"Überprüfen Sie die Gesamtanzahlen der eingetragenen Kinder!",(IF(U21&gt;U15,"Überprüfen Sie die Gesamtanzahlen der eingetragenen Kinder!",(IF(U19&gt;U15,"Überprüfen Sie die Gesamtanzahlen der eingetragenen Kinder!",(IF(U17&gt;U15,"Überprüfen Sie die Gesamtanzahlen der eingetragenen Kinder!"," ")))))))</f>
        <v xml:space="preserve"> </v>
      </c>
      <c r="T3" s="528"/>
      <c r="U3" s="529"/>
      <c r="V3" s="527" t="str">
        <f>IF(X23&gt;X15,"Überprüfen Sie die Gesamtanzahlen der eingetragenen Kinder!",(IF(X21&gt;X15,"Überprüfen Sie die Gesamtanzahlen der eingetragenen Kinder!",(IF(X19&gt;X15,"Überprüfen Sie die Gesamtanzahlen der eingetragenen Kinder!",(IF(X17&gt;X15,"Überprüfen Sie die Gesamtanzahlen der eingetragenen Kinder!"," ")))))))</f>
        <v xml:space="preserve"> </v>
      </c>
      <c r="W3" s="528"/>
      <c r="X3" s="529"/>
      <c r="Y3" s="527" t="str">
        <f>IF(AA23&gt;AA15,"Überprüfen Sie die Gesamtanzahlen der eingetragenen Kinder!",(IF(AA21&gt;AA15,"Überprüfen Sie die Gesamtanzahlen der eingetragenen Kinder!",(IF(AA19&gt;AA15,"Überprüfen Sie die Gesamtanzahlen der eingetragenen Kinder!",(IF(AA17&gt;AA15,"Überprüfen Sie die Gesamtanzahlen der eingetragenen Kinder!"," ")))))))</f>
        <v xml:space="preserve"> </v>
      </c>
      <c r="Z3" s="528"/>
      <c r="AA3" s="529"/>
      <c r="AB3" s="527" t="str">
        <f>IF(AD23&gt;AD15,"Überprüfen Sie die Gesamtanzahlen der eingetragenen Kinder!",(IF(AD21&gt;AD15,"Überprüfen Sie die Gesamtanzahlen der eingetragenen Kinder!",(IF(AD19&gt;AD15,"Überprüfen Sie die Gesamtanzahlen der eingetragenen Kinder!",(IF(AD17&gt;AD15,"Überprüfen Sie die Gesamtanzahlen der eingetragenen Kinder!"," ")))))))</f>
        <v xml:space="preserve"> </v>
      </c>
      <c r="AC3" s="528"/>
      <c r="AD3" s="529"/>
      <c r="AE3" s="527" t="str">
        <f>IF(AG23&gt;AG15,"Überprüfen Sie die Gesamtanzahlen der eingetragenen Kinder!",(IF(AG21&gt;AG15,"Überprüfen Sie die Gesamtanzahlen der eingetragenen Kinder!",(IF(AG19&gt;AG15,"Überprüfen Sie die Gesamtanzahlen der eingetragenen Kinder!",(IF(AG17&gt;AG15,"Überprüfen Sie die Gesamtanzahlen der eingetragenen Kinder!"," ")))))))</f>
        <v xml:space="preserve"> </v>
      </c>
      <c r="AF3" s="528"/>
      <c r="AG3" s="529"/>
      <c r="AH3" s="527" t="str">
        <f>IF(AJ23&gt;AJ15,"Überprüfen Sie die Gesamtanzahlen der eingetragenen Kinder!",(IF(AJ21&gt;AJ15,"Überprüfen Sie die Gesamtanzahlen der eingetragenen Kinder!",(IF(AJ19&gt;AJ15,"Überprüfen Sie die Gesamtanzahlen der eingetragenen Kinder!",(IF(AJ17&gt;AJ15,"Überprüfen Sie die Gesamtanzahlen der eingetragenen Kinder!"," ")))))))</f>
        <v xml:space="preserve"> </v>
      </c>
      <c r="AI3" s="528"/>
      <c r="AJ3" s="529"/>
    </row>
    <row r="4" spans="1:36">
      <c r="A4" s="37" t="s">
        <v>36</v>
      </c>
      <c r="C4" s="34" t="s">
        <v>106</v>
      </c>
      <c r="D4" s="530" t="s">
        <v>131</v>
      </c>
      <c r="E4" s="531"/>
      <c r="F4" s="207"/>
      <c r="G4" s="530" t="s">
        <v>131</v>
      </c>
      <c r="H4" s="531"/>
      <c r="I4" s="207"/>
      <c r="J4" s="530" t="s">
        <v>131</v>
      </c>
      <c r="K4" s="531"/>
      <c r="L4" s="207"/>
      <c r="M4" s="530" t="s">
        <v>131</v>
      </c>
      <c r="N4" s="531"/>
      <c r="O4" s="207"/>
      <c r="P4" s="530" t="s">
        <v>131</v>
      </c>
      <c r="Q4" s="531"/>
      <c r="R4" s="207"/>
      <c r="S4" s="530" t="s">
        <v>131</v>
      </c>
      <c r="T4" s="531"/>
      <c r="U4" s="207"/>
      <c r="V4" s="530" t="s">
        <v>131</v>
      </c>
      <c r="W4" s="531"/>
      <c r="X4" s="207"/>
      <c r="Y4" s="530" t="s">
        <v>131</v>
      </c>
      <c r="Z4" s="531"/>
      <c r="AA4" s="207"/>
      <c r="AB4" s="530" t="s">
        <v>131</v>
      </c>
      <c r="AC4" s="531"/>
      <c r="AD4" s="207"/>
      <c r="AE4" s="530" t="s">
        <v>131</v>
      </c>
      <c r="AF4" s="531"/>
      <c r="AG4" s="207"/>
      <c r="AH4" s="530" t="s">
        <v>131</v>
      </c>
      <c r="AI4" s="531"/>
      <c r="AJ4" s="207"/>
    </row>
    <row r="5" spans="1:36" ht="14.4">
      <c r="A5" s="37" t="s">
        <v>37</v>
      </c>
      <c r="C5" s="41" t="s">
        <v>41</v>
      </c>
      <c r="D5" s="147" t="s">
        <v>141</v>
      </c>
      <c r="E5" s="208"/>
      <c r="F5" s="84"/>
      <c r="G5" s="147" t="s">
        <v>141</v>
      </c>
      <c r="H5" s="208"/>
      <c r="I5" s="84"/>
      <c r="J5" s="147" t="s">
        <v>141</v>
      </c>
      <c r="K5" s="208"/>
      <c r="L5" s="84"/>
      <c r="M5" s="147" t="s">
        <v>141</v>
      </c>
      <c r="N5" s="208"/>
      <c r="O5" s="84"/>
      <c r="P5" s="147" t="s">
        <v>141</v>
      </c>
      <c r="Q5" s="208"/>
      <c r="R5" s="84"/>
      <c r="S5" s="147" t="s">
        <v>141</v>
      </c>
      <c r="T5" s="208"/>
      <c r="U5" s="84"/>
      <c r="V5" s="147" t="s">
        <v>141</v>
      </c>
      <c r="W5" s="208"/>
      <c r="X5" s="84"/>
      <c r="Y5" s="147" t="s">
        <v>141</v>
      </c>
      <c r="Z5" s="208"/>
      <c r="AA5" s="84"/>
      <c r="AB5" s="147" t="s">
        <v>141</v>
      </c>
      <c r="AC5" s="208"/>
      <c r="AD5" s="84"/>
      <c r="AE5" s="147" t="s">
        <v>141</v>
      </c>
      <c r="AF5" s="208"/>
      <c r="AG5" s="84"/>
      <c r="AH5" s="147" t="s">
        <v>141</v>
      </c>
      <c r="AI5" s="208"/>
      <c r="AJ5" s="84"/>
    </row>
    <row r="6" spans="1:36">
      <c r="A6" s="37" t="s">
        <v>38</v>
      </c>
      <c r="C6" s="42" t="s">
        <v>33</v>
      </c>
      <c r="D6" s="147" t="s">
        <v>162</v>
      </c>
      <c r="E6" s="532"/>
      <c r="F6" s="532"/>
      <c r="G6" s="147" t="s">
        <v>162</v>
      </c>
      <c r="H6" s="532"/>
      <c r="I6" s="532"/>
      <c r="J6" s="147" t="s">
        <v>162</v>
      </c>
      <c r="K6" s="532"/>
      <c r="L6" s="532"/>
      <c r="M6" s="147" t="s">
        <v>162</v>
      </c>
      <c r="N6" s="532"/>
      <c r="O6" s="532"/>
      <c r="P6" s="147" t="s">
        <v>162</v>
      </c>
      <c r="Q6" s="532"/>
      <c r="R6" s="532"/>
      <c r="S6" s="147" t="s">
        <v>162</v>
      </c>
      <c r="T6" s="532"/>
      <c r="U6" s="532"/>
      <c r="V6" s="147" t="s">
        <v>162</v>
      </c>
      <c r="W6" s="532"/>
      <c r="X6" s="532"/>
      <c r="Y6" s="147" t="s">
        <v>162</v>
      </c>
      <c r="Z6" s="532"/>
      <c r="AA6" s="532"/>
      <c r="AB6" s="147" t="s">
        <v>162</v>
      </c>
      <c r="AC6" s="532"/>
      <c r="AD6" s="532"/>
      <c r="AE6" s="147" t="s">
        <v>162</v>
      </c>
      <c r="AF6" s="532"/>
      <c r="AG6" s="532"/>
      <c r="AH6" s="147" t="s">
        <v>162</v>
      </c>
      <c r="AI6" s="532"/>
      <c r="AJ6" s="532"/>
    </row>
    <row r="7" spans="1:36">
      <c r="A7" s="35"/>
      <c r="D7" s="147" t="s">
        <v>163</v>
      </c>
      <c r="E7" s="533"/>
      <c r="F7" s="534"/>
      <c r="G7" s="147" t="s">
        <v>163</v>
      </c>
      <c r="H7" s="533"/>
      <c r="I7" s="534"/>
      <c r="J7" s="147" t="s">
        <v>163</v>
      </c>
      <c r="K7" s="533"/>
      <c r="L7" s="534"/>
      <c r="M7" s="147" t="s">
        <v>163</v>
      </c>
      <c r="N7" s="533"/>
      <c r="O7" s="534"/>
      <c r="P7" s="147" t="s">
        <v>163</v>
      </c>
      <c r="Q7" s="533"/>
      <c r="R7" s="534"/>
      <c r="S7" s="147" t="s">
        <v>163</v>
      </c>
      <c r="T7" s="533"/>
      <c r="U7" s="534"/>
      <c r="V7" s="147" t="s">
        <v>163</v>
      </c>
      <c r="W7" s="533"/>
      <c r="X7" s="534"/>
      <c r="Y7" s="147" t="s">
        <v>163</v>
      </c>
      <c r="Z7" s="533"/>
      <c r="AA7" s="534"/>
      <c r="AB7" s="147" t="s">
        <v>163</v>
      </c>
      <c r="AC7" s="533"/>
      <c r="AD7" s="534"/>
      <c r="AE7" s="147" t="s">
        <v>163</v>
      </c>
      <c r="AF7" s="533"/>
      <c r="AG7" s="534"/>
      <c r="AH7" s="147" t="s">
        <v>163</v>
      </c>
      <c r="AI7" s="533"/>
      <c r="AJ7" s="534"/>
    </row>
    <row r="8" spans="1:36">
      <c r="A8" s="547" t="s">
        <v>61</v>
      </c>
      <c r="B8" s="547"/>
      <c r="C8" s="547"/>
      <c r="D8" s="147" t="s">
        <v>112</v>
      </c>
      <c r="E8" s="209"/>
      <c r="F8" s="93"/>
      <c r="G8" s="147" t="s">
        <v>112</v>
      </c>
      <c r="H8" s="209"/>
      <c r="I8" s="93"/>
      <c r="J8" s="147" t="s">
        <v>112</v>
      </c>
      <c r="K8" s="209"/>
      <c r="L8" s="93"/>
      <c r="M8" s="147" t="s">
        <v>112</v>
      </c>
      <c r="N8" s="209"/>
      <c r="O8" s="93"/>
      <c r="P8" s="147" t="s">
        <v>112</v>
      </c>
      <c r="Q8" s="209"/>
      <c r="R8" s="93"/>
      <c r="S8" s="147" t="s">
        <v>112</v>
      </c>
      <c r="T8" s="209"/>
      <c r="U8" s="93"/>
      <c r="V8" s="147" t="s">
        <v>112</v>
      </c>
      <c r="W8" s="209"/>
      <c r="X8" s="93"/>
      <c r="Y8" s="147" t="s">
        <v>112</v>
      </c>
      <c r="Z8" s="209"/>
      <c r="AA8" s="93"/>
      <c r="AB8" s="147" t="s">
        <v>112</v>
      </c>
      <c r="AC8" s="209"/>
      <c r="AD8" s="93"/>
      <c r="AE8" s="147" t="s">
        <v>112</v>
      </c>
      <c r="AF8" s="209"/>
      <c r="AG8" s="93"/>
      <c r="AH8" s="147" t="s">
        <v>112</v>
      </c>
      <c r="AI8" s="209"/>
      <c r="AJ8" s="93"/>
    </row>
    <row r="9" spans="1:36">
      <c r="A9" s="547"/>
      <c r="B9" s="547"/>
      <c r="C9" s="547"/>
      <c r="D9" s="147" t="s">
        <v>109</v>
      </c>
      <c r="E9" s="532"/>
      <c r="F9" s="532"/>
      <c r="G9" s="147" t="s">
        <v>109</v>
      </c>
      <c r="H9" s="532"/>
      <c r="I9" s="532"/>
      <c r="J9" s="147" t="s">
        <v>109</v>
      </c>
      <c r="K9" s="532"/>
      <c r="L9" s="532"/>
      <c r="M9" s="147" t="s">
        <v>109</v>
      </c>
      <c r="N9" s="532"/>
      <c r="O9" s="532"/>
      <c r="P9" s="147" t="s">
        <v>109</v>
      </c>
      <c r="Q9" s="532"/>
      <c r="R9" s="532"/>
      <c r="S9" s="147" t="s">
        <v>109</v>
      </c>
      <c r="T9" s="532"/>
      <c r="U9" s="532"/>
      <c r="V9" s="147" t="s">
        <v>109</v>
      </c>
      <c r="W9" s="532"/>
      <c r="X9" s="532"/>
      <c r="Y9" s="147" t="s">
        <v>109</v>
      </c>
      <c r="Z9" s="532"/>
      <c r="AA9" s="532"/>
      <c r="AB9" s="147" t="s">
        <v>109</v>
      </c>
      <c r="AC9" s="532"/>
      <c r="AD9" s="532"/>
      <c r="AE9" s="147" t="s">
        <v>109</v>
      </c>
      <c r="AF9" s="532"/>
      <c r="AG9" s="532"/>
      <c r="AH9" s="147" t="s">
        <v>109</v>
      </c>
      <c r="AI9" s="532"/>
      <c r="AJ9" s="532"/>
    </row>
    <row r="10" spans="1:36">
      <c r="A10" s="547"/>
      <c r="B10" s="547"/>
      <c r="C10" s="547"/>
      <c r="D10" s="147" t="s">
        <v>62</v>
      </c>
      <c r="E10" s="210"/>
      <c r="F10" s="85"/>
      <c r="G10" s="147" t="s">
        <v>62</v>
      </c>
      <c r="H10" s="210"/>
      <c r="I10" s="85"/>
      <c r="J10" s="147" t="s">
        <v>62</v>
      </c>
      <c r="K10" s="210"/>
      <c r="L10" s="85"/>
      <c r="M10" s="147" t="s">
        <v>62</v>
      </c>
      <c r="N10" s="210"/>
      <c r="O10" s="85"/>
      <c r="P10" s="147" t="s">
        <v>62</v>
      </c>
      <c r="Q10" s="210"/>
      <c r="R10" s="85"/>
      <c r="S10" s="147" t="s">
        <v>62</v>
      </c>
      <c r="T10" s="210"/>
      <c r="U10" s="85"/>
      <c r="V10" s="147" t="s">
        <v>62</v>
      </c>
      <c r="W10" s="210"/>
      <c r="X10" s="85"/>
      <c r="Y10" s="147" t="s">
        <v>62</v>
      </c>
      <c r="Z10" s="210"/>
      <c r="AA10" s="85"/>
      <c r="AB10" s="147" t="s">
        <v>62</v>
      </c>
      <c r="AC10" s="210"/>
      <c r="AD10" s="85"/>
      <c r="AE10" s="147" t="s">
        <v>62</v>
      </c>
      <c r="AF10" s="210"/>
      <c r="AG10" s="85"/>
      <c r="AH10" s="147" t="s">
        <v>62</v>
      </c>
      <c r="AI10" s="210"/>
      <c r="AJ10" s="85"/>
    </row>
    <row r="11" spans="1:36" ht="14.4" customHeight="1">
      <c r="A11" s="548" t="s">
        <v>128</v>
      </c>
      <c r="B11" s="548"/>
      <c r="C11" s="548"/>
      <c r="D11" s="147" t="s">
        <v>63</v>
      </c>
      <c r="E11" s="542"/>
      <c r="F11" s="532"/>
      <c r="G11" s="147" t="s">
        <v>63</v>
      </c>
      <c r="H11" s="542"/>
      <c r="I11" s="532"/>
      <c r="J11" s="147" t="s">
        <v>63</v>
      </c>
      <c r="K11" s="542"/>
      <c r="L11" s="532"/>
      <c r="M11" s="147" t="s">
        <v>63</v>
      </c>
      <c r="N11" s="542"/>
      <c r="O11" s="532"/>
      <c r="P11" s="147" t="s">
        <v>63</v>
      </c>
      <c r="Q11" s="542"/>
      <c r="R11" s="532"/>
      <c r="S11" s="147" t="s">
        <v>63</v>
      </c>
      <c r="T11" s="542"/>
      <c r="U11" s="532"/>
      <c r="V11" s="147" t="s">
        <v>63</v>
      </c>
      <c r="W11" s="542"/>
      <c r="X11" s="532"/>
      <c r="Y11" s="147" t="s">
        <v>63</v>
      </c>
      <c r="Z11" s="542"/>
      <c r="AA11" s="532"/>
      <c r="AB11" s="147" t="s">
        <v>63</v>
      </c>
      <c r="AC11" s="542"/>
      <c r="AD11" s="532"/>
      <c r="AE11" s="147" t="s">
        <v>63</v>
      </c>
      <c r="AF11" s="542"/>
      <c r="AG11" s="532"/>
      <c r="AH11" s="147" t="s">
        <v>63</v>
      </c>
      <c r="AI11" s="542"/>
      <c r="AJ11" s="532"/>
    </row>
    <row r="12" spans="1:36" ht="14.4" thickBot="1">
      <c r="A12" s="36"/>
      <c r="B12" s="36"/>
      <c r="C12" s="36"/>
      <c r="D12" s="537"/>
      <c r="E12" s="538"/>
      <c r="F12" s="84"/>
      <c r="G12" s="537"/>
      <c r="H12" s="538"/>
      <c r="I12" s="84"/>
      <c r="J12" s="537"/>
      <c r="K12" s="538"/>
      <c r="L12" s="84"/>
      <c r="M12" s="537"/>
      <c r="N12" s="538"/>
      <c r="O12" s="84"/>
      <c r="P12" s="537"/>
      <c r="Q12" s="538"/>
      <c r="R12" s="84"/>
      <c r="S12" s="537"/>
      <c r="T12" s="538"/>
      <c r="U12" s="84"/>
      <c r="V12" s="537"/>
      <c r="W12" s="538"/>
      <c r="X12" s="84"/>
      <c r="Y12" s="537"/>
      <c r="Z12" s="538"/>
      <c r="AA12" s="84"/>
      <c r="AB12" s="537"/>
      <c r="AC12" s="538"/>
      <c r="AD12" s="84"/>
      <c r="AE12" s="537"/>
      <c r="AF12" s="538"/>
      <c r="AG12" s="84"/>
      <c r="AH12" s="537"/>
      <c r="AI12" s="538"/>
      <c r="AJ12" s="84"/>
    </row>
    <row r="13" spans="1:36" ht="15">
      <c r="A13" s="549" t="s">
        <v>97</v>
      </c>
      <c r="B13" s="543" t="s">
        <v>137</v>
      </c>
      <c r="C13" s="544"/>
      <c r="D13" s="86" t="s">
        <v>142</v>
      </c>
      <c r="E13" s="211"/>
      <c r="F13" s="79" t="s">
        <v>132</v>
      </c>
      <c r="G13" s="86" t="s">
        <v>142</v>
      </c>
      <c r="H13" s="211"/>
      <c r="I13" s="79" t="s">
        <v>132</v>
      </c>
      <c r="J13" s="86" t="s">
        <v>142</v>
      </c>
      <c r="K13" s="211"/>
      <c r="L13" s="79" t="s">
        <v>132</v>
      </c>
      <c r="M13" s="86" t="s">
        <v>142</v>
      </c>
      <c r="N13" s="211"/>
      <c r="O13" s="79" t="s">
        <v>132</v>
      </c>
      <c r="P13" s="86" t="s">
        <v>142</v>
      </c>
      <c r="Q13" s="211"/>
      <c r="R13" s="79" t="s">
        <v>132</v>
      </c>
      <c r="S13" s="86" t="s">
        <v>142</v>
      </c>
      <c r="T13" s="211"/>
      <c r="U13" s="79" t="s">
        <v>132</v>
      </c>
      <c r="V13" s="86" t="s">
        <v>142</v>
      </c>
      <c r="W13" s="211"/>
      <c r="X13" s="79" t="s">
        <v>132</v>
      </c>
      <c r="Y13" s="86" t="s">
        <v>142</v>
      </c>
      <c r="Z13" s="211"/>
      <c r="AA13" s="79" t="s">
        <v>132</v>
      </c>
      <c r="AB13" s="86" t="s">
        <v>142</v>
      </c>
      <c r="AC13" s="211"/>
      <c r="AD13" s="79" t="s">
        <v>132</v>
      </c>
      <c r="AE13" s="86" t="s">
        <v>142</v>
      </c>
      <c r="AF13" s="211"/>
      <c r="AG13" s="79" t="s">
        <v>132</v>
      </c>
      <c r="AH13" s="86" t="s">
        <v>142</v>
      </c>
      <c r="AI13" s="211"/>
      <c r="AJ13" s="79" t="s">
        <v>132</v>
      </c>
    </row>
    <row r="14" spans="1:36" ht="15" customHeight="1">
      <c r="A14" s="550"/>
      <c r="B14" s="545" t="s">
        <v>79</v>
      </c>
      <c r="C14" s="546"/>
      <c r="D14" s="87"/>
      <c r="E14" s="212"/>
      <c r="F14" s="81" t="s">
        <v>133</v>
      </c>
      <c r="G14" s="87"/>
      <c r="H14" s="212"/>
      <c r="I14" s="81" t="s">
        <v>133</v>
      </c>
      <c r="J14" s="87"/>
      <c r="K14" s="212"/>
      <c r="L14" s="81" t="s">
        <v>133</v>
      </c>
      <c r="M14" s="87"/>
      <c r="N14" s="212"/>
      <c r="O14" s="81" t="s">
        <v>133</v>
      </c>
      <c r="P14" s="87"/>
      <c r="Q14" s="212"/>
      <c r="R14" s="81" t="s">
        <v>133</v>
      </c>
      <c r="S14" s="87"/>
      <c r="T14" s="212"/>
      <c r="U14" s="81" t="s">
        <v>133</v>
      </c>
      <c r="V14" s="87"/>
      <c r="W14" s="212"/>
      <c r="X14" s="81" t="s">
        <v>133</v>
      </c>
      <c r="Y14" s="87"/>
      <c r="Z14" s="212"/>
      <c r="AA14" s="81" t="s">
        <v>133</v>
      </c>
      <c r="AB14" s="87"/>
      <c r="AC14" s="212"/>
      <c r="AD14" s="81" t="s">
        <v>133</v>
      </c>
      <c r="AE14" s="87"/>
      <c r="AF14" s="212"/>
      <c r="AG14" s="81" t="s">
        <v>133</v>
      </c>
      <c r="AH14" s="87"/>
      <c r="AI14" s="212"/>
      <c r="AJ14" s="81" t="s">
        <v>133</v>
      </c>
    </row>
    <row r="15" spans="1:36" ht="15" customHeight="1" thickBot="1">
      <c r="A15" s="75" t="s">
        <v>96</v>
      </c>
      <c r="B15" s="76" t="s">
        <v>103</v>
      </c>
      <c r="C15" s="80" t="s">
        <v>95</v>
      </c>
      <c r="D15" s="539" t="s">
        <v>150</v>
      </c>
      <c r="E15" s="540"/>
      <c r="F15" s="541"/>
      <c r="G15" s="539" t="s">
        <v>150</v>
      </c>
      <c r="H15" s="540"/>
      <c r="I15" s="541"/>
      <c r="J15" s="539" t="s">
        <v>150</v>
      </c>
      <c r="K15" s="540"/>
      <c r="L15" s="541"/>
      <c r="M15" s="539" t="s">
        <v>150</v>
      </c>
      <c r="N15" s="540"/>
      <c r="O15" s="541"/>
      <c r="P15" s="539" t="s">
        <v>150</v>
      </c>
      <c r="Q15" s="540"/>
      <c r="R15" s="541"/>
      <c r="S15" s="539" t="s">
        <v>150</v>
      </c>
      <c r="T15" s="540"/>
      <c r="U15" s="541"/>
      <c r="V15" s="539" t="s">
        <v>150</v>
      </c>
      <c r="W15" s="540"/>
      <c r="X15" s="541"/>
      <c r="Y15" s="539" t="s">
        <v>150</v>
      </c>
      <c r="Z15" s="540"/>
      <c r="AA15" s="541"/>
      <c r="AB15" s="539" t="s">
        <v>150</v>
      </c>
      <c r="AC15" s="540"/>
      <c r="AD15" s="541"/>
      <c r="AE15" s="539" t="s">
        <v>150</v>
      </c>
      <c r="AF15" s="540"/>
      <c r="AG15" s="541"/>
      <c r="AH15" s="539" t="s">
        <v>150</v>
      </c>
      <c r="AI15" s="540"/>
      <c r="AJ15" s="541"/>
    </row>
    <row r="16" spans="1:36" ht="15" customHeight="1">
      <c r="D16" s="539"/>
      <c r="E16" s="540"/>
      <c r="F16" s="512"/>
      <c r="G16" s="539"/>
      <c r="H16" s="540"/>
      <c r="I16" s="512"/>
      <c r="J16" s="539"/>
      <c r="K16" s="540"/>
      <c r="L16" s="512"/>
      <c r="M16" s="539"/>
      <c r="N16" s="540"/>
      <c r="O16" s="512"/>
      <c r="P16" s="539"/>
      <c r="Q16" s="540"/>
      <c r="R16" s="512"/>
      <c r="S16" s="539"/>
      <c r="T16" s="540"/>
      <c r="U16" s="512"/>
      <c r="V16" s="539"/>
      <c r="W16" s="540"/>
      <c r="X16" s="512"/>
      <c r="Y16" s="539"/>
      <c r="Z16" s="540"/>
      <c r="AA16" s="512"/>
      <c r="AB16" s="539"/>
      <c r="AC16" s="540"/>
      <c r="AD16" s="512"/>
      <c r="AE16" s="539"/>
      <c r="AF16" s="540"/>
      <c r="AG16" s="512"/>
      <c r="AH16" s="539"/>
      <c r="AI16" s="540"/>
      <c r="AJ16" s="512"/>
    </row>
    <row r="17" spans="1:36" ht="15" customHeight="1">
      <c r="A17" s="144" t="s">
        <v>129</v>
      </c>
      <c r="B17" s="145"/>
      <c r="C17" s="82"/>
      <c r="D17" s="509" t="s">
        <v>143</v>
      </c>
      <c r="E17" s="510"/>
      <c r="F17" s="511"/>
      <c r="G17" s="509" t="s">
        <v>143</v>
      </c>
      <c r="H17" s="510"/>
      <c r="I17" s="511"/>
      <c r="J17" s="509" t="s">
        <v>143</v>
      </c>
      <c r="K17" s="510"/>
      <c r="L17" s="511"/>
      <c r="M17" s="509" t="s">
        <v>143</v>
      </c>
      <c r="N17" s="510"/>
      <c r="O17" s="511"/>
      <c r="P17" s="509" t="s">
        <v>143</v>
      </c>
      <c r="Q17" s="510"/>
      <c r="R17" s="511"/>
      <c r="S17" s="509" t="s">
        <v>143</v>
      </c>
      <c r="T17" s="510"/>
      <c r="U17" s="511"/>
      <c r="V17" s="509" t="s">
        <v>143</v>
      </c>
      <c r="W17" s="510"/>
      <c r="X17" s="511"/>
      <c r="Y17" s="509" t="s">
        <v>143</v>
      </c>
      <c r="Z17" s="510"/>
      <c r="AA17" s="511"/>
      <c r="AB17" s="509" t="s">
        <v>143</v>
      </c>
      <c r="AC17" s="510"/>
      <c r="AD17" s="511"/>
      <c r="AE17" s="509" t="s">
        <v>143</v>
      </c>
      <c r="AF17" s="510"/>
      <c r="AG17" s="511"/>
      <c r="AH17" s="509" t="s">
        <v>143</v>
      </c>
      <c r="AI17" s="510"/>
      <c r="AJ17" s="511"/>
    </row>
    <row r="18" spans="1:36" ht="14.25" customHeight="1">
      <c r="A18" s="78"/>
      <c r="B18" s="43"/>
      <c r="C18" s="83"/>
      <c r="D18" s="509"/>
      <c r="E18" s="510"/>
      <c r="F18" s="512"/>
      <c r="G18" s="509"/>
      <c r="H18" s="510"/>
      <c r="I18" s="512"/>
      <c r="J18" s="509"/>
      <c r="K18" s="510"/>
      <c r="L18" s="512"/>
      <c r="M18" s="509"/>
      <c r="N18" s="510"/>
      <c r="O18" s="512"/>
      <c r="P18" s="509"/>
      <c r="Q18" s="510"/>
      <c r="R18" s="512"/>
      <c r="S18" s="509"/>
      <c r="T18" s="510"/>
      <c r="U18" s="512"/>
      <c r="V18" s="509"/>
      <c r="W18" s="510"/>
      <c r="X18" s="512"/>
      <c r="Y18" s="509"/>
      <c r="Z18" s="510"/>
      <c r="AA18" s="512"/>
      <c r="AB18" s="509"/>
      <c r="AC18" s="510"/>
      <c r="AD18" s="512"/>
      <c r="AE18" s="509"/>
      <c r="AF18" s="510"/>
      <c r="AG18" s="512"/>
      <c r="AH18" s="509"/>
      <c r="AI18" s="510"/>
      <c r="AJ18" s="512"/>
    </row>
    <row r="19" spans="1:36" ht="14.25" customHeight="1">
      <c r="A19" s="77" t="s">
        <v>99</v>
      </c>
      <c r="B19" s="148">
        <f>Ansuchen!B26</f>
        <v>0</v>
      </c>
      <c r="C19" s="149"/>
      <c r="D19" s="513" t="s">
        <v>134</v>
      </c>
      <c r="E19" s="514"/>
      <c r="F19" s="511"/>
      <c r="G19" s="513" t="s">
        <v>134</v>
      </c>
      <c r="H19" s="514"/>
      <c r="I19" s="511"/>
      <c r="J19" s="513" t="s">
        <v>134</v>
      </c>
      <c r="K19" s="514"/>
      <c r="L19" s="511"/>
      <c r="M19" s="513" t="s">
        <v>134</v>
      </c>
      <c r="N19" s="514"/>
      <c r="O19" s="511"/>
      <c r="P19" s="513" t="s">
        <v>134</v>
      </c>
      <c r="Q19" s="514"/>
      <c r="R19" s="511"/>
      <c r="S19" s="513" t="s">
        <v>134</v>
      </c>
      <c r="T19" s="514"/>
      <c r="U19" s="511"/>
      <c r="V19" s="513" t="s">
        <v>134</v>
      </c>
      <c r="W19" s="514"/>
      <c r="X19" s="511"/>
      <c r="Y19" s="513" t="s">
        <v>134</v>
      </c>
      <c r="Z19" s="514"/>
      <c r="AA19" s="511"/>
      <c r="AB19" s="513" t="s">
        <v>134</v>
      </c>
      <c r="AC19" s="514"/>
      <c r="AD19" s="511"/>
      <c r="AE19" s="513" t="s">
        <v>134</v>
      </c>
      <c r="AF19" s="514"/>
      <c r="AG19" s="511"/>
      <c r="AH19" s="513" t="s">
        <v>134</v>
      </c>
      <c r="AI19" s="514"/>
      <c r="AJ19" s="511"/>
    </row>
    <row r="20" spans="1:36" ht="15" customHeight="1">
      <c r="A20" s="73" t="s">
        <v>100</v>
      </c>
      <c r="B20" s="148">
        <f>Ansuchen!B27</f>
        <v>0</v>
      </c>
      <c r="C20" s="149"/>
      <c r="D20" s="513"/>
      <c r="E20" s="514"/>
      <c r="F20" s="512"/>
      <c r="G20" s="513"/>
      <c r="H20" s="514"/>
      <c r="I20" s="512"/>
      <c r="J20" s="513"/>
      <c r="K20" s="514"/>
      <c r="L20" s="512"/>
      <c r="M20" s="513"/>
      <c r="N20" s="514"/>
      <c r="O20" s="512"/>
      <c r="P20" s="513"/>
      <c r="Q20" s="514"/>
      <c r="R20" s="512"/>
      <c r="S20" s="513"/>
      <c r="T20" s="514"/>
      <c r="U20" s="512"/>
      <c r="V20" s="513"/>
      <c r="W20" s="514"/>
      <c r="X20" s="512"/>
      <c r="Y20" s="513"/>
      <c r="Z20" s="514"/>
      <c r="AA20" s="512"/>
      <c r="AB20" s="513"/>
      <c r="AC20" s="514"/>
      <c r="AD20" s="512"/>
      <c r="AE20" s="513"/>
      <c r="AF20" s="514"/>
      <c r="AG20" s="512"/>
      <c r="AH20" s="513"/>
      <c r="AI20" s="514"/>
      <c r="AJ20" s="512"/>
    </row>
    <row r="21" spans="1:36" ht="15" customHeight="1">
      <c r="B21" s="71"/>
      <c r="D21" s="515" t="s">
        <v>147</v>
      </c>
      <c r="E21" s="516"/>
      <c r="F21" s="511"/>
      <c r="G21" s="515" t="s">
        <v>147</v>
      </c>
      <c r="H21" s="516"/>
      <c r="I21" s="511"/>
      <c r="J21" s="515" t="s">
        <v>147</v>
      </c>
      <c r="K21" s="516"/>
      <c r="L21" s="511"/>
      <c r="M21" s="515" t="s">
        <v>147</v>
      </c>
      <c r="N21" s="516"/>
      <c r="O21" s="511"/>
      <c r="P21" s="515" t="s">
        <v>147</v>
      </c>
      <c r="Q21" s="516"/>
      <c r="R21" s="511"/>
      <c r="S21" s="515" t="s">
        <v>147</v>
      </c>
      <c r="T21" s="516"/>
      <c r="U21" s="511"/>
      <c r="V21" s="515" t="s">
        <v>147</v>
      </c>
      <c r="W21" s="516"/>
      <c r="X21" s="511"/>
      <c r="Y21" s="515" t="s">
        <v>147</v>
      </c>
      <c r="Z21" s="516"/>
      <c r="AA21" s="511"/>
      <c r="AB21" s="515" t="s">
        <v>147</v>
      </c>
      <c r="AC21" s="516"/>
      <c r="AD21" s="511"/>
      <c r="AE21" s="515" t="s">
        <v>147</v>
      </c>
      <c r="AF21" s="516"/>
      <c r="AG21" s="511"/>
      <c r="AH21" s="515" t="s">
        <v>147</v>
      </c>
      <c r="AI21" s="516"/>
      <c r="AJ21" s="511"/>
    </row>
    <row r="22" spans="1:36" ht="15" customHeight="1">
      <c r="A22" s="144" t="s">
        <v>130</v>
      </c>
      <c r="B22" s="145"/>
      <c r="C22" s="146"/>
      <c r="D22" s="515"/>
      <c r="E22" s="516"/>
      <c r="F22" s="512"/>
      <c r="G22" s="515"/>
      <c r="H22" s="516"/>
      <c r="I22" s="512"/>
      <c r="J22" s="515"/>
      <c r="K22" s="516"/>
      <c r="L22" s="512"/>
      <c r="M22" s="515"/>
      <c r="N22" s="516"/>
      <c r="O22" s="512"/>
      <c r="P22" s="515"/>
      <c r="Q22" s="516"/>
      <c r="R22" s="512"/>
      <c r="S22" s="515"/>
      <c r="T22" s="516"/>
      <c r="U22" s="512"/>
      <c r="V22" s="515"/>
      <c r="W22" s="516"/>
      <c r="X22" s="512"/>
      <c r="Y22" s="515"/>
      <c r="Z22" s="516"/>
      <c r="AA22" s="512"/>
      <c r="AB22" s="515"/>
      <c r="AC22" s="516"/>
      <c r="AD22" s="512"/>
      <c r="AE22" s="515"/>
      <c r="AF22" s="516"/>
      <c r="AG22" s="512"/>
      <c r="AH22" s="515"/>
      <c r="AI22" s="516"/>
      <c r="AJ22" s="512"/>
    </row>
    <row r="23" spans="1:36" ht="14.25" customHeight="1">
      <c r="A23" s="78"/>
      <c r="B23" s="43"/>
      <c r="C23" s="72"/>
      <c r="D23" s="517" t="s">
        <v>144</v>
      </c>
      <c r="E23" s="518"/>
      <c r="F23" s="511"/>
      <c r="G23" s="517" t="s">
        <v>144</v>
      </c>
      <c r="H23" s="518"/>
      <c r="I23" s="511"/>
      <c r="J23" s="517" t="s">
        <v>144</v>
      </c>
      <c r="K23" s="518"/>
      <c r="L23" s="511"/>
      <c r="M23" s="517" t="s">
        <v>144</v>
      </c>
      <c r="N23" s="518"/>
      <c r="O23" s="511"/>
      <c r="P23" s="517" t="s">
        <v>144</v>
      </c>
      <c r="Q23" s="518"/>
      <c r="R23" s="511"/>
      <c r="S23" s="517" t="s">
        <v>144</v>
      </c>
      <c r="T23" s="518"/>
      <c r="U23" s="511"/>
      <c r="V23" s="517" t="s">
        <v>144</v>
      </c>
      <c r="W23" s="518"/>
      <c r="X23" s="511"/>
      <c r="Y23" s="517" t="s">
        <v>144</v>
      </c>
      <c r="Z23" s="518"/>
      <c r="AA23" s="511"/>
      <c r="AB23" s="517" t="s">
        <v>144</v>
      </c>
      <c r="AC23" s="518"/>
      <c r="AD23" s="511"/>
      <c r="AE23" s="517" t="s">
        <v>144</v>
      </c>
      <c r="AF23" s="518"/>
      <c r="AG23" s="511"/>
      <c r="AH23" s="517" t="s">
        <v>144</v>
      </c>
      <c r="AI23" s="518"/>
      <c r="AJ23" s="511"/>
    </row>
    <row r="24" spans="1:36" ht="15.75" customHeight="1">
      <c r="A24" s="77" t="s">
        <v>102</v>
      </c>
      <c r="B24" s="148">
        <f>Ansuchen!B33</f>
        <v>0</v>
      </c>
      <c r="C24" s="149"/>
      <c r="D24" s="519"/>
      <c r="E24" s="520"/>
      <c r="F24" s="512"/>
      <c r="G24" s="519"/>
      <c r="H24" s="520"/>
      <c r="I24" s="512"/>
      <c r="J24" s="519"/>
      <c r="K24" s="520"/>
      <c r="L24" s="512"/>
      <c r="M24" s="519"/>
      <c r="N24" s="520"/>
      <c r="O24" s="512"/>
      <c r="P24" s="519"/>
      <c r="Q24" s="520"/>
      <c r="R24" s="512"/>
      <c r="S24" s="519"/>
      <c r="T24" s="520"/>
      <c r="U24" s="512"/>
      <c r="V24" s="519"/>
      <c r="W24" s="520"/>
      <c r="X24" s="512"/>
      <c r="Y24" s="519"/>
      <c r="Z24" s="520"/>
      <c r="AA24" s="512"/>
      <c r="AB24" s="519"/>
      <c r="AC24" s="520"/>
      <c r="AD24" s="512"/>
      <c r="AE24" s="519"/>
      <c r="AF24" s="520"/>
      <c r="AG24" s="512"/>
      <c r="AH24" s="519"/>
      <c r="AI24" s="520"/>
      <c r="AJ24" s="512"/>
    </row>
    <row r="25" spans="1:36" ht="14.4">
      <c r="A25" s="73" t="s">
        <v>135</v>
      </c>
      <c r="B25" s="148">
        <f>Ansuchen!B34</f>
        <v>0</v>
      </c>
      <c r="C25" s="149"/>
      <c r="D25" s="521" t="s">
        <v>140</v>
      </c>
      <c r="E25" s="522"/>
      <c r="F25" s="523"/>
      <c r="G25" s="521" t="s">
        <v>140</v>
      </c>
      <c r="H25" s="522"/>
      <c r="I25" s="523"/>
      <c r="J25" s="521" t="s">
        <v>140</v>
      </c>
      <c r="K25" s="522"/>
      <c r="L25" s="523"/>
      <c r="M25" s="521" t="s">
        <v>140</v>
      </c>
      <c r="N25" s="522"/>
      <c r="O25" s="523"/>
      <c r="P25" s="521" t="s">
        <v>140</v>
      </c>
      <c r="Q25" s="522"/>
      <c r="R25" s="523"/>
      <c r="S25" s="521" t="s">
        <v>140</v>
      </c>
      <c r="T25" s="522"/>
      <c r="U25" s="523"/>
      <c r="V25" s="521" t="s">
        <v>140</v>
      </c>
      <c r="W25" s="522"/>
      <c r="X25" s="523"/>
      <c r="Y25" s="521" t="s">
        <v>140</v>
      </c>
      <c r="Z25" s="522"/>
      <c r="AA25" s="523"/>
      <c r="AB25" s="521" t="s">
        <v>140</v>
      </c>
      <c r="AC25" s="522"/>
      <c r="AD25" s="523"/>
      <c r="AE25" s="521" t="s">
        <v>140</v>
      </c>
      <c r="AF25" s="522"/>
      <c r="AG25" s="523"/>
      <c r="AH25" s="521" t="s">
        <v>140</v>
      </c>
      <c r="AI25" s="522"/>
      <c r="AJ25" s="523"/>
    </row>
    <row r="27" spans="1:36" ht="15" customHeight="1">
      <c r="A27" s="524" t="s">
        <v>171</v>
      </c>
      <c r="B27" s="525"/>
      <c r="C27" s="526"/>
      <c r="D27" s="524" t="s">
        <v>175</v>
      </c>
      <c r="E27" s="525"/>
      <c r="F27" s="526"/>
      <c r="G27" s="524" t="s">
        <v>179</v>
      </c>
      <c r="H27" s="525"/>
      <c r="I27" s="526"/>
      <c r="J27" s="524" t="s">
        <v>183</v>
      </c>
      <c r="K27" s="525"/>
      <c r="L27" s="526"/>
      <c r="M27" s="524" t="s">
        <v>187</v>
      </c>
      <c r="N27" s="525"/>
      <c r="O27" s="526"/>
      <c r="P27" s="524" t="s">
        <v>191</v>
      </c>
      <c r="Q27" s="525"/>
      <c r="R27" s="526"/>
      <c r="S27" s="524" t="s">
        <v>194</v>
      </c>
      <c r="T27" s="525"/>
      <c r="U27" s="526"/>
      <c r="V27" s="524" t="s">
        <v>198</v>
      </c>
      <c r="W27" s="525"/>
      <c r="X27" s="526"/>
      <c r="Y27" s="524" t="s">
        <v>202</v>
      </c>
      <c r="Z27" s="525"/>
      <c r="AA27" s="526"/>
      <c r="AB27" s="524" t="s">
        <v>206</v>
      </c>
      <c r="AC27" s="525"/>
      <c r="AD27" s="526"/>
      <c r="AE27" s="524" t="s">
        <v>210</v>
      </c>
      <c r="AF27" s="525"/>
      <c r="AG27" s="526"/>
      <c r="AH27" s="524" t="s">
        <v>214</v>
      </c>
      <c r="AI27" s="525"/>
      <c r="AJ27" s="526"/>
    </row>
    <row r="28" spans="1:36">
      <c r="A28" s="527" t="str">
        <f>IF(C48&gt;C40,"Überprüfen Sie die Gesamtanzahlen der eingetragenen Kinder!",(IF(C46&gt;C40,"Überprüfen Sie die Gesamtanzahlen der eingetragenen Kinder!",(IF(C44&gt;C40,"Überprüfen Sie die Gesamtanzahlen der eingetragenen Kinder!",(IF(C42&gt;C40,"Überprüfen Sie die Gesamtanzahlen der eingetragenen Kinder!"," ")))))))</f>
        <v xml:space="preserve"> </v>
      </c>
      <c r="B28" s="528"/>
      <c r="C28" s="529"/>
      <c r="D28" s="527" t="str">
        <f>IF(F48&gt;F40,"Überprüfen Sie die Gesamtanzahlen der eingetragenen Kinder!",(IF(F46&gt;F40,"Überprüfen Sie die Gesamtanzahlen der eingetragenen Kinder!",(IF(F44&gt;F40,"Überprüfen Sie die Gesamtanzahlen der eingetragenen Kinder!",(IF(F42&gt;F40,"Überprüfen Sie die Gesamtanzahlen der eingetragenen Kinder!"," ")))))))</f>
        <v xml:space="preserve"> </v>
      </c>
      <c r="E28" s="528"/>
      <c r="F28" s="529"/>
      <c r="G28" s="527" t="str">
        <f>IF(I48&gt;I40,"Überprüfen Sie die Gesamtanzahlen der eingetragenen Kinder!",(IF(I46&gt;I40,"Überprüfen Sie die Gesamtanzahlen der eingetragenen Kinder!",(IF(I44&gt;I40,"Überprüfen Sie die Gesamtanzahlen der eingetragenen Kinder!",(IF(I42&gt;I40,"Überprüfen Sie die Gesamtanzahlen der eingetragenen Kinder!"," ")))))))</f>
        <v xml:space="preserve"> </v>
      </c>
      <c r="H28" s="528"/>
      <c r="I28" s="529"/>
      <c r="J28" s="527" t="str">
        <f>IF(L48&gt;L40,"Überprüfen Sie die Gesamtanzahlen der eingetragenen Kinder!",(IF(L46&gt;L40,"Überprüfen Sie die Gesamtanzahlen der eingetragenen Kinder!",(IF(L44&gt;L40,"Überprüfen Sie die Gesamtanzahlen der eingetragenen Kinder!",(IF(L42&gt;L40,"Überprüfen Sie die Gesamtanzahlen der eingetragenen Kinder!"," ")))))))</f>
        <v xml:space="preserve"> </v>
      </c>
      <c r="K28" s="528"/>
      <c r="L28" s="529"/>
      <c r="M28" s="527" t="str">
        <f>IF(O48&gt;O40,"Überprüfen Sie die Gesamtanzahlen der eingetragenen Kinder!",(IF(O46&gt;O40,"Überprüfen Sie die Gesamtanzahlen der eingetragenen Kinder!",(IF(O44&gt;O40,"Überprüfen Sie die Gesamtanzahlen der eingetragenen Kinder!",(IF(O42&gt;O40,"Überprüfen Sie die Gesamtanzahlen der eingetragenen Kinder!"," ")))))))</f>
        <v xml:space="preserve"> </v>
      </c>
      <c r="N28" s="528"/>
      <c r="O28" s="529"/>
      <c r="P28" s="527" t="str">
        <f>IF(R48&gt;R40,"Überprüfen Sie die Gesamtanzahlen der eingetragenen Kinder!",(IF(R46&gt;R40,"Überprüfen Sie die Gesamtanzahlen der eingetragenen Kinder!",(IF(R44&gt;R40,"Überprüfen Sie die Gesamtanzahlen der eingetragenen Kinder!",(IF(R42&gt;R40,"Überprüfen Sie die Gesamtanzahlen der eingetragenen Kinder!"," ")))))))</f>
        <v xml:space="preserve"> </v>
      </c>
      <c r="Q28" s="528"/>
      <c r="R28" s="529"/>
      <c r="S28" s="527" t="str">
        <f>IF(U48&gt;U40,"Überprüfen Sie die Gesamtanzahlen der eingetragenen Kinder!",(IF(U46&gt;U40,"Überprüfen Sie die Gesamtanzahlen der eingetragenen Kinder!",(IF(U44&gt;U40,"Überprüfen Sie die Gesamtanzahlen der eingetragenen Kinder!",(IF(U42&gt;U40,"Überprüfen Sie die Gesamtanzahlen der eingetragenen Kinder!"," ")))))))</f>
        <v xml:space="preserve"> </v>
      </c>
      <c r="T28" s="528"/>
      <c r="U28" s="529"/>
      <c r="V28" s="527" t="str">
        <f>IF(X48&gt;X40,"Überprüfen Sie die Gesamtanzahlen der eingetragenen Kinder!",(IF(X46&gt;X40,"Überprüfen Sie die Gesamtanzahlen der eingetragenen Kinder!",(IF(X44&gt;X40,"Überprüfen Sie die Gesamtanzahlen der eingetragenen Kinder!",(IF(X42&gt;X40,"Überprüfen Sie die Gesamtanzahlen der eingetragenen Kinder!"," ")))))))</f>
        <v xml:space="preserve"> </v>
      </c>
      <c r="W28" s="528"/>
      <c r="X28" s="529"/>
      <c r="Y28" s="527" t="str">
        <f>IF(AA48&gt;AA40,"Überprüfen Sie die Gesamtanzahlen der eingetragenen Kinder!",(IF(AA46&gt;AA40,"Überprüfen Sie die Gesamtanzahlen der eingetragenen Kinder!",(IF(AA44&gt;AA40,"Überprüfen Sie die Gesamtanzahlen der eingetragenen Kinder!",(IF(AA42&gt;AA40,"Überprüfen Sie die Gesamtanzahlen der eingetragenen Kinder!"," ")))))))</f>
        <v xml:space="preserve"> </v>
      </c>
      <c r="Z28" s="528"/>
      <c r="AA28" s="529"/>
      <c r="AB28" s="527" t="str">
        <f>IF(AD48&gt;AD40,"Überprüfen Sie die Gesamtanzahlen der eingetragenen Kinder!",(IF(AD46&gt;AD40,"Überprüfen Sie die Gesamtanzahlen der eingetragenen Kinder!",(IF(AD44&gt;AD40,"Überprüfen Sie die Gesamtanzahlen der eingetragenen Kinder!",(IF(AD42&gt;AD40,"Überprüfen Sie die Gesamtanzahlen der eingetragenen Kinder!"," ")))))))</f>
        <v xml:space="preserve"> </v>
      </c>
      <c r="AC28" s="528"/>
      <c r="AD28" s="529"/>
      <c r="AE28" s="527" t="str">
        <f>IF(AG48&gt;AG40,"Überprüfen Sie die Gesamtanzahlen der eingetragenen Kinder!",(IF(AG46&gt;AG40,"Überprüfen Sie die Gesamtanzahlen der eingetragenen Kinder!",(IF(AG44&gt;AG40,"Überprüfen Sie die Gesamtanzahlen der eingetragenen Kinder!",(IF(AG42&gt;AG40,"Überprüfen Sie die Gesamtanzahlen der eingetragenen Kinder!"," ")))))))</f>
        <v xml:space="preserve"> </v>
      </c>
      <c r="AF28" s="528"/>
      <c r="AG28" s="529"/>
      <c r="AH28" s="527" t="str">
        <f>IF(AJ48&gt;AJ40,"Überprüfen Sie die Gesamtanzahlen der eingetragenen Kinder!",(IF(AJ46&gt;AJ40,"Überprüfen Sie die Gesamtanzahlen der eingetragenen Kinder!",(IF(AJ44&gt;AJ40,"Überprüfen Sie die Gesamtanzahlen der eingetragenen Kinder!",(IF(AJ42&gt;AJ40,"Überprüfen Sie die Gesamtanzahlen der eingetragenen Kinder!"," ")))))))</f>
        <v xml:space="preserve"> </v>
      </c>
      <c r="AI28" s="528"/>
      <c r="AJ28" s="529"/>
    </row>
    <row r="29" spans="1:36">
      <c r="A29" s="530" t="s">
        <v>131</v>
      </c>
      <c r="B29" s="531"/>
      <c r="C29" s="207"/>
      <c r="D29" s="530" t="s">
        <v>131</v>
      </c>
      <c r="E29" s="531"/>
      <c r="F29" s="207"/>
      <c r="G29" s="530" t="s">
        <v>131</v>
      </c>
      <c r="H29" s="531"/>
      <c r="I29" s="207"/>
      <c r="J29" s="530" t="s">
        <v>131</v>
      </c>
      <c r="K29" s="531"/>
      <c r="L29" s="207"/>
      <c r="M29" s="530" t="s">
        <v>131</v>
      </c>
      <c r="N29" s="531"/>
      <c r="O29" s="207"/>
      <c r="P29" s="530" t="s">
        <v>131</v>
      </c>
      <c r="Q29" s="531"/>
      <c r="R29" s="207"/>
      <c r="S29" s="530" t="s">
        <v>131</v>
      </c>
      <c r="T29" s="531"/>
      <c r="U29" s="207"/>
      <c r="V29" s="530" t="s">
        <v>131</v>
      </c>
      <c r="W29" s="531"/>
      <c r="X29" s="207"/>
      <c r="Y29" s="530" t="s">
        <v>131</v>
      </c>
      <c r="Z29" s="531"/>
      <c r="AA29" s="207"/>
      <c r="AB29" s="530" t="s">
        <v>131</v>
      </c>
      <c r="AC29" s="531"/>
      <c r="AD29" s="207"/>
      <c r="AE29" s="530" t="s">
        <v>131</v>
      </c>
      <c r="AF29" s="531"/>
      <c r="AG29" s="207"/>
      <c r="AH29" s="530" t="s">
        <v>131</v>
      </c>
      <c r="AI29" s="531"/>
      <c r="AJ29" s="207"/>
    </row>
    <row r="30" spans="1:36" ht="14.4">
      <c r="A30" s="147" t="s">
        <v>141</v>
      </c>
      <c r="B30" s="208"/>
      <c r="C30" s="84"/>
      <c r="D30" s="147" t="s">
        <v>141</v>
      </c>
      <c r="E30" s="208"/>
      <c r="F30" s="84"/>
      <c r="G30" s="147" t="s">
        <v>141</v>
      </c>
      <c r="H30" s="208"/>
      <c r="I30" s="84"/>
      <c r="J30" s="147" t="s">
        <v>141</v>
      </c>
      <c r="K30" s="208"/>
      <c r="L30" s="84"/>
      <c r="M30" s="147" t="s">
        <v>141</v>
      </c>
      <c r="N30" s="208"/>
      <c r="O30" s="84"/>
      <c r="P30" s="147" t="s">
        <v>141</v>
      </c>
      <c r="Q30" s="208"/>
      <c r="R30" s="84"/>
      <c r="S30" s="147" t="s">
        <v>141</v>
      </c>
      <c r="T30" s="208"/>
      <c r="U30" s="84"/>
      <c r="V30" s="147" t="s">
        <v>141</v>
      </c>
      <c r="W30" s="208"/>
      <c r="X30" s="84"/>
      <c r="Y30" s="147" t="s">
        <v>141</v>
      </c>
      <c r="Z30" s="208"/>
      <c r="AA30" s="84"/>
      <c r="AB30" s="147" t="s">
        <v>141</v>
      </c>
      <c r="AC30" s="208"/>
      <c r="AD30" s="84"/>
      <c r="AE30" s="147" t="s">
        <v>141</v>
      </c>
      <c r="AF30" s="208"/>
      <c r="AG30" s="84"/>
      <c r="AH30" s="147" t="s">
        <v>141</v>
      </c>
      <c r="AI30" s="208"/>
      <c r="AJ30" s="84"/>
    </row>
    <row r="31" spans="1:36">
      <c r="A31" s="147" t="s">
        <v>162</v>
      </c>
      <c r="B31" s="532"/>
      <c r="C31" s="532"/>
      <c r="D31" s="147" t="s">
        <v>162</v>
      </c>
      <c r="E31" s="532"/>
      <c r="F31" s="532"/>
      <c r="G31" s="147" t="s">
        <v>162</v>
      </c>
      <c r="H31" s="532"/>
      <c r="I31" s="532"/>
      <c r="J31" s="147" t="s">
        <v>162</v>
      </c>
      <c r="K31" s="532"/>
      <c r="L31" s="532"/>
      <c r="M31" s="147" t="s">
        <v>162</v>
      </c>
      <c r="N31" s="532"/>
      <c r="O31" s="532"/>
      <c r="P31" s="147" t="s">
        <v>162</v>
      </c>
      <c r="Q31" s="532"/>
      <c r="R31" s="532"/>
      <c r="S31" s="147" t="s">
        <v>162</v>
      </c>
      <c r="T31" s="532"/>
      <c r="U31" s="532"/>
      <c r="V31" s="147" t="s">
        <v>162</v>
      </c>
      <c r="W31" s="532"/>
      <c r="X31" s="532"/>
      <c r="Y31" s="147" t="s">
        <v>162</v>
      </c>
      <c r="Z31" s="532"/>
      <c r="AA31" s="532"/>
      <c r="AB31" s="147" t="s">
        <v>162</v>
      </c>
      <c r="AC31" s="532"/>
      <c r="AD31" s="532"/>
      <c r="AE31" s="147" t="s">
        <v>162</v>
      </c>
      <c r="AF31" s="532"/>
      <c r="AG31" s="532"/>
      <c r="AH31" s="147" t="s">
        <v>162</v>
      </c>
      <c r="AI31" s="532"/>
      <c r="AJ31" s="532"/>
    </row>
    <row r="32" spans="1:36">
      <c r="A32" s="147" t="s">
        <v>163</v>
      </c>
      <c r="B32" s="533"/>
      <c r="C32" s="534"/>
      <c r="D32" s="147" t="s">
        <v>163</v>
      </c>
      <c r="E32" s="533"/>
      <c r="F32" s="534"/>
      <c r="G32" s="147" t="s">
        <v>163</v>
      </c>
      <c r="H32" s="533"/>
      <c r="I32" s="534"/>
      <c r="J32" s="147" t="s">
        <v>163</v>
      </c>
      <c r="K32" s="533"/>
      <c r="L32" s="534"/>
      <c r="M32" s="147" t="s">
        <v>163</v>
      </c>
      <c r="N32" s="533"/>
      <c r="O32" s="534"/>
      <c r="P32" s="147" t="s">
        <v>163</v>
      </c>
      <c r="Q32" s="533"/>
      <c r="R32" s="534"/>
      <c r="S32" s="147" t="s">
        <v>163</v>
      </c>
      <c r="T32" s="533"/>
      <c r="U32" s="534"/>
      <c r="V32" s="147" t="s">
        <v>163</v>
      </c>
      <c r="W32" s="533"/>
      <c r="X32" s="534"/>
      <c r="Y32" s="147" t="s">
        <v>163</v>
      </c>
      <c r="Z32" s="533"/>
      <c r="AA32" s="534"/>
      <c r="AB32" s="147" t="s">
        <v>163</v>
      </c>
      <c r="AC32" s="533"/>
      <c r="AD32" s="534"/>
      <c r="AE32" s="147" t="s">
        <v>163</v>
      </c>
      <c r="AF32" s="533"/>
      <c r="AG32" s="534"/>
      <c r="AH32" s="147" t="s">
        <v>163</v>
      </c>
      <c r="AI32" s="533"/>
      <c r="AJ32" s="534"/>
    </row>
    <row r="33" spans="1:36">
      <c r="A33" s="147" t="s">
        <v>112</v>
      </c>
      <c r="B33" s="209"/>
      <c r="C33" s="93"/>
      <c r="D33" s="147" t="s">
        <v>112</v>
      </c>
      <c r="E33" s="209"/>
      <c r="F33" s="93"/>
      <c r="G33" s="147" t="s">
        <v>112</v>
      </c>
      <c r="H33" s="209"/>
      <c r="I33" s="93"/>
      <c r="J33" s="147" t="s">
        <v>112</v>
      </c>
      <c r="K33" s="209"/>
      <c r="L33" s="93"/>
      <c r="M33" s="147" t="s">
        <v>112</v>
      </c>
      <c r="N33" s="209"/>
      <c r="O33" s="93"/>
      <c r="P33" s="147" t="s">
        <v>112</v>
      </c>
      <c r="Q33" s="209"/>
      <c r="R33" s="93"/>
      <c r="S33" s="147" t="s">
        <v>112</v>
      </c>
      <c r="T33" s="209"/>
      <c r="U33" s="93"/>
      <c r="V33" s="147" t="s">
        <v>112</v>
      </c>
      <c r="W33" s="209"/>
      <c r="X33" s="93"/>
      <c r="Y33" s="147" t="s">
        <v>112</v>
      </c>
      <c r="Z33" s="209"/>
      <c r="AA33" s="93"/>
      <c r="AB33" s="147" t="s">
        <v>112</v>
      </c>
      <c r="AC33" s="209"/>
      <c r="AD33" s="93"/>
      <c r="AE33" s="147" t="s">
        <v>112</v>
      </c>
      <c r="AF33" s="209"/>
      <c r="AG33" s="93"/>
      <c r="AH33" s="147" t="s">
        <v>112</v>
      </c>
      <c r="AI33" s="209"/>
      <c r="AJ33" s="93"/>
    </row>
    <row r="34" spans="1:36">
      <c r="A34" s="147" t="s">
        <v>109</v>
      </c>
      <c r="B34" s="532"/>
      <c r="C34" s="532"/>
      <c r="D34" s="147" t="s">
        <v>109</v>
      </c>
      <c r="E34" s="532"/>
      <c r="F34" s="532"/>
      <c r="G34" s="147" t="s">
        <v>109</v>
      </c>
      <c r="H34" s="532"/>
      <c r="I34" s="532"/>
      <c r="J34" s="147" t="s">
        <v>109</v>
      </c>
      <c r="K34" s="532"/>
      <c r="L34" s="532"/>
      <c r="M34" s="147" t="s">
        <v>109</v>
      </c>
      <c r="N34" s="532"/>
      <c r="O34" s="532"/>
      <c r="P34" s="147" t="s">
        <v>109</v>
      </c>
      <c r="Q34" s="532"/>
      <c r="R34" s="532"/>
      <c r="S34" s="147" t="s">
        <v>109</v>
      </c>
      <c r="T34" s="532"/>
      <c r="U34" s="532"/>
      <c r="V34" s="147" t="s">
        <v>109</v>
      </c>
      <c r="W34" s="532"/>
      <c r="X34" s="532"/>
      <c r="Y34" s="147" t="s">
        <v>109</v>
      </c>
      <c r="Z34" s="532"/>
      <c r="AA34" s="532"/>
      <c r="AB34" s="147" t="s">
        <v>109</v>
      </c>
      <c r="AC34" s="532"/>
      <c r="AD34" s="532"/>
      <c r="AE34" s="147" t="s">
        <v>109</v>
      </c>
      <c r="AF34" s="532"/>
      <c r="AG34" s="532"/>
      <c r="AH34" s="147" t="s">
        <v>109</v>
      </c>
      <c r="AI34" s="532"/>
      <c r="AJ34" s="532"/>
    </row>
    <row r="35" spans="1:36">
      <c r="A35" s="147" t="s">
        <v>62</v>
      </c>
      <c r="B35" s="210"/>
      <c r="C35" s="85"/>
      <c r="D35" s="147" t="s">
        <v>62</v>
      </c>
      <c r="E35" s="210"/>
      <c r="F35" s="85"/>
      <c r="G35" s="147" t="s">
        <v>62</v>
      </c>
      <c r="H35" s="210"/>
      <c r="I35" s="85"/>
      <c r="J35" s="147" t="s">
        <v>62</v>
      </c>
      <c r="K35" s="210"/>
      <c r="L35" s="85"/>
      <c r="M35" s="147" t="s">
        <v>62</v>
      </c>
      <c r="N35" s="210"/>
      <c r="O35" s="85"/>
      <c r="P35" s="147" t="s">
        <v>62</v>
      </c>
      <c r="Q35" s="210"/>
      <c r="R35" s="85"/>
      <c r="S35" s="147" t="s">
        <v>62</v>
      </c>
      <c r="T35" s="210"/>
      <c r="U35" s="85"/>
      <c r="V35" s="147" t="s">
        <v>62</v>
      </c>
      <c r="W35" s="210"/>
      <c r="X35" s="85"/>
      <c r="Y35" s="147" t="s">
        <v>62</v>
      </c>
      <c r="Z35" s="210"/>
      <c r="AA35" s="85"/>
      <c r="AB35" s="147" t="s">
        <v>62</v>
      </c>
      <c r="AC35" s="210"/>
      <c r="AD35" s="85"/>
      <c r="AE35" s="147" t="s">
        <v>62</v>
      </c>
      <c r="AF35" s="210"/>
      <c r="AG35" s="85"/>
      <c r="AH35" s="147" t="s">
        <v>62</v>
      </c>
      <c r="AI35" s="210"/>
      <c r="AJ35" s="85"/>
    </row>
    <row r="36" spans="1:36" ht="14.4">
      <c r="A36" s="147" t="s">
        <v>63</v>
      </c>
      <c r="B36" s="542"/>
      <c r="C36" s="532"/>
      <c r="D36" s="147" t="s">
        <v>63</v>
      </c>
      <c r="E36" s="542"/>
      <c r="F36" s="532"/>
      <c r="G36" s="147" t="s">
        <v>63</v>
      </c>
      <c r="H36" s="542"/>
      <c r="I36" s="532"/>
      <c r="J36" s="147" t="s">
        <v>63</v>
      </c>
      <c r="K36" s="542"/>
      <c r="L36" s="532"/>
      <c r="M36" s="147" t="s">
        <v>63</v>
      </c>
      <c r="N36" s="542"/>
      <c r="O36" s="532"/>
      <c r="P36" s="147" t="s">
        <v>63</v>
      </c>
      <c r="Q36" s="542"/>
      <c r="R36" s="532"/>
      <c r="S36" s="147" t="s">
        <v>63</v>
      </c>
      <c r="T36" s="542"/>
      <c r="U36" s="532"/>
      <c r="V36" s="147" t="s">
        <v>63</v>
      </c>
      <c r="W36" s="542"/>
      <c r="X36" s="532"/>
      <c r="Y36" s="147" t="s">
        <v>63</v>
      </c>
      <c r="Z36" s="542"/>
      <c r="AA36" s="532"/>
      <c r="AB36" s="147" t="s">
        <v>63</v>
      </c>
      <c r="AC36" s="542"/>
      <c r="AD36" s="532"/>
      <c r="AE36" s="147" t="s">
        <v>63</v>
      </c>
      <c r="AF36" s="542"/>
      <c r="AG36" s="532"/>
      <c r="AH36" s="147" t="s">
        <v>63</v>
      </c>
      <c r="AI36" s="542"/>
      <c r="AJ36" s="532"/>
    </row>
    <row r="37" spans="1:36">
      <c r="A37" s="537"/>
      <c r="B37" s="538"/>
      <c r="C37" s="84"/>
      <c r="D37" s="537"/>
      <c r="E37" s="538"/>
      <c r="F37" s="84"/>
      <c r="G37" s="537"/>
      <c r="H37" s="538"/>
      <c r="I37" s="84"/>
      <c r="J37" s="537"/>
      <c r="K37" s="538"/>
      <c r="L37" s="84"/>
      <c r="M37" s="537"/>
      <c r="N37" s="538"/>
      <c r="O37" s="84"/>
      <c r="P37" s="537"/>
      <c r="Q37" s="538"/>
      <c r="R37" s="84"/>
      <c r="S37" s="537"/>
      <c r="T37" s="538"/>
      <c r="U37" s="84"/>
      <c r="V37" s="537"/>
      <c r="W37" s="538"/>
      <c r="X37" s="84"/>
      <c r="Y37" s="537"/>
      <c r="Z37" s="538"/>
      <c r="AA37" s="84"/>
      <c r="AB37" s="537"/>
      <c r="AC37" s="538"/>
      <c r="AD37" s="84"/>
      <c r="AE37" s="537"/>
      <c r="AF37" s="538"/>
      <c r="AG37" s="84"/>
      <c r="AH37" s="537"/>
      <c r="AI37" s="538"/>
      <c r="AJ37" s="84"/>
    </row>
    <row r="38" spans="1:36" ht="14.25" customHeight="1">
      <c r="A38" s="86" t="s">
        <v>142</v>
      </c>
      <c r="B38" s="211"/>
      <c r="C38" s="79" t="s">
        <v>132</v>
      </c>
      <c r="D38" s="86" t="s">
        <v>142</v>
      </c>
      <c r="E38" s="211"/>
      <c r="F38" s="79" t="s">
        <v>132</v>
      </c>
      <c r="G38" s="86" t="s">
        <v>142</v>
      </c>
      <c r="H38" s="211"/>
      <c r="I38" s="79" t="s">
        <v>132</v>
      </c>
      <c r="J38" s="86" t="s">
        <v>142</v>
      </c>
      <c r="K38" s="211"/>
      <c r="L38" s="79" t="s">
        <v>132</v>
      </c>
      <c r="M38" s="86" t="s">
        <v>142</v>
      </c>
      <c r="N38" s="211"/>
      <c r="O38" s="79" t="s">
        <v>132</v>
      </c>
      <c r="P38" s="86" t="s">
        <v>142</v>
      </c>
      <c r="Q38" s="211"/>
      <c r="R38" s="79" t="s">
        <v>132</v>
      </c>
      <c r="S38" s="86" t="s">
        <v>142</v>
      </c>
      <c r="T38" s="211"/>
      <c r="U38" s="79" t="s">
        <v>132</v>
      </c>
      <c r="V38" s="86" t="s">
        <v>142</v>
      </c>
      <c r="W38" s="211"/>
      <c r="X38" s="79" t="s">
        <v>132</v>
      </c>
      <c r="Y38" s="86" t="s">
        <v>142</v>
      </c>
      <c r="Z38" s="211"/>
      <c r="AA38" s="79" t="s">
        <v>132</v>
      </c>
      <c r="AB38" s="86" t="s">
        <v>142</v>
      </c>
      <c r="AC38" s="211"/>
      <c r="AD38" s="79" t="s">
        <v>132</v>
      </c>
      <c r="AE38" s="86" t="s">
        <v>142</v>
      </c>
      <c r="AF38" s="211"/>
      <c r="AG38" s="79" t="s">
        <v>132</v>
      </c>
      <c r="AH38" s="86" t="s">
        <v>142</v>
      </c>
      <c r="AI38" s="211"/>
      <c r="AJ38" s="79" t="s">
        <v>132</v>
      </c>
    </row>
    <row r="39" spans="1:36" ht="14.25" customHeight="1">
      <c r="A39" s="87"/>
      <c r="B39" s="212"/>
      <c r="C39" s="81" t="s">
        <v>133</v>
      </c>
      <c r="D39" s="87"/>
      <c r="E39" s="212"/>
      <c r="F39" s="81" t="s">
        <v>133</v>
      </c>
      <c r="G39" s="87"/>
      <c r="H39" s="212"/>
      <c r="I39" s="81" t="s">
        <v>133</v>
      </c>
      <c r="J39" s="87"/>
      <c r="K39" s="212"/>
      <c r="L39" s="81" t="s">
        <v>133</v>
      </c>
      <c r="M39" s="87"/>
      <c r="N39" s="212"/>
      <c r="O39" s="81" t="s">
        <v>133</v>
      </c>
      <c r="P39" s="87"/>
      <c r="Q39" s="212"/>
      <c r="R39" s="81" t="s">
        <v>133</v>
      </c>
      <c r="S39" s="87"/>
      <c r="T39" s="212"/>
      <c r="U39" s="81" t="s">
        <v>133</v>
      </c>
      <c r="V39" s="87"/>
      <c r="W39" s="212"/>
      <c r="X39" s="81" t="s">
        <v>133</v>
      </c>
      <c r="Y39" s="87"/>
      <c r="Z39" s="212"/>
      <c r="AA39" s="81" t="s">
        <v>133</v>
      </c>
      <c r="AB39" s="87"/>
      <c r="AC39" s="212"/>
      <c r="AD39" s="81" t="s">
        <v>133</v>
      </c>
      <c r="AE39" s="87"/>
      <c r="AF39" s="212"/>
      <c r="AG39" s="81" t="s">
        <v>133</v>
      </c>
      <c r="AH39" s="87"/>
      <c r="AI39" s="212"/>
      <c r="AJ39" s="81" t="s">
        <v>133</v>
      </c>
    </row>
    <row r="40" spans="1:36" ht="14.25" customHeight="1">
      <c r="A40" s="539" t="s">
        <v>150</v>
      </c>
      <c r="B40" s="540"/>
      <c r="C40" s="541"/>
      <c r="D40" s="539" t="s">
        <v>150</v>
      </c>
      <c r="E40" s="540"/>
      <c r="F40" s="541"/>
      <c r="G40" s="539" t="s">
        <v>150</v>
      </c>
      <c r="H40" s="540"/>
      <c r="I40" s="541"/>
      <c r="J40" s="539" t="s">
        <v>150</v>
      </c>
      <c r="K40" s="540"/>
      <c r="L40" s="541"/>
      <c r="M40" s="539" t="s">
        <v>150</v>
      </c>
      <c r="N40" s="540"/>
      <c r="O40" s="541"/>
      <c r="P40" s="539" t="s">
        <v>150</v>
      </c>
      <c r="Q40" s="540"/>
      <c r="R40" s="541"/>
      <c r="S40" s="539" t="s">
        <v>150</v>
      </c>
      <c r="T40" s="540"/>
      <c r="U40" s="541"/>
      <c r="V40" s="539" t="s">
        <v>150</v>
      </c>
      <c r="W40" s="540"/>
      <c r="X40" s="541"/>
      <c r="Y40" s="539" t="s">
        <v>150</v>
      </c>
      <c r="Z40" s="540"/>
      <c r="AA40" s="541"/>
      <c r="AB40" s="539" t="s">
        <v>150</v>
      </c>
      <c r="AC40" s="540"/>
      <c r="AD40" s="541"/>
      <c r="AE40" s="539" t="s">
        <v>150</v>
      </c>
      <c r="AF40" s="540"/>
      <c r="AG40" s="541"/>
      <c r="AH40" s="539" t="s">
        <v>150</v>
      </c>
      <c r="AI40" s="540"/>
      <c r="AJ40" s="541"/>
    </row>
    <row r="41" spans="1:36" ht="14.25" customHeight="1">
      <c r="A41" s="539"/>
      <c r="B41" s="540"/>
      <c r="C41" s="512"/>
      <c r="D41" s="539"/>
      <c r="E41" s="540"/>
      <c r="F41" s="512"/>
      <c r="G41" s="539"/>
      <c r="H41" s="540"/>
      <c r="I41" s="512"/>
      <c r="J41" s="539"/>
      <c r="K41" s="540"/>
      <c r="L41" s="512"/>
      <c r="M41" s="539"/>
      <c r="N41" s="540"/>
      <c r="O41" s="512"/>
      <c r="P41" s="539"/>
      <c r="Q41" s="540"/>
      <c r="R41" s="512"/>
      <c r="S41" s="539"/>
      <c r="T41" s="540"/>
      <c r="U41" s="512"/>
      <c r="V41" s="539"/>
      <c r="W41" s="540"/>
      <c r="X41" s="512"/>
      <c r="Y41" s="539"/>
      <c r="Z41" s="540"/>
      <c r="AA41" s="512"/>
      <c r="AB41" s="539"/>
      <c r="AC41" s="540"/>
      <c r="AD41" s="512"/>
      <c r="AE41" s="539"/>
      <c r="AF41" s="540"/>
      <c r="AG41" s="512"/>
      <c r="AH41" s="539"/>
      <c r="AI41" s="540"/>
      <c r="AJ41" s="512"/>
    </row>
    <row r="42" spans="1:36" ht="14.25" customHeight="1">
      <c r="A42" s="509" t="s">
        <v>143</v>
      </c>
      <c r="B42" s="510"/>
      <c r="C42" s="511"/>
      <c r="D42" s="509" t="s">
        <v>143</v>
      </c>
      <c r="E42" s="510"/>
      <c r="F42" s="511"/>
      <c r="G42" s="509" t="s">
        <v>143</v>
      </c>
      <c r="H42" s="510"/>
      <c r="I42" s="511"/>
      <c r="J42" s="509" t="s">
        <v>143</v>
      </c>
      <c r="K42" s="510"/>
      <c r="L42" s="511"/>
      <c r="M42" s="509" t="s">
        <v>143</v>
      </c>
      <c r="N42" s="510"/>
      <c r="O42" s="511"/>
      <c r="P42" s="509" t="s">
        <v>143</v>
      </c>
      <c r="Q42" s="510"/>
      <c r="R42" s="511"/>
      <c r="S42" s="509" t="s">
        <v>143</v>
      </c>
      <c r="T42" s="510"/>
      <c r="U42" s="511"/>
      <c r="V42" s="509" t="s">
        <v>143</v>
      </c>
      <c r="W42" s="510"/>
      <c r="X42" s="511"/>
      <c r="Y42" s="509" t="s">
        <v>143</v>
      </c>
      <c r="Z42" s="510"/>
      <c r="AA42" s="511"/>
      <c r="AB42" s="509" t="s">
        <v>143</v>
      </c>
      <c r="AC42" s="510"/>
      <c r="AD42" s="511"/>
      <c r="AE42" s="509" t="s">
        <v>143</v>
      </c>
      <c r="AF42" s="510"/>
      <c r="AG42" s="511"/>
      <c r="AH42" s="509" t="s">
        <v>143</v>
      </c>
      <c r="AI42" s="510"/>
      <c r="AJ42" s="511"/>
    </row>
    <row r="43" spans="1:36" ht="14.25" customHeight="1">
      <c r="A43" s="509"/>
      <c r="B43" s="510"/>
      <c r="C43" s="512"/>
      <c r="D43" s="509"/>
      <c r="E43" s="510"/>
      <c r="F43" s="512"/>
      <c r="G43" s="509"/>
      <c r="H43" s="510"/>
      <c r="I43" s="512"/>
      <c r="J43" s="509"/>
      <c r="K43" s="510"/>
      <c r="L43" s="512"/>
      <c r="M43" s="509"/>
      <c r="N43" s="510"/>
      <c r="O43" s="512"/>
      <c r="P43" s="509"/>
      <c r="Q43" s="510"/>
      <c r="R43" s="512"/>
      <c r="S43" s="509"/>
      <c r="T43" s="510"/>
      <c r="U43" s="512"/>
      <c r="V43" s="509"/>
      <c r="W43" s="510"/>
      <c r="X43" s="512"/>
      <c r="Y43" s="509"/>
      <c r="Z43" s="510"/>
      <c r="AA43" s="512"/>
      <c r="AB43" s="509"/>
      <c r="AC43" s="510"/>
      <c r="AD43" s="512"/>
      <c r="AE43" s="509"/>
      <c r="AF43" s="510"/>
      <c r="AG43" s="512"/>
      <c r="AH43" s="509"/>
      <c r="AI43" s="510"/>
      <c r="AJ43" s="512"/>
    </row>
    <row r="44" spans="1:36" ht="14.25" customHeight="1">
      <c r="A44" s="513" t="s">
        <v>134</v>
      </c>
      <c r="B44" s="514"/>
      <c r="C44" s="511"/>
      <c r="D44" s="513" t="s">
        <v>134</v>
      </c>
      <c r="E44" s="514"/>
      <c r="F44" s="511"/>
      <c r="G44" s="513" t="s">
        <v>134</v>
      </c>
      <c r="H44" s="514"/>
      <c r="I44" s="511"/>
      <c r="J44" s="513" t="s">
        <v>134</v>
      </c>
      <c r="K44" s="514"/>
      <c r="L44" s="511"/>
      <c r="M44" s="513" t="s">
        <v>134</v>
      </c>
      <c r="N44" s="514"/>
      <c r="O44" s="511"/>
      <c r="P44" s="513" t="s">
        <v>134</v>
      </c>
      <c r="Q44" s="514"/>
      <c r="R44" s="511"/>
      <c r="S44" s="513" t="s">
        <v>134</v>
      </c>
      <c r="T44" s="514"/>
      <c r="U44" s="511"/>
      <c r="V44" s="513" t="s">
        <v>134</v>
      </c>
      <c r="W44" s="514"/>
      <c r="X44" s="511"/>
      <c r="Y44" s="513" t="s">
        <v>134</v>
      </c>
      <c r="Z44" s="514"/>
      <c r="AA44" s="511"/>
      <c r="AB44" s="513" t="s">
        <v>134</v>
      </c>
      <c r="AC44" s="514"/>
      <c r="AD44" s="511"/>
      <c r="AE44" s="513" t="s">
        <v>134</v>
      </c>
      <c r="AF44" s="514"/>
      <c r="AG44" s="511"/>
      <c r="AH44" s="513" t="s">
        <v>134</v>
      </c>
      <c r="AI44" s="514"/>
      <c r="AJ44" s="511"/>
    </row>
    <row r="45" spans="1:36" ht="14.25" customHeight="1">
      <c r="A45" s="513"/>
      <c r="B45" s="514"/>
      <c r="C45" s="512"/>
      <c r="D45" s="513"/>
      <c r="E45" s="514"/>
      <c r="F45" s="512"/>
      <c r="G45" s="513"/>
      <c r="H45" s="514"/>
      <c r="I45" s="512"/>
      <c r="J45" s="513"/>
      <c r="K45" s="514"/>
      <c r="L45" s="512"/>
      <c r="M45" s="513"/>
      <c r="N45" s="514"/>
      <c r="O45" s="512"/>
      <c r="P45" s="513"/>
      <c r="Q45" s="514"/>
      <c r="R45" s="512"/>
      <c r="S45" s="513"/>
      <c r="T45" s="514"/>
      <c r="U45" s="512"/>
      <c r="V45" s="513"/>
      <c r="W45" s="514"/>
      <c r="X45" s="512"/>
      <c r="Y45" s="513"/>
      <c r="Z45" s="514"/>
      <c r="AA45" s="512"/>
      <c r="AB45" s="513"/>
      <c r="AC45" s="514"/>
      <c r="AD45" s="512"/>
      <c r="AE45" s="513"/>
      <c r="AF45" s="514"/>
      <c r="AG45" s="512"/>
      <c r="AH45" s="513"/>
      <c r="AI45" s="514"/>
      <c r="AJ45" s="512"/>
    </row>
    <row r="46" spans="1:36" ht="14.25" customHeight="1">
      <c r="A46" s="515" t="s">
        <v>147</v>
      </c>
      <c r="B46" s="516"/>
      <c r="C46" s="511"/>
      <c r="D46" s="515" t="s">
        <v>147</v>
      </c>
      <c r="E46" s="516"/>
      <c r="F46" s="511"/>
      <c r="G46" s="515" t="s">
        <v>147</v>
      </c>
      <c r="H46" s="516"/>
      <c r="I46" s="511"/>
      <c r="J46" s="515" t="s">
        <v>147</v>
      </c>
      <c r="K46" s="516"/>
      <c r="L46" s="511"/>
      <c r="M46" s="515" t="s">
        <v>147</v>
      </c>
      <c r="N46" s="516"/>
      <c r="O46" s="511"/>
      <c r="P46" s="515" t="s">
        <v>147</v>
      </c>
      <c r="Q46" s="516"/>
      <c r="R46" s="511"/>
      <c r="S46" s="515" t="s">
        <v>147</v>
      </c>
      <c r="T46" s="516"/>
      <c r="U46" s="511"/>
      <c r="V46" s="515" t="s">
        <v>147</v>
      </c>
      <c r="W46" s="516"/>
      <c r="X46" s="511"/>
      <c r="Y46" s="515" t="s">
        <v>147</v>
      </c>
      <c r="Z46" s="516"/>
      <c r="AA46" s="511"/>
      <c r="AB46" s="515" t="s">
        <v>147</v>
      </c>
      <c r="AC46" s="516"/>
      <c r="AD46" s="511"/>
      <c r="AE46" s="515" t="s">
        <v>147</v>
      </c>
      <c r="AF46" s="516"/>
      <c r="AG46" s="511"/>
      <c r="AH46" s="515" t="s">
        <v>147</v>
      </c>
      <c r="AI46" s="516"/>
      <c r="AJ46" s="511"/>
    </row>
    <row r="47" spans="1:36" ht="14.25" customHeight="1">
      <c r="A47" s="515"/>
      <c r="B47" s="516"/>
      <c r="C47" s="512"/>
      <c r="D47" s="515"/>
      <c r="E47" s="516"/>
      <c r="F47" s="512"/>
      <c r="G47" s="515"/>
      <c r="H47" s="516"/>
      <c r="I47" s="512"/>
      <c r="J47" s="515"/>
      <c r="K47" s="516"/>
      <c r="L47" s="512"/>
      <c r="M47" s="515"/>
      <c r="N47" s="516"/>
      <c r="O47" s="512"/>
      <c r="P47" s="515"/>
      <c r="Q47" s="516"/>
      <c r="R47" s="512"/>
      <c r="S47" s="515"/>
      <c r="T47" s="516"/>
      <c r="U47" s="512"/>
      <c r="V47" s="515"/>
      <c r="W47" s="516"/>
      <c r="X47" s="512"/>
      <c r="Y47" s="515"/>
      <c r="Z47" s="516"/>
      <c r="AA47" s="512"/>
      <c r="AB47" s="515"/>
      <c r="AC47" s="516"/>
      <c r="AD47" s="512"/>
      <c r="AE47" s="515"/>
      <c r="AF47" s="516"/>
      <c r="AG47" s="512"/>
      <c r="AH47" s="515"/>
      <c r="AI47" s="516"/>
      <c r="AJ47" s="512"/>
    </row>
    <row r="48" spans="1:36" ht="14.25" customHeight="1">
      <c r="A48" s="517" t="s">
        <v>144</v>
      </c>
      <c r="B48" s="518"/>
      <c r="C48" s="511"/>
      <c r="D48" s="517" t="s">
        <v>144</v>
      </c>
      <c r="E48" s="518"/>
      <c r="F48" s="511"/>
      <c r="G48" s="517" t="s">
        <v>144</v>
      </c>
      <c r="H48" s="518"/>
      <c r="I48" s="511"/>
      <c r="J48" s="517" t="s">
        <v>144</v>
      </c>
      <c r="K48" s="518"/>
      <c r="L48" s="511"/>
      <c r="M48" s="517" t="s">
        <v>144</v>
      </c>
      <c r="N48" s="518"/>
      <c r="O48" s="511"/>
      <c r="P48" s="517" t="s">
        <v>144</v>
      </c>
      <c r="Q48" s="518"/>
      <c r="R48" s="511"/>
      <c r="S48" s="517" t="s">
        <v>144</v>
      </c>
      <c r="T48" s="518"/>
      <c r="U48" s="511"/>
      <c r="V48" s="517" t="s">
        <v>144</v>
      </c>
      <c r="W48" s="518"/>
      <c r="X48" s="511"/>
      <c r="Y48" s="517" t="s">
        <v>144</v>
      </c>
      <c r="Z48" s="518"/>
      <c r="AA48" s="511"/>
      <c r="AB48" s="517" t="s">
        <v>144</v>
      </c>
      <c r="AC48" s="518"/>
      <c r="AD48" s="511"/>
      <c r="AE48" s="517" t="s">
        <v>144</v>
      </c>
      <c r="AF48" s="518"/>
      <c r="AG48" s="511"/>
      <c r="AH48" s="517" t="s">
        <v>144</v>
      </c>
      <c r="AI48" s="518"/>
      <c r="AJ48" s="511"/>
    </row>
    <row r="49" spans="1:36">
      <c r="A49" s="519"/>
      <c r="B49" s="520"/>
      <c r="C49" s="512"/>
      <c r="D49" s="519"/>
      <c r="E49" s="520"/>
      <c r="F49" s="512"/>
      <c r="G49" s="519"/>
      <c r="H49" s="520"/>
      <c r="I49" s="512"/>
      <c r="J49" s="519"/>
      <c r="K49" s="520"/>
      <c r="L49" s="512"/>
      <c r="M49" s="519"/>
      <c r="N49" s="520"/>
      <c r="O49" s="512"/>
      <c r="P49" s="519"/>
      <c r="Q49" s="520"/>
      <c r="R49" s="512"/>
      <c r="S49" s="519"/>
      <c r="T49" s="520"/>
      <c r="U49" s="512"/>
      <c r="V49" s="519"/>
      <c r="W49" s="520"/>
      <c r="X49" s="512"/>
      <c r="Y49" s="519"/>
      <c r="Z49" s="520"/>
      <c r="AA49" s="512"/>
      <c r="AB49" s="519"/>
      <c r="AC49" s="520"/>
      <c r="AD49" s="512"/>
      <c r="AE49" s="519"/>
      <c r="AF49" s="520"/>
      <c r="AG49" s="512"/>
      <c r="AH49" s="519"/>
      <c r="AI49" s="520"/>
      <c r="AJ49" s="512"/>
    </row>
    <row r="50" spans="1:36" ht="14.4">
      <c r="A50" s="521" t="s">
        <v>140</v>
      </c>
      <c r="B50" s="522"/>
      <c r="C50" s="523"/>
      <c r="D50" s="521" t="s">
        <v>140</v>
      </c>
      <c r="E50" s="522"/>
      <c r="F50" s="523"/>
      <c r="G50" s="521" t="s">
        <v>140</v>
      </c>
      <c r="H50" s="522"/>
      <c r="I50" s="523"/>
      <c r="J50" s="521" t="s">
        <v>140</v>
      </c>
      <c r="K50" s="522"/>
      <c r="L50" s="523"/>
      <c r="M50" s="521" t="s">
        <v>140</v>
      </c>
      <c r="N50" s="522"/>
      <c r="O50" s="523"/>
      <c r="P50" s="521" t="s">
        <v>140</v>
      </c>
      <c r="Q50" s="522"/>
      <c r="R50" s="523"/>
      <c r="S50" s="521" t="s">
        <v>140</v>
      </c>
      <c r="T50" s="522"/>
      <c r="U50" s="523"/>
      <c r="V50" s="521" t="s">
        <v>140</v>
      </c>
      <c r="W50" s="522"/>
      <c r="X50" s="523"/>
      <c r="Y50" s="521" t="s">
        <v>140</v>
      </c>
      <c r="Z50" s="522"/>
      <c r="AA50" s="523"/>
      <c r="AB50" s="521" t="s">
        <v>140</v>
      </c>
      <c r="AC50" s="522"/>
      <c r="AD50" s="523"/>
      <c r="AE50" s="521" t="s">
        <v>140</v>
      </c>
      <c r="AF50" s="522"/>
      <c r="AG50" s="523"/>
      <c r="AH50" s="521" t="s">
        <v>140</v>
      </c>
      <c r="AI50" s="522"/>
      <c r="AJ50" s="523"/>
    </row>
    <row r="51" spans="1:36">
      <c r="A51" s="74"/>
      <c r="B51" s="74"/>
      <c r="C51" s="74"/>
    </row>
    <row r="52" spans="1:36">
      <c r="A52" s="524" t="s">
        <v>172</v>
      </c>
      <c r="B52" s="525"/>
      <c r="C52" s="526"/>
      <c r="D52" s="524" t="s">
        <v>176</v>
      </c>
      <c r="E52" s="525"/>
      <c r="F52" s="526"/>
      <c r="G52" s="524" t="s">
        <v>180</v>
      </c>
      <c r="H52" s="525"/>
      <c r="I52" s="526"/>
      <c r="J52" s="524" t="s">
        <v>184</v>
      </c>
      <c r="K52" s="525"/>
      <c r="L52" s="526"/>
      <c r="M52" s="524" t="s">
        <v>188</v>
      </c>
      <c r="N52" s="525"/>
      <c r="O52" s="526"/>
      <c r="P52" s="524" t="s">
        <v>192</v>
      </c>
      <c r="Q52" s="525"/>
      <c r="R52" s="526"/>
      <c r="S52" s="524" t="s">
        <v>195</v>
      </c>
      <c r="T52" s="525"/>
      <c r="U52" s="526"/>
      <c r="V52" s="524" t="s">
        <v>199</v>
      </c>
      <c r="W52" s="525"/>
      <c r="X52" s="526"/>
      <c r="Y52" s="524" t="s">
        <v>203</v>
      </c>
      <c r="Z52" s="525"/>
      <c r="AA52" s="526"/>
      <c r="AB52" s="524" t="s">
        <v>207</v>
      </c>
      <c r="AC52" s="525"/>
      <c r="AD52" s="526"/>
      <c r="AE52" s="524" t="s">
        <v>211</v>
      </c>
      <c r="AF52" s="525"/>
      <c r="AG52" s="526"/>
      <c r="AH52" s="524" t="s">
        <v>215</v>
      </c>
      <c r="AI52" s="525"/>
      <c r="AJ52" s="526"/>
    </row>
    <row r="53" spans="1:36">
      <c r="A53" s="527" t="str">
        <f>IF(C73&gt;C65,"Überprüfen Sie die Gesamtanzahlen der eingetragenen Kinder!",(IF(C71&gt;C65,"Überprüfen Sie die Gesamtanzahlen der eingetragenen Kinder!",(IF(C69&gt;C65,"Überprüfen Sie die Gesamtanzahlen der eingetragenen Kinder!",(IF(C67&gt;C65,"Überprüfen Sie die Gesamtanzahlen der eingetragenen Kinder!"," ")))))))</f>
        <v xml:space="preserve"> </v>
      </c>
      <c r="B53" s="528"/>
      <c r="C53" s="529"/>
      <c r="D53" s="527" t="str">
        <f>IF(F73&gt;F65,"Überprüfen Sie die Gesamtanzahlen der eingetragenen Kinder!",(IF(F71&gt;F65,"Überprüfen Sie die Gesamtanzahlen der eingetragenen Kinder!",(IF(F69&gt;F65,"Überprüfen Sie die Gesamtanzahlen der eingetragenen Kinder!",(IF(F67&gt;F65,"Überprüfen Sie die Gesamtanzahlen der eingetragenen Kinder!"," ")))))))</f>
        <v xml:space="preserve"> </v>
      </c>
      <c r="E53" s="528"/>
      <c r="F53" s="529"/>
      <c r="G53" s="527" t="str">
        <f>IF(I73&gt;I65,"Überprüfen Sie die Gesamtanzahlen der eingetragenen Kinder!",(IF(I71&gt;I65,"Überprüfen Sie die Gesamtanzahlen der eingetragenen Kinder!",(IF(I69&gt;I65,"Überprüfen Sie die Gesamtanzahlen der eingetragenen Kinder!",(IF(I67&gt;I65,"Überprüfen Sie die Gesamtanzahlen der eingetragenen Kinder!"," ")))))))</f>
        <v xml:space="preserve"> </v>
      </c>
      <c r="H53" s="528"/>
      <c r="I53" s="529"/>
      <c r="J53" s="527" t="str">
        <f>IF(L73&gt;L65,"Überprüfen Sie die Gesamtanzahlen der eingetragenen Kinder!",(IF(L71&gt;L65,"Überprüfen Sie die Gesamtanzahlen der eingetragenen Kinder!",(IF(L69&gt;L65,"Überprüfen Sie die Gesamtanzahlen der eingetragenen Kinder!",(IF(L67&gt;L65,"Überprüfen Sie die Gesamtanzahlen der eingetragenen Kinder!"," ")))))))</f>
        <v xml:space="preserve"> </v>
      </c>
      <c r="K53" s="528"/>
      <c r="L53" s="529"/>
      <c r="M53" s="527" t="str">
        <f>IF(O73&gt;O65,"Überprüfen Sie die Gesamtanzahlen der eingetragenen Kinder!",(IF(O71&gt;O65,"Überprüfen Sie die Gesamtanzahlen der eingetragenen Kinder!",(IF(O69&gt;O65,"Überprüfen Sie die Gesamtanzahlen der eingetragenen Kinder!",(IF(O67&gt;O65,"Überprüfen Sie die Gesamtanzahlen der eingetragenen Kinder!"," ")))))))</f>
        <v xml:space="preserve"> </v>
      </c>
      <c r="N53" s="528"/>
      <c r="O53" s="529"/>
      <c r="P53" s="527" t="str">
        <f>IF(R73&gt;R65,"Überprüfen Sie die Gesamtanzahlen der eingetragenen Kinder!",(IF(R71&gt;R65,"Überprüfen Sie die Gesamtanzahlen der eingetragenen Kinder!",(IF(R69&gt;R65,"Überprüfen Sie die Gesamtanzahlen der eingetragenen Kinder!",(IF(R67&gt;R65,"Überprüfen Sie die Gesamtanzahlen der eingetragenen Kinder!"," ")))))))</f>
        <v xml:space="preserve"> </v>
      </c>
      <c r="Q53" s="528"/>
      <c r="R53" s="529"/>
      <c r="S53" s="527" t="str">
        <f>IF(U73&gt;U65,"Überprüfen Sie die Gesamtanzahlen der eingetragenen Kinder!",(IF(U71&gt;U65,"Überprüfen Sie die Gesamtanzahlen der eingetragenen Kinder!",(IF(U69&gt;U65,"Überprüfen Sie die Gesamtanzahlen der eingetragenen Kinder!",(IF(U67&gt;U65,"Überprüfen Sie die Gesamtanzahlen der eingetragenen Kinder!"," ")))))))</f>
        <v xml:space="preserve"> </v>
      </c>
      <c r="T53" s="528"/>
      <c r="U53" s="529"/>
      <c r="V53" s="527" t="str">
        <f>IF(X73&gt;X65,"Überprüfen Sie die Gesamtanzahlen der eingetragenen Kinder!",(IF(X71&gt;X65,"Überprüfen Sie die Gesamtanzahlen der eingetragenen Kinder!",(IF(X69&gt;X65,"Überprüfen Sie die Gesamtanzahlen der eingetragenen Kinder!",(IF(X67&gt;X65,"Überprüfen Sie die Gesamtanzahlen der eingetragenen Kinder!"," ")))))))</f>
        <v xml:space="preserve"> </v>
      </c>
      <c r="W53" s="528"/>
      <c r="X53" s="529"/>
      <c r="Y53" s="527" t="str">
        <f>IF(AA73&gt;AA65,"Überprüfen Sie die Gesamtanzahlen der eingetragenen Kinder!",(IF(AA71&gt;AA65,"Überprüfen Sie die Gesamtanzahlen der eingetragenen Kinder!",(IF(AA69&gt;AA65,"Überprüfen Sie die Gesamtanzahlen der eingetragenen Kinder!",(IF(AA67&gt;AA65,"Überprüfen Sie die Gesamtanzahlen der eingetragenen Kinder!"," ")))))))</f>
        <v xml:space="preserve"> </v>
      </c>
      <c r="Z53" s="528"/>
      <c r="AA53" s="529"/>
      <c r="AB53" s="527" t="str">
        <f>IF(AD73&gt;AD65,"Überprüfen Sie die Gesamtanzahlen der eingetragenen Kinder!",(IF(AD71&gt;AD65,"Überprüfen Sie die Gesamtanzahlen der eingetragenen Kinder!",(IF(AD69&gt;AD65,"Überprüfen Sie die Gesamtanzahlen der eingetragenen Kinder!",(IF(AD67&gt;AD65,"Überprüfen Sie die Gesamtanzahlen der eingetragenen Kinder!"," ")))))))</f>
        <v xml:space="preserve"> </v>
      </c>
      <c r="AC53" s="528"/>
      <c r="AD53" s="529"/>
      <c r="AE53" s="527" t="str">
        <f>IF(AG73&gt;AG65,"Überprüfen Sie die Gesamtanzahlen der eingetragenen Kinder!",(IF(AG71&gt;AG65,"Überprüfen Sie die Gesamtanzahlen der eingetragenen Kinder!",(IF(AG69&gt;AG65,"Überprüfen Sie die Gesamtanzahlen der eingetragenen Kinder!",(IF(AG67&gt;AG65,"Überprüfen Sie die Gesamtanzahlen der eingetragenen Kinder!"," ")))))))</f>
        <v xml:space="preserve"> </v>
      </c>
      <c r="AF53" s="528"/>
      <c r="AG53" s="529"/>
      <c r="AH53" s="527" t="str">
        <f>IF(AJ73&gt;AJ65,"Überprüfen Sie die Gesamtanzahlen der eingetragenen Kinder!",(IF(AJ71&gt;AJ65,"Überprüfen Sie die Gesamtanzahlen der eingetragenen Kinder!",(IF(AJ69&gt;AJ65,"Überprüfen Sie die Gesamtanzahlen der eingetragenen Kinder!",(IF(AJ67&gt;AJ65,"Überprüfen Sie die Gesamtanzahlen der eingetragenen Kinder!"," ")))))))</f>
        <v xml:space="preserve"> </v>
      </c>
      <c r="AI53" s="528"/>
      <c r="AJ53" s="529"/>
    </row>
    <row r="54" spans="1:36">
      <c r="A54" s="530" t="s">
        <v>131</v>
      </c>
      <c r="B54" s="531"/>
      <c r="C54" s="207"/>
      <c r="D54" s="530" t="s">
        <v>131</v>
      </c>
      <c r="E54" s="531"/>
      <c r="F54" s="207"/>
      <c r="G54" s="530" t="s">
        <v>131</v>
      </c>
      <c r="H54" s="531"/>
      <c r="I54" s="207"/>
      <c r="J54" s="530" t="s">
        <v>131</v>
      </c>
      <c r="K54" s="531"/>
      <c r="L54" s="207"/>
      <c r="M54" s="530" t="s">
        <v>131</v>
      </c>
      <c r="N54" s="531"/>
      <c r="O54" s="207"/>
      <c r="P54" s="530" t="s">
        <v>131</v>
      </c>
      <c r="Q54" s="531"/>
      <c r="R54" s="207"/>
      <c r="S54" s="530" t="s">
        <v>131</v>
      </c>
      <c r="T54" s="531"/>
      <c r="U54" s="207"/>
      <c r="V54" s="530" t="s">
        <v>131</v>
      </c>
      <c r="W54" s="531"/>
      <c r="X54" s="207"/>
      <c r="Y54" s="530" t="s">
        <v>131</v>
      </c>
      <c r="Z54" s="531"/>
      <c r="AA54" s="207"/>
      <c r="AB54" s="530" t="s">
        <v>131</v>
      </c>
      <c r="AC54" s="531"/>
      <c r="AD54" s="207"/>
      <c r="AE54" s="530" t="s">
        <v>131</v>
      </c>
      <c r="AF54" s="531"/>
      <c r="AG54" s="207"/>
      <c r="AH54" s="530" t="s">
        <v>131</v>
      </c>
      <c r="AI54" s="531"/>
      <c r="AJ54" s="207"/>
    </row>
    <row r="55" spans="1:36" ht="14.4">
      <c r="A55" s="147" t="s">
        <v>141</v>
      </c>
      <c r="B55" s="208"/>
      <c r="C55" s="84"/>
      <c r="D55" s="147" t="s">
        <v>141</v>
      </c>
      <c r="E55" s="208"/>
      <c r="F55" s="84"/>
      <c r="G55" s="147" t="s">
        <v>141</v>
      </c>
      <c r="H55" s="208"/>
      <c r="I55" s="84"/>
      <c r="J55" s="147" t="s">
        <v>141</v>
      </c>
      <c r="K55" s="208"/>
      <c r="L55" s="84"/>
      <c r="M55" s="147" t="s">
        <v>141</v>
      </c>
      <c r="N55" s="208"/>
      <c r="O55" s="84"/>
      <c r="P55" s="147" t="s">
        <v>141</v>
      </c>
      <c r="Q55" s="208"/>
      <c r="R55" s="84"/>
      <c r="S55" s="147" t="s">
        <v>141</v>
      </c>
      <c r="T55" s="208"/>
      <c r="U55" s="84"/>
      <c r="V55" s="147" t="s">
        <v>141</v>
      </c>
      <c r="W55" s="208"/>
      <c r="X55" s="84"/>
      <c r="Y55" s="147" t="s">
        <v>141</v>
      </c>
      <c r="Z55" s="208"/>
      <c r="AA55" s="84"/>
      <c r="AB55" s="147" t="s">
        <v>141</v>
      </c>
      <c r="AC55" s="208"/>
      <c r="AD55" s="84"/>
      <c r="AE55" s="147" t="s">
        <v>141</v>
      </c>
      <c r="AF55" s="208"/>
      <c r="AG55" s="84"/>
      <c r="AH55" s="147" t="s">
        <v>141</v>
      </c>
      <c r="AI55" s="208"/>
      <c r="AJ55" s="84"/>
    </row>
    <row r="56" spans="1:36">
      <c r="A56" s="147" t="s">
        <v>162</v>
      </c>
      <c r="B56" s="532"/>
      <c r="C56" s="532"/>
      <c r="D56" s="147" t="s">
        <v>162</v>
      </c>
      <c r="E56" s="532"/>
      <c r="F56" s="532"/>
      <c r="G56" s="147" t="s">
        <v>162</v>
      </c>
      <c r="H56" s="532"/>
      <c r="I56" s="532"/>
      <c r="J56" s="147" t="s">
        <v>162</v>
      </c>
      <c r="K56" s="532"/>
      <c r="L56" s="532"/>
      <c r="M56" s="147" t="s">
        <v>162</v>
      </c>
      <c r="N56" s="532"/>
      <c r="O56" s="532"/>
      <c r="P56" s="147" t="s">
        <v>162</v>
      </c>
      <c r="Q56" s="532"/>
      <c r="R56" s="532"/>
      <c r="S56" s="147" t="s">
        <v>162</v>
      </c>
      <c r="T56" s="532"/>
      <c r="U56" s="532"/>
      <c r="V56" s="147" t="s">
        <v>162</v>
      </c>
      <c r="W56" s="532"/>
      <c r="X56" s="532"/>
      <c r="Y56" s="147" t="s">
        <v>162</v>
      </c>
      <c r="Z56" s="532"/>
      <c r="AA56" s="532"/>
      <c r="AB56" s="147" t="s">
        <v>162</v>
      </c>
      <c r="AC56" s="532"/>
      <c r="AD56" s="532"/>
      <c r="AE56" s="147" t="s">
        <v>162</v>
      </c>
      <c r="AF56" s="532"/>
      <c r="AG56" s="532"/>
      <c r="AH56" s="147" t="s">
        <v>162</v>
      </c>
      <c r="AI56" s="532"/>
      <c r="AJ56" s="532"/>
    </row>
    <row r="57" spans="1:36">
      <c r="A57" s="147" t="s">
        <v>163</v>
      </c>
      <c r="B57" s="533"/>
      <c r="C57" s="534"/>
      <c r="D57" s="147" t="s">
        <v>163</v>
      </c>
      <c r="E57" s="533"/>
      <c r="F57" s="534"/>
      <c r="G57" s="147" t="s">
        <v>163</v>
      </c>
      <c r="H57" s="533"/>
      <c r="I57" s="534"/>
      <c r="J57" s="147" t="s">
        <v>163</v>
      </c>
      <c r="K57" s="533"/>
      <c r="L57" s="534"/>
      <c r="M57" s="147" t="s">
        <v>163</v>
      </c>
      <c r="N57" s="533"/>
      <c r="O57" s="534"/>
      <c r="P57" s="147" t="s">
        <v>163</v>
      </c>
      <c r="Q57" s="533"/>
      <c r="R57" s="534"/>
      <c r="S57" s="147" t="s">
        <v>163</v>
      </c>
      <c r="T57" s="533"/>
      <c r="U57" s="534"/>
      <c r="V57" s="147" t="s">
        <v>163</v>
      </c>
      <c r="W57" s="533"/>
      <c r="X57" s="534"/>
      <c r="Y57" s="147" t="s">
        <v>163</v>
      </c>
      <c r="Z57" s="533"/>
      <c r="AA57" s="534"/>
      <c r="AB57" s="147" t="s">
        <v>163</v>
      </c>
      <c r="AC57" s="533"/>
      <c r="AD57" s="534"/>
      <c r="AE57" s="147" t="s">
        <v>163</v>
      </c>
      <c r="AF57" s="533"/>
      <c r="AG57" s="534"/>
      <c r="AH57" s="147" t="s">
        <v>163</v>
      </c>
      <c r="AI57" s="533"/>
      <c r="AJ57" s="534"/>
    </row>
    <row r="58" spans="1:36">
      <c r="A58" s="147" t="s">
        <v>112</v>
      </c>
      <c r="B58" s="209"/>
      <c r="C58" s="93"/>
      <c r="D58" s="147" t="s">
        <v>112</v>
      </c>
      <c r="E58" s="209"/>
      <c r="F58" s="93"/>
      <c r="G58" s="147" t="s">
        <v>112</v>
      </c>
      <c r="H58" s="209"/>
      <c r="I58" s="93"/>
      <c r="J58" s="147" t="s">
        <v>112</v>
      </c>
      <c r="K58" s="209"/>
      <c r="L58" s="93"/>
      <c r="M58" s="147" t="s">
        <v>112</v>
      </c>
      <c r="N58" s="209"/>
      <c r="O58" s="93"/>
      <c r="P58" s="147" t="s">
        <v>112</v>
      </c>
      <c r="Q58" s="209"/>
      <c r="R58" s="93"/>
      <c r="S58" s="147" t="s">
        <v>112</v>
      </c>
      <c r="T58" s="209"/>
      <c r="U58" s="93"/>
      <c r="V58" s="147" t="s">
        <v>112</v>
      </c>
      <c r="W58" s="209"/>
      <c r="X58" s="93"/>
      <c r="Y58" s="147" t="s">
        <v>112</v>
      </c>
      <c r="Z58" s="209"/>
      <c r="AA58" s="93"/>
      <c r="AB58" s="147" t="s">
        <v>112</v>
      </c>
      <c r="AC58" s="209"/>
      <c r="AD58" s="93"/>
      <c r="AE58" s="147" t="s">
        <v>112</v>
      </c>
      <c r="AF58" s="209"/>
      <c r="AG58" s="93"/>
      <c r="AH58" s="147" t="s">
        <v>112</v>
      </c>
      <c r="AI58" s="209"/>
      <c r="AJ58" s="93"/>
    </row>
    <row r="59" spans="1:36">
      <c r="A59" s="147" t="s">
        <v>109</v>
      </c>
      <c r="B59" s="532"/>
      <c r="C59" s="532"/>
      <c r="D59" s="147" t="s">
        <v>109</v>
      </c>
      <c r="E59" s="532"/>
      <c r="F59" s="532"/>
      <c r="G59" s="147" t="s">
        <v>109</v>
      </c>
      <c r="H59" s="532"/>
      <c r="I59" s="532"/>
      <c r="J59" s="147" t="s">
        <v>109</v>
      </c>
      <c r="K59" s="532"/>
      <c r="L59" s="532"/>
      <c r="M59" s="147" t="s">
        <v>109</v>
      </c>
      <c r="N59" s="532"/>
      <c r="O59" s="532"/>
      <c r="P59" s="147" t="s">
        <v>109</v>
      </c>
      <c r="Q59" s="532"/>
      <c r="R59" s="532"/>
      <c r="S59" s="147" t="s">
        <v>109</v>
      </c>
      <c r="T59" s="532"/>
      <c r="U59" s="532"/>
      <c r="V59" s="147" t="s">
        <v>109</v>
      </c>
      <c r="W59" s="532"/>
      <c r="X59" s="532"/>
      <c r="Y59" s="147" t="s">
        <v>109</v>
      </c>
      <c r="Z59" s="532"/>
      <c r="AA59" s="532"/>
      <c r="AB59" s="147" t="s">
        <v>109</v>
      </c>
      <c r="AC59" s="532"/>
      <c r="AD59" s="532"/>
      <c r="AE59" s="147" t="s">
        <v>109</v>
      </c>
      <c r="AF59" s="532"/>
      <c r="AG59" s="532"/>
      <c r="AH59" s="147" t="s">
        <v>109</v>
      </c>
      <c r="AI59" s="532"/>
      <c r="AJ59" s="532"/>
    </row>
    <row r="60" spans="1:36">
      <c r="A60" s="147" t="s">
        <v>62</v>
      </c>
      <c r="B60" s="210"/>
      <c r="C60" s="85"/>
      <c r="D60" s="147" t="s">
        <v>62</v>
      </c>
      <c r="E60" s="210"/>
      <c r="F60" s="85"/>
      <c r="G60" s="147" t="s">
        <v>62</v>
      </c>
      <c r="H60" s="210"/>
      <c r="I60" s="85"/>
      <c r="J60" s="147" t="s">
        <v>62</v>
      </c>
      <c r="K60" s="210"/>
      <c r="L60" s="85"/>
      <c r="M60" s="147" t="s">
        <v>62</v>
      </c>
      <c r="N60" s="210"/>
      <c r="O60" s="85"/>
      <c r="P60" s="147" t="s">
        <v>62</v>
      </c>
      <c r="Q60" s="210"/>
      <c r="R60" s="85"/>
      <c r="S60" s="147" t="s">
        <v>62</v>
      </c>
      <c r="T60" s="210"/>
      <c r="U60" s="85"/>
      <c r="V60" s="147" t="s">
        <v>62</v>
      </c>
      <c r="W60" s="210"/>
      <c r="X60" s="85"/>
      <c r="Y60" s="147" t="s">
        <v>62</v>
      </c>
      <c r="Z60" s="210"/>
      <c r="AA60" s="85"/>
      <c r="AB60" s="147" t="s">
        <v>62</v>
      </c>
      <c r="AC60" s="210"/>
      <c r="AD60" s="85"/>
      <c r="AE60" s="147" t="s">
        <v>62</v>
      </c>
      <c r="AF60" s="210"/>
      <c r="AG60" s="85"/>
      <c r="AH60" s="147" t="s">
        <v>62</v>
      </c>
      <c r="AI60" s="210"/>
      <c r="AJ60" s="85"/>
    </row>
    <row r="61" spans="1:36" ht="14.4">
      <c r="A61" s="147" t="s">
        <v>63</v>
      </c>
      <c r="B61" s="542"/>
      <c r="C61" s="532"/>
      <c r="D61" s="147" t="s">
        <v>63</v>
      </c>
      <c r="E61" s="542"/>
      <c r="F61" s="532"/>
      <c r="G61" s="147" t="s">
        <v>63</v>
      </c>
      <c r="H61" s="542"/>
      <c r="I61" s="532"/>
      <c r="J61" s="147" t="s">
        <v>63</v>
      </c>
      <c r="K61" s="542"/>
      <c r="L61" s="532"/>
      <c r="M61" s="147" t="s">
        <v>63</v>
      </c>
      <c r="N61" s="542"/>
      <c r="O61" s="532"/>
      <c r="P61" s="147" t="s">
        <v>63</v>
      </c>
      <c r="Q61" s="542"/>
      <c r="R61" s="532"/>
      <c r="S61" s="147" t="s">
        <v>63</v>
      </c>
      <c r="T61" s="542"/>
      <c r="U61" s="532"/>
      <c r="V61" s="147" t="s">
        <v>63</v>
      </c>
      <c r="W61" s="542"/>
      <c r="X61" s="532"/>
      <c r="Y61" s="147" t="s">
        <v>63</v>
      </c>
      <c r="Z61" s="542"/>
      <c r="AA61" s="532"/>
      <c r="AB61" s="147" t="s">
        <v>63</v>
      </c>
      <c r="AC61" s="542"/>
      <c r="AD61" s="532"/>
      <c r="AE61" s="147" t="s">
        <v>63</v>
      </c>
      <c r="AF61" s="542"/>
      <c r="AG61" s="532"/>
      <c r="AH61" s="147" t="s">
        <v>63</v>
      </c>
      <c r="AI61" s="542"/>
      <c r="AJ61" s="532"/>
    </row>
    <row r="62" spans="1:36">
      <c r="A62" s="537"/>
      <c r="B62" s="538"/>
      <c r="C62" s="84"/>
      <c r="D62" s="537"/>
      <c r="E62" s="538"/>
      <c r="F62" s="84"/>
      <c r="G62" s="537"/>
      <c r="H62" s="538"/>
      <c r="I62" s="84"/>
      <c r="J62" s="537"/>
      <c r="K62" s="538"/>
      <c r="L62" s="84"/>
      <c r="M62" s="537"/>
      <c r="N62" s="538"/>
      <c r="O62" s="84"/>
      <c r="P62" s="537"/>
      <c r="Q62" s="538"/>
      <c r="R62" s="84"/>
      <c r="S62" s="537"/>
      <c r="T62" s="538"/>
      <c r="U62" s="84"/>
      <c r="V62" s="537"/>
      <c r="W62" s="538"/>
      <c r="X62" s="84"/>
      <c r="Y62" s="537"/>
      <c r="Z62" s="538"/>
      <c r="AA62" s="84"/>
      <c r="AB62" s="537"/>
      <c r="AC62" s="538"/>
      <c r="AD62" s="84"/>
      <c r="AE62" s="537"/>
      <c r="AF62" s="538"/>
      <c r="AG62" s="84"/>
      <c r="AH62" s="537"/>
      <c r="AI62" s="538"/>
      <c r="AJ62" s="84"/>
    </row>
    <row r="63" spans="1:36" ht="15">
      <c r="A63" s="86" t="s">
        <v>142</v>
      </c>
      <c r="B63" s="211"/>
      <c r="C63" s="79" t="s">
        <v>132</v>
      </c>
      <c r="D63" s="86" t="s">
        <v>142</v>
      </c>
      <c r="E63" s="211"/>
      <c r="F63" s="79" t="s">
        <v>132</v>
      </c>
      <c r="G63" s="86" t="s">
        <v>142</v>
      </c>
      <c r="H63" s="211"/>
      <c r="I63" s="79" t="s">
        <v>132</v>
      </c>
      <c r="J63" s="86" t="s">
        <v>142</v>
      </c>
      <c r="K63" s="211"/>
      <c r="L63" s="79" t="s">
        <v>132</v>
      </c>
      <c r="M63" s="86" t="s">
        <v>142</v>
      </c>
      <c r="N63" s="211"/>
      <c r="O63" s="79" t="s">
        <v>132</v>
      </c>
      <c r="P63" s="86" t="s">
        <v>142</v>
      </c>
      <c r="Q63" s="211"/>
      <c r="R63" s="79" t="s">
        <v>132</v>
      </c>
      <c r="S63" s="86" t="s">
        <v>142</v>
      </c>
      <c r="T63" s="211"/>
      <c r="U63" s="79" t="s">
        <v>132</v>
      </c>
      <c r="V63" s="86" t="s">
        <v>142</v>
      </c>
      <c r="W63" s="211"/>
      <c r="X63" s="79" t="s">
        <v>132</v>
      </c>
      <c r="Y63" s="86" t="s">
        <v>142</v>
      </c>
      <c r="Z63" s="211"/>
      <c r="AA63" s="79" t="s">
        <v>132</v>
      </c>
      <c r="AB63" s="86" t="s">
        <v>142</v>
      </c>
      <c r="AC63" s="211"/>
      <c r="AD63" s="79" t="s">
        <v>132</v>
      </c>
      <c r="AE63" s="86" t="s">
        <v>142</v>
      </c>
      <c r="AF63" s="211"/>
      <c r="AG63" s="79" t="s">
        <v>132</v>
      </c>
      <c r="AH63" s="86" t="s">
        <v>142</v>
      </c>
      <c r="AI63" s="211"/>
      <c r="AJ63" s="79" t="s">
        <v>132</v>
      </c>
    </row>
    <row r="64" spans="1:36">
      <c r="A64" s="87"/>
      <c r="B64" s="212"/>
      <c r="C64" s="81" t="s">
        <v>133</v>
      </c>
      <c r="D64" s="87"/>
      <c r="E64" s="212"/>
      <c r="F64" s="81" t="s">
        <v>133</v>
      </c>
      <c r="G64" s="87"/>
      <c r="H64" s="212"/>
      <c r="I64" s="81" t="s">
        <v>133</v>
      </c>
      <c r="J64" s="87"/>
      <c r="K64" s="212"/>
      <c r="L64" s="81" t="s">
        <v>133</v>
      </c>
      <c r="M64" s="87"/>
      <c r="N64" s="212"/>
      <c r="O64" s="81" t="s">
        <v>133</v>
      </c>
      <c r="P64" s="87"/>
      <c r="Q64" s="212"/>
      <c r="R64" s="81" t="s">
        <v>133</v>
      </c>
      <c r="S64" s="87"/>
      <c r="T64" s="212"/>
      <c r="U64" s="81" t="s">
        <v>133</v>
      </c>
      <c r="V64" s="87"/>
      <c r="W64" s="212"/>
      <c r="X64" s="81" t="s">
        <v>133</v>
      </c>
      <c r="Y64" s="87"/>
      <c r="Z64" s="212"/>
      <c r="AA64" s="81" t="s">
        <v>133</v>
      </c>
      <c r="AB64" s="87"/>
      <c r="AC64" s="212"/>
      <c r="AD64" s="81" t="s">
        <v>133</v>
      </c>
      <c r="AE64" s="87"/>
      <c r="AF64" s="212"/>
      <c r="AG64" s="81" t="s">
        <v>133</v>
      </c>
      <c r="AH64" s="87"/>
      <c r="AI64" s="212"/>
      <c r="AJ64" s="81" t="s">
        <v>133</v>
      </c>
    </row>
    <row r="65" spans="1:36" ht="14.25" customHeight="1">
      <c r="A65" s="539" t="s">
        <v>150</v>
      </c>
      <c r="B65" s="540"/>
      <c r="C65" s="541"/>
      <c r="D65" s="539" t="s">
        <v>150</v>
      </c>
      <c r="E65" s="540"/>
      <c r="F65" s="541"/>
      <c r="G65" s="539" t="s">
        <v>150</v>
      </c>
      <c r="H65" s="540"/>
      <c r="I65" s="541"/>
      <c r="J65" s="539" t="s">
        <v>150</v>
      </c>
      <c r="K65" s="540"/>
      <c r="L65" s="541"/>
      <c r="M65" s="539" t="s">
        <v>150</v>
      </c>
      <c r="N65" s="540"/>
      <c r="O65" s="541"/>
      <c r="P65" s="539" t="s">
        <v>150</v>
      </c>
      <c r="Q65" s="540"/>
      <c r="R65" s="541"/>
      <c r="S65" s="539" t="s">
        <v>150</v>
      </c>
      <c r="T65" s="540"/>
      <c r="U65" s="541"/>
      <c r="V65" s="539" t="s">
        <v>150</v>
      </c>
      <c r="W65" s="540"/>
      <c r="X65" s="541"/>
      <c r="Y65" s="539" t="s">
        <v>150</v>
      </c>
      <c r="Z65" s="540"/>
      <c r="AA65" s="541"/>
      <c r="AB65" s="539" t="s">
        <v>150</v>
      </c>
      <c r="AC65" s="540"/>
      <c r="AD65" s="541"/>
      <c r="AE65" s="539" t="s">
        <v>150</v>
      </c>
      <c r="AF65" s="540"/>
      <c r="AG65" s="541"/>
      <c r="AH65" s="539" t="s">
        <v>150</v>
      </c>
      <c r="AI65" s="540"/>
      <c r="AJ65" s="541"/>
    </row>
    <row r="66" spans="1:36">
      <c r="A66" s="539"/>
      <c r="B66" s="540"/>
      <c r="C66" s="512"/>
      <c r="D66" s="539"/>
      <c r="E66" s="540"/>
      <c r="F66" s="512"/>
      <c r="G66" s="539"/>
      <c r="H66" s="540"/>
      <c r="I66" s="512"/>
      <c r="J66" s="539"/>
      <c r="K66" s="540"/>
      <c r="L66" s="512"/>
      <c r="M66" s="539"/>
      <c r="N66" s="540"/>
      <c r="O66" s="512"/>
      <c r="P66" s="539"/>
      <c r="Q66" s="540"/>
      <c r="R66" s="512"/>
      <c r="S66" s="539"/>
      <c r="T66" s="540"/>
      <c r="U66" s="512"/>
      <c r="V66" s="539"/>
      <c r="W66" s="540"/>
      <c r="X66" s="512"/>
      <c r="Y66" s="539"/>
      <c r="Z66" s="540"/>
      <c r="AA66" s="512"/>
      <c r="AB66" s="539"/>
      <c r="AC66" s="540"/>
      <c r="AD66" s="512"/>
      <c r="AE66" s="539"/>
      <c r="AF66" s="540"/>
      <c r="AG66" s="512"/>
      <c r="AH66" s="539"/>
      <c r="AI66" s="540"/>
      <c r="AJ66" s="512"/>
    </row>
    <row r="67" spans="1:36" ht="14.25" customHeight="1">
      <c r="A67" s="509" t="s">
        <v>143</v>
      </c>
      <c r="B67" s="510"/>
      <c r="C67" s="511"/>
      <c r="D67" s="509" t="s">
        <v>143</v>
      </c>
      <c r="E67" s="510"/>
      <c r="F67" s="511"/>
      <c r="G67" s="509" t="s">
        <v>143</v>
      </c>
      <c r="H67" s="510"/>
      <c r="I67" s="511"/>
      <c r="J67" s="509" t="s">
        <v>143</v>
      </c>
      <c r="K67" s="510"/>
      <c r="L67" s="511"/>
      <c r="M67" s="509" t="s">
        <v>143</v>
      </c>
      <c r="N67" s="510"/>
      <c r="O67" s="511"/>
      <c r="P67" s="509" t="s">
        <v>143</v>
      </c>
      <c r="Q67" s="510"/>
      <c r="R67" s="511"/>
      <c r="S67" s="509" t="s">
        <v>143</v>
      </c>
      <c r="T67" s="510"/>
      <c r="U67" s="511"/>
      <c r="V67" s="509" t="s">
        <v>143</v>
      </c>
      <c r="W67" s="510"/>
      <c r="X67" s="511"/>
      <c r="Y67" s="509" t="s">
        <v>143</v>
      </c>
      <c r="Z67" s="510"/>
      <c r="AA67" s="511"/>
      <c r="AB67" s="509" t="s">
        <v>143</v>
      </c>
      <c r="AC67" s="510"/>
      <c r="AD67" s="511"/>
      <c r="AE67" s="509" t="s">
        <v>143</v>
      </c>
      <c r="AF67" s="510"/>
      <c r="AG67" s="511"/>
      <c r="AH67" s="509" t="s">
        <v>143</v>
      </c>
      <c r="AI67" s="510"/>
      <c r="AJ67" s="511"/>
    </row>
    <row r="68" spans="1:36">
      <c r="A68" s="509"/>
      <c r="B68" s="510"/>
      <c r="C68" s="512"/>
      <c r="D68" s="509"/>
      <c r="E68" s="510"/>
      <c r="F68" s="512"/>
      <c r="G68" s="509"/>
      <c r="H68" s="510"/>
      <c r="I68" s="512"/>
      <c r="J68" s="509"/>
      <c r="K68" s="510"/>
      <c r="L68" s="512"/>
      <c r="M68" s="509"/>
      <c r="N68" s="510"/>
      <c r="O68" s="512"/>
      <c r="P68" s="509"/>
      <c r="Q68" s="510"/>
      <c r="R68" s="512"/>
      <c r="S68" s="509"/>
      <c r="T68" s="510"/>
      <c r="U68" s="512"/>
      <c r="V68" s="509"/>
      <c r="W68" s="510"/>
      <c r="X68" s="512"/>
      <c r="Y68" s="509"/>
      <c r="Z68" s="510"/>
      <c r="AA68" s="512"/>
      <c r="AB68" s="509"/>
      <c r="AC68" s="510"/>
      <c r="AD68" s="512"/>
      <c r="AE68" s="509"/>
      <c r="AF68" s="510"/>
      <c r="AG68" s="512"/>
      <c r="AH68" s="509"/>
      <c r="AI68" s="510"/>
      <c r="AJ68" s="512"/>
    </row>
    <row r="69" spans="1:36" ht="14.25" customHeight="1">
      <c r="A69" s="513" t="s">
        <v>134</v>
      </c>
      <c r="B69" s="514"/>
      <c r="C69" s="511"/>
      <c r="D69" s="513" t="s">
        <v>134</v>
      </c>
      <c r="E69" s="514"/>
      <c r="F69" s="511"/>
      <c r="G69" s="513" t="s">
        <v>134</v>
      </c>
      <c r="H69" s="514"/>
      <c r="I69" s="511"/>
      <c r="J69" s="513" t="s">
        <v>134</v>
      </c>
      <c r="K69" s="514"/>
      <c r="L69" s="511"/>
      <c r="M69" s="513" t="s">
        <v>134</v>
      </c>
      <c r="N69" s="514"/>
      <c r="O69" s="511"/>
      <c r="P69" s="513" t="s">
        <v>134</v>
      </c>
      <c r="Q69" s="514"/>
      <c r="R69" s="511"/>
      <c r="S69" s="513" t="s">
        <v>134</v>
      </c>
      <c r="T69" s="514"/>
      <c r="U69" s="511"/>
      <c r="V69" s="513" t="s">
        <v>134</v>
      </c>
      <c r="W69" s="514"/>
      <c r="X69" s="511"/>
      <c r="Y69" s="513" t="s">
        <v>134</v>
      </c>
      <c r="Z69" s="514"/>
      <c r="AA69" s="511"/>
      <c r="AB69" s="513" t="s">
        <v>134</v>
      </c>
      <c r="AC69" s="514"/>
      <c r="AD69" s="511"/>
      <c r="AE69" s="513" t="s">
        <v>134</v>
      </c>
      <c r="AF69" s="514"/>
      <c r="AG69" s="511"/>
      <c r="AH69" s="513" t="s">
        <v>134</v>
      </c>
      <c r="AI69" s="514"/>
      <c r="AJ69" s="511"/>
    </row>
    <row r="70" spans="1:36">
      <c r="A70" s="513"/>
      <c r="B70" s="514"/>
      <c r="C70" s="512"/>
      <c r="D70" s="513"/>
      <c r="E70" s="514"/>
      <c r="F70" s="512"/>
      <c r="G70" s="513"/>
      <c r="H70" s="514"/>
      <c r="I70" s="512"/>
      <c r="J70" s="513"/>
      <c r="K70" s="514"/>
      <c r="L70" s="512"/>
      <c r="M70" s="513"/>
      <c r="N70" s="514"/>
      <c r="O70" s="512"/>
      <c r="P70" s="513"/>
      <c r="Q70" s="514"/>
      <c r="R70" s="512"/>
      <c r="S70" s="513"/>
      <c r="T70" s="514"/>
      <c r="U70" s="512"/>
      <c r="V70" s="513"/>
      <c r="W70" s="514"/>
      <c r="X70" s="512"/>
      <c r="Y70" s="513"/>
      <c r="Z70" s="514"/>
      <c r="AA70" s="512"/>
      <c r="AB70" s="513"/>
      <c r="AC70" s="514"/>
      <c r="AD70" s="512"/>
      <c r="AE70" s="513"/>
      <c r="AF70" s="514"/>
      <c r="AG70" s="512"/>
      <c r="AH70" s="513"/>
      <c r="AI70" s="514"/>
      <c r="AJ70" s="512"/>
    </row>
    <row r="71" spans="1:36" ht="14.25" customHeight="1">
      <c r="A71" s="515" t="s">
        <v>147</v>
      </c>
      <c r="B71" s="516"/>
      <c r="C71" s="511"/>
      <c r="D71" s="515" t="s">
        <v>147</v>
      </c>
      <c r="E71" s="516"/>
      <c r="F71" s="511"/>
      <c r="G71" s="515" t="s">
        <v>147</v>
      </c>
      <c r="H71" s="516"/>
      <c r="I71" s="511"/>
      <c r="J71" s="515" t="s">
        <v>147</v>
      </c>
      <c r="K71" s="516"/>
      <c r="L71" s="511"/>
      <c r="M71" s="515" t="s">
        <v>147</v>
      </c>
      <c r="N71" s="516"/>
      <c r="O71" s="511"/>
      <c r="P71" s="515" t="s">
        <v>147</v>
      </c>
      <c r="Q71" s="516"/>
      <c r="R71" s="511"/>
      <c r="S71" s="515" t="s">
        <v>147</v>
      </c>
      <c r="T71" s="516"/>
      <c r="U71" s="511"/>
      <c r="V71" s="515" t="s">
        <v>147</v>
      </c>
      <c r="W71" s="516"/>
      <c r="X71" s="511"/>
      <c r="Y71" s="515" t="s">
        <v>147</v>
      </c>
      <c r="Z71" s="516"/>
      <c r="AA71" s="511"/>
      <c r="AB71" s="515" t="s">
        <v>147</v>
      </c>
      <c r="AC71" s="516"/>
      <c r="AD71" s="511"/>
      <c r="AE71" s="515" t="s">
        <v>147</v>
      </c>
      <c r="AF71" s="516"/>
      <c r="AG71" s="511"/>
      <c r="AH71" s="515" t="s">
        <v>147</v>
      </c>
      <c r="AI71" s="516"/>
      <c r="AJ71" s="511"/>
    </row>
    <row r="72" spans="1:36">
      <c r="A72" s="515"/>
      <c r="B72" s="516"/>
      <c r="C72" s="512"/>
      <c r="D72" s="515"/>
      <c r="E72" s="516"/>
      <c r="F72" s="512"/>
      <c r="G72" s="515"/>
      <c r="H72" s="516"/>
      <c r="I72" s="512"/>
      <c r="J72" s="515"/>
      <c r="K72" s="516"/>
      <c r="L72" s="512"/>
      <c r="M72" s="515"/>
      <c r="N72" s="516"/>
      <c r="O72" s="512"/>
      <c r="P72" s="515"/>
      <c r="Q72" s="516"/>
      <c r="R72" s="512"/>
      <c r="S72" s="515"/>
      <c r="T72" s="516"/>
      <c r="U72" s="512"/>
      <c r="V72" s="515"/>
      <c r="W72" s="516"/>
      <c r="X72" s="512"/>
      <c r="Y72" s="515"/>
      <c r="Z72" s="516"/>
      <c r="AA72" s="512"/>
      <c r="AB72" s="515"/>
      <c r="AC72" s="516"/>
      <c r="AD72" s="512"/>
      <c r="AE72" s="515"/>
      <c r="AF72" s="516"/>
      <c r="AG72" s="512"/>
      <c r="AH72" s="515"/>
      <c r="AI72" s="516"/>
      <c r="AJ72" s="512"/>
    </row>
    <row r="73" spans="1:36" ht="14.25" customHeight="1">
      <c r="A73" s="517" t="s">
        <v>144</v>
      </c>
      <c r="B73" s="518"/>
      <c r="C73" s="511"/>
      <c r="D73" s="517" t="s">
        <v>144</v>
      </c>
      <c r="E73" s="518"/>
      <c r="F73" s="511"/>
      <c r="G73" s="517" t="s">
        <v>144</v>
      </c>
      <c r="H73" s="518"/>
      <c r="I73" s="511"/>
      <c r="J73" s="517" t="s">
        <v>144</v>
      </c>
      <c r="K73" s="518"/>
      <c r="L73" s="511"/>
      <c r="M73" s="517" t="s">
        <v>144</v>
      </c>
      <c r="N73" s="518"/>
      <c r="O73" s="511"/>
      <c r="P73" s="517" t="s">
        <v>144</v>
      </c>
      <c r="Q73" s="518"/>
      <c r="R73" s="511"/>
      <c r="S73" s="517" t="s">
        <v>144</v>
      </c>
      <c r="T73" s="518"/>
      <c r="U73" s="511"/>
      <c r="V73" s="517" t="s">
        <v>144</v>
      </c>
      <c r="W73" s="518"/>
      <c r="X73" s="511"/>
      <c r="Y73" s="517" t="s">
        <v>144</v>
      </c>
      <c r="Z73" s="518"/>
      <c r="AA73" s="511"/>
      <c r="AB73" s="517" t="s">
        <v>144</v>
      </c>
      <c r="AC73" s="518"/>
      <c r="AD73" s="511"/>
      <c r="AE73" s="517" t="s">
        <v>144</v>
      </c>
      <c r="AF73" s="518"/>
      <c r="AG73" s="511"/>
      <c r="AH73" s="517" t="s">
        <v>144</v>
      </c>
      <c r="AI73" s="518"/>
      <c r="AJ73" s="511"/>
    </row>
    <row r="74" spans="1:36">
      <c r="A74" s="519"/>
      <c r="B74" s="520"/>
      <c r="C74" s="512"/>
      <c r="D74" s="519"/>
      <c r="E74" s="520"/>
      <c r="F74" s="512"/>
      <c r="G74" s="519"/>
      <c r="H74" s="520"/>
      <c r="I74" s="512"/>
      <c r="J74" s="519"/>
      <c r="K74" s="520"/>
      <c r="L74" s="512"/>
      <c r="M74" s="519"/>
      <c r="N74" s="520"/>
      <c r="O74" s="512"/>
      <c r="P74" s="519"/>
      <c r="Q74" s="520"/>
      <c r="R74" s="512"/>
      <c r="S74" s="519"/>
      <c r="T74" s="520"/>
      <c r="U74" s="512"/>
      <c r="V74" s="519"/>
      <c r="W74" s="520"/>
      <c r="X74" s="512"/>
      <c r="Y74" s="519"/>
      <c r="Z74" s="520"/>
      <c r="AA74" s="512"/>
      <c r="AB74" s="519"/>
      <c r="AC74" s="520"/>
      <c r="AD74" s="512"/>
      <c r="AE74" s="519"/>
      <c r="AF74" s="520"/>
      <c r="AG74" s="512"/>
      <c r="AH74" s="519"/>
      <c r="AI74" s="520"/>
      <c r="AJ74" s="512"/>
    </row>
    <row r="75" spans="1:36" ht="14.4">
      <c r="A75" s="521" t="s">
        <v>140</v>
      </c>
      <c r="B75" s="522"/>
      <c r="C75" s="523"/>
      <c r="D75" s="521" t="s">
        <v>140</v>
      </c>
      <c r="E75" s="522"/>
      <c r="F75" s="523"/>
      <c r="G75" s="521" t="s">
        <v>140</v>
      </c>
      <c r="H75" s="522"/>
      <c r="I75" s="523"/>
      <c r="J75" s="521" t="s">
        <v>140</v>
      </c>
      <c r="K75" s="522"/>
      <c r="L75" s="523"/>
      <c r="M75" s="521" t="s">
        <v>140</v>
      </c>
      <c r="N75" s="522"/>
      <c r="O75" s="523"/>
      <c r="P75" s="521" t="s">
        <v>140</v>
      </c>
      <c r="Q75" s="522"/>
      <c r="R75" s="523"/>
      <c r="S75" s="521" t="s">
        <v>140</v>
      </c>
      <c r="T75" s="522"/>
      <c r="U75" s="523"/>
      <c r="V75" s="521" t="s">
        <v>140</v>
      </c>
      <c r="W75" s="522"/>
      <c r="X75" s="523"/>
      <c r="Y75" s="521" t="s">
        <v>140</v>
      </c>
      <c r="Z75" s="522"/>
      <c r="AA75" s="523"/>
      <c r="AB75" s="521" t="s">
        <v>140</v>
      </c>
      <c r="AC75" s="522"/>
      <c r="AD75" s="523"/>
      <c r="AE75" s="521" t="s">
        <v>140</v>
      </c>
      <c r="AF75" s="522"/>
      <c r="AG75" s="523"/>
      <c r="AH75" s="521" t="s">
        <v>140</v>
      </c>
      <c r="AI75" s="522"/>
      <c r="AJ75" s="523"/>
    </row>
    <row r="77" spans="1:36">
      <c r="A77" s="524" t="s">
        <v>173</v>
      </c>
      <c r="B77" s="525"/>
      <c r="C77" s="526"/>
      <c r="D77" s="524" t="s">
        <v>177</v>
      </c>
      <c r="E77" s="525"/>
      <c r="F77" s="526"/>
      <c r="G77" s="524" t="s">
        <v>181</v>
      </c>
      <c r="H77" s="525"/>
      <c r="I77" s="526"/>
      <c r="J77" s="524" t="s">
        <v>185</v>
      </c>
      <c r="K77" s="525"/>
      <c r="L77" s="526"/>
      <c r="M77" s="524" t="s">
        <v>189</v>
      </c>
      <c r="N77" s="525"/>
      <c r="O77" s="526"/>
      <c r="P77" s="524" t="s">
        <v>222</v>
      </c>
      <c r="Q77" s="525"/>
      <c r="R77" s="526"/>
      <c r="S77" s="524" t="s">
        <v>196</v>
      </c>
      <c r="T77" s="525"/>
      <c r="U77" s="526"/>
      <c r="V77" s="524" t="s">
        <v>200</v>
      </c>
      <c r="W77" s="525"/>
      <c r="X77" s="526"/>
      <c r="Y77" s="524" t="s">
        <v>204</v>
      </c>
      <c r="Z77" s="525"/>
      <c r="AA77" s="526"/>
      <c r="AB77" s="524" t="s">
        <v>208</v>
      </c>
      <c r="AC77" s="525"/>
      <c r="AD77" s="526"/>
      <c r="AE77" s="524" t="s">
        <v>212</v>
      </c>
      <c r="AF77" s="525"/>
      <c r="AG77" s="526"/>
      <c r="AH77" s="524" t="s">
        <v>216</v>
      </c>
      <c r="AI77" s="525"/>
      <c r="AJ77" s="526"/>
    </row>
    <row r="78" spans="1:36">
      <c r="A78" s="527" t="str">
        <f>IF(C98&gt;C90,"Überprüfen Sie die Gesamtanzahlen der eingetragenen Kinder!",(IF(C96&gt;C90,"Überprüfen Sie die Gesamtanzahlen der eingetragenen Kinder!",(IF(C94&gt;C90,"Überprüfen Sie die Gesamtanzahlen der eingetragenen Kinder!",(IF(C92&gt;C90,"Überprüfen Sie die Gesamtanzahlen der eingetragenen Kinder!"," ")))))))</f>
        <v xml:space="preserve"> </v>
      </c>
      <c r="B78" s="528"/>
      <c r="C78" s="529"/>
      <c r="D78" s="527" t="str">
        <f>IF(F98&gt;F90,"Überprüfen Sie die Gesamtanzahlen der eingetragenen Kinder!",(IF(F96&gt;F90,"Überprüfen Sie die Gesamtanzahlen der eingetragenen Kinder!",(IF(F94&gt;F90,"Überprüfen Sie die Gesamtanzahlen der eingetragenen Kinder!",(IF(F92&gt;F90,"Überprüfen Sie die Gesamtanzahlen der eingetragenen Kinder!"," ")))))))</f>
        <v xml:space="preserve"> </v>
      </c>
      <c r="E78" s="528"/>
      <c r="F78" s="529"/>
      <c r="G78" s="527" t="str">
        <f>IF(I98&gt;I90,"Überprüfen Sie die Gesamtanzahlen der eingetragenen Kinder!",(IF(I96&gt;I90,"Überprüfen Sie die Gesamtanzahlen der eingetragenen Kinder!",(IF(I94&gt;I90,"Überprüfen Sie die Gesamtanzahlen der eingetragenen Kinder!",(IF(I92&gt;I90,"Überprüfen Sie die Gesamtanzahlen der eingetragenen Kinder!"," ")))))))</f>
        <v xml:space="preserve"> </v>
      </c>
      <c r="H78" s="528"/>
      <c r="I78" s="529"/>
      <c r="J78" s="527" t="str">
        <f>IF(L98&gt;L90,"Überprüfen Sie die Gesamtanzahlen der eingetragenen Kinder!",(IF(L96&gt;L90,"Überprüfen Sie die Gesamtanzahlen der eingetragenen Kinder!",(IF(L94&gt;L90,"Überprüfen Sie die Gesamtanzahlen der eingetragenen Kinder!",(IF(L92&gt;L90,"Überprüfen Sie die Gesamtanzahlen der eingetragenen Kinder!"," ")))))))</f>
        <v xml:space="preserve"> </v>
      </c>
      <c r="K78" s="528"/>
      <c r="L78" s="529"/>
      <c r="M78" s="527" t="str">
        <f>IF(O98&gt;O90,"Überprüfen Sie die Gesamtanzahlen der eingetragenen Kinder!",(IF(O96&gt;O90,"Überprüfen Sie die Gesamtanzahlen der eingetragenen Kinder!",(IF(O94&gt;O90,"Überprüfen Sie die Gesamtanzahlen der eingetragenen Kinder!",(IF(O92&gt;O90,"Überprüfen Sie die Gesamtanzahlen der eingetragenen Kinder!"," ")))))))</f>
        <v xml:space="preserve"> </v>
      </c>
      <c r="N78" s="528"/>
      <c r="O78" s="529"/>
      <c r="P78" s="527" t="str">
        <f>IF(R98&gt;R90,"Überprüfen Sie die Gesamtanzahlen der eingetragenen Kinder!",(IF(R96&gt;R90,"Überprüfen Sie die Gesamtanzahlen der eingetragenen Kinder!",(IF(R94&gt;R90,"Überprüfen Sie die Gesamtanzahlen der eingetragenen Kinder!",(IF(R92&gt;R90,"Überprüfen Sie die Gesamtanzahlen der eingetragenen Kinder!"," ")))))))</f>
        <v xml:space="preserve"> </v>
      </c>
      <c r="Q78" s="528"/>
      <c r="R78" s="529"/>
      <c r="S78" s="527" t="str">
        <f>IF(U98&gt;U90,"Überprüfen Sie die Gesamtanzahlen der eingetragenen Kinder!",(IF(U96&gt;U90,"Überprüfen Sie die Gesamtanzahlen der eingetragenen Kinder!",(IF(U94&gt;U90,"Überprüfen Sie die Gesamtanzahlen der eingetragenen Kinder!",(IF(U92&gt;U90,"Überprüfen Sie die Gesamtanzahlen der eingetragenen Kinder!"," ")))))))</f>
        <v xml:space="preserve"> </v>
      </c>
      <c r="T78" s="528"/>
      <c r="U78" s="529"/>
      <c r="V78" s="527" t="str">
        <f>IF(X98&gt;X90,"Überprüfen Sie die Gesamtanzahlen der eingetragenen Kinder!",(IF(X96&gt;X90,"Überprüfen Sie die Gesamtanzahlen der eingetragenen Kinder!",(IF(X94&gt;X90,"Überprüfen Sie die Gesamtanzahlen der eingetragenen Kinder!",(IF(X92&gt;X90,"Überprüfen Sie die Gesamtanzahlen der eingetragenen Kinder!"," ")))))))</f>
        <v xml:space="preserve"> </v>
      </c>
      <c r="W78" s="528"/>
      <c r="X78" s="529"/>
      <c r="Y78" s="527" t="str">
        <f>IF(AA98&gt;AA90,"Überprüfen Sie die Gesamtanzahlen der eingetragenen Kinder!",(IF(AA96&gt;AA90,"Überprüfen Sie die Gesamtanzahlen der eingetragenen Kinder!",(IF(AA94&gt;AA90,"Überprüfen Sie die Gesamtanzahlen der eingetragenen Kinder!",(IF(AA92&gt;AA90,"Überprüfen Sie die Gesamtanzahlen der eingetragenen Kinder!"," ")))))))</f>
        <v xml:space="preserve"> </v>
      </c>
      <c r="Z78" s="528"/>
      <c r="AA78" s="529"/>
      <c r="AB78" s="527" t="str">
        <f>IF(AD98&gt;AD90,"Überprüfen Sie die Gesamtanzahlen der eingetragenen Kinder!",(IF(AD96&gt;AD90,"Überprüfen Sie die Gesamtanzahlen der eingetragenen Kinder!",(IF(AD94&gt;AD90,"Überprüfen Sie die Gesamtanzahlen der eingetragenen Kinder!",(IF(AD92&gt;AD90,"Überprüfen Sie die Gesamtanzahlen der eingetragenen Kinder!"," ")))))))</f>
        <v xml:space="preserve"> </v>
      </c>
      <c r="AC78" s="528"/>
      <c r="AD78" s="529"/>
      <c r="AE78" s="527" t="str">
        <f>IF(AG98&gt;AG90,"Überprüfen Sie die Gesamtanzahlen der eingetragenen Kinder!",(IF(AG96&gt;AG90,"Überprüfen Sie die Gesamtanzahlen der eingetragenen Kinder!",(IF(AG94&gt;AG90,"Überprüfen Sie die Gesamtanzahlen der eingetragenen Kinder!",(IF(AG92&gt;AG90,"Überprüfen Sie die Gesamtanzahlen der eingetragenen Kinder!"," ")))))))</f>
        <v xml:space="preserve"> </v>
      </c>
      <c r="AF78" s="528"/>
      <c r="AG78" s="529"/>
      <c r="AH78" s="527" t="str">
        <f>IF(AJ98&gt;AJ90,"Überprüfen Sie die Gesamtanzahlen der eingetragenen Kinder!",(IF(AJ96&gt;AJ90,"Überprüfen Sie die Gesamtanzahlen der eingetragenen Kinder!",(IF(AJ94&gt;AJ90,"Überprüfen Sie die Gesamtanzahlen der eingetragenen Kinder!",(IF(AJ92&gt;AJ90,"Überprüfen Sie die Gesamtanzahlen der eingetragenen Kinder!"," ")))))))</f>
        <v xml:space="preserve"> </v>
      </c>
      <c r="AI78" s="528"/>
      <c r="AJ78" s="529"/>
    </row>
    <row r="79" spans="1:36">
      <c r="A79" s="530" t="s">
        <v>131</v>
      </c>
      <c r="B79" s="531"/>
      <c r="C79" s="207"/>
      <c r="D79" s="530" t="s">
        <v>131</v>
      </c>
      <c r="E79" s="531"/>
      <c r="F79" s="207"/>
      <c r="G79" s="530" t="s">
        <v>131</v>
      </c>
      <c r="H79" s="531"/>
      <c r="I79" s="207"/>
      <c r="J79" s="530" t="s">
        <v>131</v>
      </c>
      <c r="K79" s="531"/>
      <c r="L79" s="207"/>
      <c r="M79" s="530" t="s">
        <v>131</v>
      </c>
      <c r="N79" s="531"/>
      <c r="O79" s="207"/>
      <c r="P79" s="530" t="s">
        <v>131</v>
      </c>
      <c r="Q79" s="531"/>
      <c r="R79" s="207"/>
      <c r="S79" s="530" t="s">
        <v>131</v>
      </c>
      <c r="T79" s="531"/>
      <c r="U79" s="207"/>
      <c r="V79" s="530" t="s">
        <v>131</v>
      </c>
      <c r="W79" s="531"/>
      <c r="X79" s="207"/>
      <c r="Y79" s="530" t="s">
        <v>131</v>
      </c>
      <c r="Z79" s="531"/>
      <c r="AA79" s="207"/>
      <c r="AB79" s="530" t="s">
        <v>131</v>
      </c>
      <c r="AC79" s="531"/>
      <c r="AD79" s="207"/>
      <c r="AE79" s="530" t="s">
        <v>131</v>
      </c>
      <c r="AF79" s="531"/>
      <c r="AG79" s="207"/>
      <c r="AH79" s="530" t="s">
        <v>131</v>
      </c>
      <c r="AI79" s="531"/>
      <c r="AJ79" s="207"/>
    </row>
    <row r="80" spans="1:36" ht="14.4">
      <c r="A80" s="147" t="s">
        <v>141</v>
      </c>
      <c r="B80" s="208"/>
      <c r="C80" s="84"/>
      <c r="D80" s="147" t="s">
        <v>141</v>
      </c>
      <c r="E80" s="208"/>
      <c r="F80" s="84"/>
      <c r="G80" s="147" t="s">
        <v>141</v>
      </c>
      <c r="H80" s="208"/>
      <c r="I80" s="84"/>
      <c r="J80" s="147" t="s">
        <v>141</v>
      </c>
      <c r="K80" s="208"/>
      <c r="L80" s="84"/>
      <c r="M80" s="147" t="s">
        <v>141</v>
      </c>
      <c r="N80" s="208"/>
      <c r="O80" s="84"/>
      <c r="P80" s="147" t="s">
        <v>141</v>
      </c>
      <c r="Q80" s="208"/>
      <c r="R80" s="84"/>
      <c r="S80" s="147" t="s">
        <v>141</v>
      </c>
      <c r="T80" s="208"/>
      <c r="U80" s="84"/>
      <c r="V80" s="147" t="s">
        <v>141</v>
      </c>
      <c r="W80" s="208"/>
      <c r="X80" s="84"/>
      <c r="Y80" s="147" t="s">
        <v>141</v>
      </c>
      <c r="Z80" s="208"/>
      <c r="AA80" s="84"/>
      <c r="AB80" s="147" t="s">
        <v>141</v>
      </c>
      <c r="AC80" s="208"/>
      <c r="AD80" s="84"/>
      <c r="AE80" s="147" t="s">
        <v>141</v>
      </c>
      <c r="AF80" s="208"/>
      <c r="AG80" s="84"/>
      <c r="AH80" s="147" t="s">
        <v>141</v>
      </c>
      <c r="AI80" s="208"/>
      <c r="AJ80" s="84"/>
    </row>
    <row r="81" spans="1:36">
      <c r="A81" s="147" t="s">
        <v>162</v>
      </c>
      <c r="B81" s="532"/>
      <c r="C81" s="532"/>
      <c r="D81" s="147" t="s">
        <v>162</v>
      </c>
      <c r="E81" s="532"/>
      <c r="F81" s="532"/>
      <c r="G81" s="147" t="s">
        <v>162</v>
      </c>
      <c r="H81" s="532"/>
      <c r="I81" s="532"/>
      <c r="J81" s="147" t="s">
        <v>162</v>
      </c>
      <c r="K81" s="532"/>
      <c r="L81" s="532"/>
      <c r="M81" s="147" t="s">
        <v>162</v>
      </c>
      <c r="N81" s="532"/>
      <c r="O81" s="532"/>
      <c r="P81" s="147" t="s">
        <v>162</v>
      </c>
      <c r="Q81" s="532"/>
      <c r="R81" s="532"/>
      <c r="S81" s="147" t="s">
        <v>162</v>
      </c>
      <c r="T81" s="532"/>
      <c r="U81" s="532"/>
      <c r="V81" s="147" t="s">
        <v>162</v>
      </c>
      <c r="W81" s="532"/>
      <c r="X81" s="532"/>
      <c r="Y81" s="147" t="s">
        <v>162</v>
      </c>
      <c r="Z81" s="532"/>
      <c r="AA81" s="532"/>
      <c r="AB81" s="147" t="s">
        <v>162</v>
      </c>
      <c r="AC81" s="532"/>
      <c r="AD81" s="532"/>
      <c r="AE81" s="147" t="s">
        <v>162</v>
      </c>
      <c r="AF81" s="532"/>
      <c r="AG81" s="532"/>
      <c r="AH81" s="147" t="s">
        <v>162</v>
      </c>
      <c r="AI81" s="532"/>
      <c r="AJ81" s="532"/>
    </row>
    <row r="82" spans="1:36">
      <c r="A82" s="147" t="s">
        <v>163</v>
      </c>
      <c r="B82" s="533"/>
      <c r="C82" s="534"/>
      <c r="D82" s="147" t="s">
        <v>163</v>
      </c>
      <c r="E82" s="533"/>
      <c r="F82" s="534"/>
      <c r="G82" s="147" t="s">
        <v>163</v>
      </c>
      <c r="H82" s="533"/>
      <c r="I82" s="534"/>
      <c r="J82" s="147" t="s">
        <v>163</v>
      </c>
      <c r="K82" s="533"/>
      <c r="L82" s="534"/>
      <c r="M82" s="147" t="s">
        <v>163</v>
      </c>
      <c r="N82" s="533"/>
      <c r="O82" s="534"/>
      <c r="P82" s="147" t="s">
        <v>163</v>
      </c>
      <c r="Q82" s="533"/>
      <c r="R82" s="534"/>
      <c r="S82" s="147" t="s">
        <v>163</v>
      </c>
      <c r="T82" s="533"/>
      <c r="U82" s="534"/>
      <c r="V82" s="147" t="s">
        <v>163</v>
      </c>
      <c r="W82" s="533"/>
      <c r="X82" s="534"/>
      <c r="Y82" s="147" t="s">
        <v>163</v>
      </c>
      <c r="Z82" s="533"/>
      <c r="AA82" s="534"/>
      <c r="AB82" s="147" t="s">
        <v>163</v>
      </c>
      <c r="AC82" s="533"/>
      <c r="AD82" s="534"/>
      <c r="AE82" s="147" t="s">
        <v>163</v>
      </c>
      <c r="AF82" s="533"/>
      <c r="AG82" s="534"/>
      <c r="AH82" s="147" t="s">
        <v>163</v>
      </c>
      <c r="AI82" s="533"/>
      <c r="AJ82" s="534"/>
    </row>
    <row r="83" spans="1:36">
      <c r="A83" s="147" t="s">
        <v>112</v>
      </c>
      <c r="B83" s="209"/>
      <c r="C83" s="93"/>
      <c r="D83" s="147" t="s">
        <v>112</v>
      </c>
      <c r="E83" s="209"/>
      <c r="F83" s="93"/>
      <c r="G83" s="147" t="s">
        <v>112</v>
      </c>
      <c r="H83" s="209"/>
      <c r="I83" s="93"/>
      <c r="J83" s="147" t="s">
        <v>112</v>
      </c>
      <c r="K83" s="209"/>
      <c r="L83" s="93"/>
      <c r="M83" s="147" t="s">
        <v>112</v>
      </c>
      <c r="N83" s="209"/>
      <c r="O83" s="93"/>
      <c r="P83" s="147" t="s">
        <v>112</v>
      </c>
      <c r="Q83" s="209"/>
      <c r="R83" s="93"/>
      <c r="S83" s="147" t="s">
        <v>112</v>
      </c>
      <c r="T83" s="209"/>
      <c r="U83" s="93"/>
      <c r="V83" s="147" t="s">
        <v>112</v>
      </c>
      <c r="W83" s="209"/>
      <c r="X83" s="93"/>
      <c r="Y83" s="147" t="s">
        <v>112</v>
      </c>
      <c r="Z83" s="209"/>
      <c r="AA83" s="93"/>
      <c r="AB83" s="147" t="s">
        <v>112</v>
      </c>
      <c r="AC83" s="209"/>
      <c r="AD83" s="93"/>
      <c r="AE83" s="147" t="s">
        <v>112</v>
      </c>
      <c r="AF83" s="209"/>
      <c r="AG83" s="93"/>
      <c r="AH83" s="147" t="s">
        <v>112</v>
      </c>
      <c r="AI83" s="209"/>
      <c r="AJ83" s="93"/>
    </row>
    <row r="84" spans="1:36">
      <c r="A84" s="147" t="s">
        <v>109</v>
      </c>
      <c r="B84" s="532"/>
      <c r="C84" s="532"/>
      <c r="D84" s="147" t="s">
        <v>109</v>
      </c>
      <c r="E84" s="532"/>
      <c r="F84" s="532"/>
      <c r="G84" s="147" t="s">
        <v>109</v>
      </c>
      <c r="H84" s="532"/>
      <c r="I84" s="532"/>
      <c r="J84" s="147" t="s">
        <v>109</v>
      </c>
      <c r="K84" s="532"/>
      <c r="L84" s="532"/>
      <c r="M84" s="147" t="s">
        <v>109</v>
      </c>
      <c r="N84" s="532"/>
      <c r="O84" s="532"/>
      <c r="P84" s="147" t="s">
        <v>109</v>
      </c>
      <c r="Q84" s="532"/>
      <c r="R84" s="532"/>
      <c r="S84" s="147" t="s">
        <v>109</v>
      </c>
      <c r="T84" s="532"/>
      <c r="U84" s="532"/>
      <c r="V84" s="147" t="s">
        <v>109</v>
      </c>
      <c r="W84" s="532"/>
      <c r="X84" s="532"/>
      <c r="Y84" s="147" t="s">
        <v>109</v>
      </c>
      <c r="Z84" s="532"/>
      <c r="AA84" s="532"/>
      <c r="AB84" s="147" t="s">
        <v>109</v>
      </c>
      <c r="AC84" s="532"/>
      <c r="AD84" s="532"/>
      <c r="AE84" s="147" t="s">
        <v>109</v>
      </c>
      <c r="AF84" s="532"/>
      <c r="AG84" s="532"/>
      <c r="AH84" s="147" t="s">
        <v>109</v>
      </c>
      <c r="AI84" s="532"/>
      <c r="AJ84" s="532"/>
    </row>
    <row r="85" spans="1:36">
      <c r="A85" s="147" t="s">
        <v>62</v>
      </c>
      <c r="B85" s="210"/>
      <c r="C85" s="85"/>
      <c r="D85" s="147" t="s">
        <v>62</v>
      </c>
      <c r="E85" s="210"/>
      <c r="F85" s="85"/>
      <c r="G85" s="147" t="s">
        <v>62</v>
      </c>
      <c r="H85" s="210"/>
      <c r="I85" s="85"/>
      <c r="J85" s="147" t="s">
        <v>62</v>
      </c>
      <c r="K85" s="210"/>
      <c r="L85" s="85"/>
      <c r="M85" s="147" t="s">
        <v>62</v>
      </c>
      <c r="N85" s="210"/>
      <c r="O85" s="85"/>
      <c r="P85" s="147" t="s">
        <v>62</v>
      </c>
      <c r="Q85" s="210"/>
      <c r="R85" s="85"/>
      <c r="S85" s="147" t="s">
        <v>62</v>
      </c>
      <c r="T85" s="210"/>
      <c r="U85" s="85"/>
      <c r="V85" s="147" t="s">
        <v>62</v>
      </c>
      <c r="W85" s="210"/>
      <c r="X85" s="85"/>
      <c r="Y85" s="147" t="s">
        <v>62</v>
      </c>
      <c r="Z85" s="210"/>
      <c r="AA85" s="85"/>
      <c r="AB85" s="147" t="s">
        <v>62</v>
      </c>
      <c r="AC85" s="210"/>
      <c r="AD85" s="85"/>
      <c r="AE85" s="147" t="s">
        <v>62</v>
      </c>
      <c r="AF85" s="210"/>
      <c r="AG85" s="85"/>
      <c r="AH85" s="147" t="s">
        <v>62</v>
      </c>
      <c r="AI85" s="210"/>
      <c r="AJ85" s="85"/>
    </row>
    <row r="86" spans="1:36" ht="14.4">
      <c r="A86" s="147" t="s">
        <v>63</v>
      </c>
      <c r="B86" s="542"/>
      <c r="C86" s="532"/>
      <c r="D86" s="147" t="s">
        <v>63</v>
      </c>
      <c r="E86" s="542"/>
      <c r="F86" s="532"/>
      <c r="G86" s="147" t="s">
        <v>63</v>
      </c>
      <c r="H86" s="542"/>
      <c r="I86" s="532"/>
      <c r="J86" s="147" t="s">
        <v>63</v>
      </c>
      <c r="K86" s="542"/>
      <c r="L86" s="532"/>
      <c r="M86" s="147" t="s">
        <v>63</v>
      </c>
      <c r="N86" s="542"/>
      <c r="O86" s="532"/>
      <c r="P86" s="147" t="s">
        <v>63</v>
      </c>
      <c r="Q86" s="542"/>
      <c r="R86" s="532"/>
      <c r="S86" s="147" t="s">
        <v>63</v>
      </c>
      <c r="T86" s="542"/>
      <c r="U86" s="532"/>
      <c r="V86" s="147" t="s">
        <v>63</v>
      </c>
      <c r="W86" s="542"/>
      <c r="X86" s="532"/>
      <c r="Y86" s="147" t="s">
        <v>63</v>
      </c>
      <c r="Z86" s="542"/>
      <c r="AA86" s="532"/>
      <c r="AB86" s="147" t="s">
        <v>63</v>
      </c>
      <c r="AC86" s="542"/>
      <c r="AD86" s="532"/>
      <c r="AE86" s="147" t="s">
        <v>63</v>
      </c>
      <c r="AF86" s="542"/>
      <c r="AG86" s="532"/>
      <c r="AH86" s="147" t="s">
        <v>63</v>
      </c>
      <c r="AI86" s="535"/>
      <c r="AJ86" s="536"/>
    </row>
    <row r="87" spans="1:36">
      <c r="A87" s="537"/>
      <c r="B87" s="538"/>
      <c r="C87" s="84"/>
      <c r="D87" s="537"/>
      <c r="E87" s="538"/>
      <c r="F87" s="84"/>
      <c r="G87" s="537"/>
      <c r="H87" s="538"/>
      <c r="I87" s="84"/>
      <c r="J87" s="537"/>
      <c r="K87" s="538"/>
      <c r="L87" s="84"/>
      <c r="M87" s="537"/>
      <c r="N87" s="538"/>
      <c r="O87" s="84"/>
      <c r="P87" s="537"/>
      <c r="Q87" s="538"/>
      <c r="R87" s="84"/>
      <c r="S87" s="537"/>
      <c r="T87" s="538"/>
      <c r="U87" s="84"/>
      <c r="V87" s="537"/>
      <c r="W87" s="538"/>
      <c r="X87" s="84"/>
      <c r="Y87" s="537"/>
      <c r="Z87" s="538"/>
      <c r="AA87" s="84"/>
      <c r="AB87" s="537"/>
      <c r="AC87" s="538"/>
      <c r="AD87" s="84"/>
      <c r="AE87" s="537"/>
      <c r="AF87" s="538"/>
      <c r="AG87" s="84"/>
      <c r="AH87" s="537"/>
      <c r="AI87" s="538"/>
      <c r="AJ87" s="84"/>
    </row>
    <row r="88" spans="1:36" ht="15">
      <c r="A88" s="86" t="s">
        <v>142</v>
      </c>
      <c r="B88" s="211"/>
      <c r="C88" s="79" t="s">
        <v>132</v>
      </c>
      <c r="D88" s="86" t="s">
        <v>142</v>
      </c>
      <c r="E88" s="211"/>
      <c r="F88" s="79" t="s">
        <v>132</v>
      </c>
      <c r="G88" s="86" t="s">
        <v>142</v>
      </c>
      <c r="H88" s="211"/>
      <c r="I88" s="79" t="s">
        <v>132</v>
      </c>
      <c r="J88" s="86" t="s">
        <v>142</v>
      </c>
      <c r="K88" s="211"/>
      <c r="L88" s="79" t="s">
        <v>132</v>
      </c>
      <c r="M88" s="86" t="s">
        <v>142</v>
      </c>
      <c r="N88" s="211"/>
      <c r="O88" s="79" t="s">
        <v>132</v>
      </c>
      <c r="P88" s="86" t="s">
        <v>142</v>
      </c>
      <c r="Q88" s="211"/>
      <c r="R88" s="79" t="s">
        <v>132</v>
      </c>
      <c r="S88" s="86" t="s">
        <v>142</v>
      </c>
      <c r="T88" s="211"/>
      <c r="U88" s="79" t="s">
        <v>132</v>
      </c>
      <c r="V88" s="86" t="s">
        <v>142</v>
      </c>
      <c r="W88" s="211"/>
      <c r="X88" s="79" t="s">
        <v>132</v>
      </c>
      <c r="Y88" s="86" t="s">
        <v>142</v>
      </c>
      <c r="Z88" s="211"/>
      <c r="AA88" s="79" t="s">
        <v>132</v>
      </c>
      <c r="AB88" s="86" t="s">
        <v>142</v>
      </c>
      <c r="AC88" s="211"/>
      <c r="AD88" s="79" t="s">
        <v>132</v>
      </c>
      <c r="AE88" s="86" t="s">
        <v>142</v>
      </c>
      <c r="AF88" s="211"/>
      <c r="AG88" s="79" t="s">
        <v>132</v>
      </c>
      <c r="AH88" s="86" t="s">
        <v>142</v>
      </c>
      <c r="AI88" s="211"/>
      <c r="AJ88" s="79" t="s">
        <v>132</v>
      </c>
    </row>
    <row r="89" spans="1:36">
      <c r="A89" s="87"/>
      <c r="B89" s="212"/>
      <c r="C89" s="81" t="s">
        <v>133</v>
      </c>
      <c r="D89" s="87"/>
      <c r="E89" s="212"/>
      <c r="F89" s="81" t="s">
        <v>133</v>
      </c>
      <c r="G89" s="87"/>
      <c r="H89" s="212"/>
      <c r="I89" s="81" t="s">
        <v>133</v>
      </c>
      <c r="J89" s="87"/>
      <c r="K89" s="212"/>
      <c r="L89" s="81" t="s">
        <v>133</v>
      </c>
      <c r="M89" s="87"/>
      <c r="N89" s="212"/>
      <c r="O89" s="81" t="s">
        <v>133</v>
      </c>
      <c r="P89" s="87"/>
      <c r="Q89" s="212"/>
      <c r="R89" s="81" t="s">
        <v>133</v>
      </c>
      <c r="S89" s="87"/>
      <c r="T89" s="212"/>
      <c r="U89" s="81" t="s">
        <v>133</v>
      </c>
      <c r="V89" s="87"/>
      <c r="W89" s="212"/>
      <c r="X89" s="81" t="s">
        <v>133</v>
      </c>
      <c r="Y89" s="87"/>
      <c r="Z89" s="212"/>
      <c r="AA89" s="81" t="s">
        <v>133</v>
      </c>
      <c r="AB89" s="87"/>
      <c r="AC89" s="212"/>
      <c r="AD89" s="81" t="s">
        <v>133</v>
      </c>
      <c r="AE89" s="87"/>
      <c r="AF89" s="212"/>
      <c r="AG89" s="81" t="s">
        <v>133</v>
      </c>
      <c r="AH89" s="87"/>
      <c r="AI89" s="212"/>
      <c r="AJ89" s="81" t="s">
        <v>133</v>
      </c>
    </row>
    <row r="90" spans="1:36" ht="14.25" customHeight="1">
      <c r="A90" s="539" t="s">
        <v>150</v>
      </c>
      <c r="B90" s="540"/>
      <c r="C90" s="541"/>
      <c r="D90" s="539" t="s">
        <v>150</v>
      </c>
      <c r="E90" s="540"/>
      <c r="F90" s="541"/>
      <c r="G90" s="539" t="s">
        <v>150</v>
      </c>
      <c r="H90" s="540"/>
      <c r="I90" s="541"/>
      <c r="J90" s="539" t="s">
        <v>150</v>
      </c>
      <c r="K90" s="540"/>
      <c r="L90" s="541"/>
      <c r="M90" s="539" t="s">
        <v>150</v>
      </c>
      <c r="N90" s="540"/>
      <c r="O90" s="541"/>
      <c r="P90" s="539" t="s">
        <v>150</v>
      </c>
      <c r="Q90" s="540"/>
      <c r="R90" s="541"/>
      <c r="S90" s="539" t="s">
        <v>150</v>
      </c>
      <c r="T90" s="540"/>
      <c r="U90" s="541"/>
      <c r="V90" s="539" t="s">
        <v>150</v>
      </c>
      <c r="W90" s="540"/>
      <c r="X90" s="541"/>
      <c r="Y90" s="539" t="s">
        <v>150</v>
      </c>
      <c r="Z90" s="540"/>
      <c r="AA90" s="541"/>
      <c r="AB90" s="539" t="s">
        <v>150</v>
      </c>
      <c r="AC90" s="540"/>
      <c r="AD90" s="541"/>
      <c r="AE90" s="539" t="s">
        <v>150</v>
      </c>
      <c r="AF90" s="540"/>
      <c r="AG90" s="541"/>
      <c r="AH90" s="539" t="s">
        <v>150</v>
      </c>
      <c r="AI90" s="540"/>
      <c r="AJ90" s="541"/>
    </row>
    <row r="91" spans="1:36">
      <c r="A91" s="539"/>
      <c r="B91" s="540"/>
      <c r="C91" s="512"/>
      <c r="D91" s="539"/>
      <c r="E91" s="540"/>
      <c r="F91" s="512"/>
      <c r="G91" s="539"/>
      <c r="H91" s="540"/>
      <c r="I91" s="512"/>
      <c r="J91" s="539"/>
      <c r="K91" s="540"/>
      <c r="L91" s="512"/>
      <c r="M91" s="539"/>
      <c r="N91" s="540"/>
      <c r="O91" s="512"/>
      <c r="P91" s="539"/>
      <c r="Q91" s="540"/>
      <c r="R91" s="512"/>
      <c r="S91" s="539"/>
      <c r="T91" s="540"/>
      <c r="U91" s="512"/>
      <c r="V91" s="539"/>
      <c r="W91" s="540"/>
      <c r="X91" s="512"/>
      <c r="Y91" s="539"/>
      <c r="Z91" s="540"/>
      <c r="AA91" s="512"/>
      <c r="AB91" s="539"/>
      <c r="AC91" s="540"/>
      <c r="AD91" s="512"/>
      <c r="AE91" s="539"/>
      <c r="AF91" s="540"/>
      <c r="AG91" s="512"/>
      <c r="AH91" s="539"/>
      <c r="AI91" s="540"/>
      <c r="AJ91" s="512"/>
    </row>
    <row r="92" spans="1:36" ht="14.25" customHeight="1">
      <c r="A92" s="509" t="s">
        <v>143</v>
      </c>
      <c r="B92" s="510"/>
      <c r="C92" s="511"/>
      <c r="D92" s="509" t="s">
        <v>143</v>
      </c>
      <c r="E92" s="510"/>
      <c r="F92" s="511"/>
      <c r="G92" s="509" t="s">
        <v>143</v>
      </c>
      <c r="H92" s="510"/>
      <c r="I92" s="511"/>
      <c r="J92" s="509" t="s">
        <v>143</v>
      </c>
      <c r="K92" s="510"/>
      <c r="L92" s="511"/>
      <c r="M92" s="509" t="s">
        <v>143</v>
      </c>
      <c r="N92" s="510"/>
      <c r="O92" s="511"/>
      <c r="P92" s="509" t="s">
        <v>143</v>
      </c>
      <c r="Q92" s="510"/>
      <c r="R92" s="511"/>
      <c r="S92" s="509" t="s">
        <v>143</v>
      </c>
      <c r="T92" s="510"/>
      <c r="U92" s="511"/>
      <c r="V92" s="509" t="s">
        <v>143</v>
      </c>
      <c r="W92" s="510"/>
      <c r="X92" s="511"/>
      <c r="Y92" s="509" t="s">
        <v>143</v>
      </c>
      <c r="Z92" s="510"/>
      <c r="AA92" s="511"/>
      <c r="AB92" s="509" t="s">
        <v>143</v>
      </c>
      <c r="AC92" s="510"/>
      <c r="AD92" s="511"/>
      <c r="AE92" s="509" t="s">
        <v>143</v>
      </c>
      <c r="AF92" s="510"/>
      <c r="AG92" s="511"/>
      <c r="AH92" s="509" t="s">
        <v>143</v>
      </c>
      <c r="AI92" s="510"/>
      <c r="AJ92" s="511"/>
    </row>
    <row r="93" spans="1:36">
      <c r="A93" s="509"/>
      <c r="B93" s="510"/>
      <c r="C93" s="512"/>
      <c r="D93" s="509"/>
      <c r="E93" s="510"/>
      <c r="F93" s="512"/>
      <c r="G93" s="509"/>
      <c r="H93" s="510"/>
      <c r="I93" s="512"/>
      <c r="J93" s="509"/>
      <c r="K93" s="510"/>
      <c r="L93" s="512"/>
      <c r="M93" s="509"/>
      <c r="N93" s="510"/>
      <c r="O93" s="512"/>
      <c r="P93" s="509"/>
      <c r="Q93" s="510"/>
      <c r="R93" s="512"/>
      <c r="S93" s="509"/>
      <c r="T93" s="510"/>
      <c r="U93" s="512"/>
      <c r="V93" s="509"/>
      <c r="W93" s="510"/>
      <c r="X93" s="512"/>
      <c r="Y93" s="509"/>
      <c r="Z93" s="510"/>
      <c r="AA93" s="512"/>
      <c r="AB93" s="509"/>
      <c r="AC93" s="510"/>
      <c r="AD93" s="512"/>
      <c r="AE93" s="509"/>
      <c r="AF93" s="510"/>
      <c r="AG93" s="512"/>
      <c r="AH93" s="509"/>
      <c r="AI93" s="510"/>
      <c r="AJ93" s="512"/>
    </row>
    <row r="94" spans="1:36" ht="14.25" customHeight="1">
      <c r="A94" s="513" t="s">
        <v>134</v>
      </c>
      <c r="B94" s="514"/>
      <c r="C94" s="511"/>
      <c r="D94" s="513" t="s">
        <v>134</v>
      </c>
      <c r="E94" s="514"/>
      <c r="F94" s="511"/>
      <c r="G94" s="513" t="s">
        <v>134</v>
      </c>
      <c r="H94" s="514"/>
      <c r="I94" s="511"/>
      <c r="J94" s="513" t="s">
        <v>134</v>
      </c>
      <c r="K94" s="514"/>
      <c r="L94" s="511"/>
      <c r="M94" s="513" t="s">
        <v>134</v>
      </c>
      <c r="N94" s="514"/>
      <c r="O94" s="511"/>
      <c r="P94" s="513" t="s">
        <v>134</v>
      </c>
      <c r="Q94" s="514"/>
      <c r="R94" s="511"/>
      <c r="S94" s="513" t="s">
        <v>134</v>
      </c>
      <c r="T94" s="514"/>
      <c r="U94" s="511"/>
      <c r="V94" s="513" t="s">
        <v>134</v>
      </c>
      <c r="W94" s="514"/>
      <c r="X94" s="511"/>
      <c r="Y94" s="513" t="s">
        <v>134</v>
      </c>
      <c r="Z94" s="514"/>
      <c r="AA94" s="511"/>
      <c r="AB94" s="513" t="s">
        <v>134</v>
      </c>
      <c r="AC94" s="514"/>
      <c r="AD94" s="511"/>
      <c r="AE94" s="513" t="s">
        <v>134</v>
      </c>
      <c r="AF94" s="514"/>
      <c r="AG94" s="511"/>
      <c r="AH94" s="513" t="s">
        <v>134</v>
      </c>
      <c r="AI94" s="514"/>
      <c r="AJ94" s="511"/>
    </row>
    <row r="95" spans="1:36">
      <c r="A95" s="513"/>
      <c r="B95" s="514"/>
      <c r="C95" s="512"/>
      <c r="D95" s="513"/>
      <c r="E95" s="514"/>
      <c r="F95" s="512"/>
      <c r="G95" s="513"/>
      <c r="H95" s="514"/>
      <c r="I95" s="512"/>
      <c r="J95" s="513"/>
      <c r="K95" s="514"/>
      <c r="L95" s="512"/>
      <c r="M95" s="513"/>
      <c r="N95" s="514"/>
      <c r="O95" s="512"/>
      <c r="P95" s="513"/>
      <c r="Q95" s="514"/>
      <c r="R95" s="512"/>
      <c r="S95" s="513"/>
      <c r="T95" s="514"/>
      <c r="U95" s="512"/>
      <c r="V95" s="513"/>
      <c r="W95" s="514"/>
      <c r="X95" s="512"/>
      <c r="Y95" s="513"/>
      <c r="Z95" s="514"/>
      <c r="AA95" s="512"/>
      <c r="AB95" s="513"/>
      <c r="AC95" s="514"/>
      <c r="AD95" s="512"/>
      <c r="AE95" s="513"/>
      <c r="AF95" s="514"/>
      <c r="AG95" s="512"/>
      <c r="AH95" s="513"/>
      <c r="AI95" s="514"/>
      <c r="AJ95" s="512"/>
    </row>
    <row r="96" spans="1:36" ht="14.25" customHeight="1">
      <c r="A96" s="515" t="s">
        <v>147</v>
      </c>
      <c r="B96" s="516"/>
      <c r="C96" s="511"/>
      <c r="D96" s="515" t="s">
        <v>147</v>
      </c>
      <c r="E96" s="516"/>
      <c r="F96" s="511"/>
      <c r="G96" s="515" t="s">
        <v>147</v>
      </c>
      <c r="H96" s="516"/>
      <c r="I96" s="511"/>
      <c r="J96" s="515" t="s">
        <v>147</v>
      </c>
      <c r="K96" s="516"/>
      <c r="L96" s="511"/>
      <c r="M96" s="515" t="s">
        <v>147</v>
      </c>
      <c r="N96" s="516"/>
      <c r="O96" s="511"/>
      <c r="P96" s="515" t="s">
        <v>147</v>
      </c>
      <c r="Q96" s="516"/>
      <c r="R96" s="511"/>
      <c r="S96" s="515" t="s">
        <v>147</v>
      </c>
      <c r="T96" s="516"/>
      <c r="U96" s="511"/>
      <c r="V96" s="515" t="s">
        <v>147</v>
      </c>
      <c r="W96" s="516"/>
      <c r="X96" s="511"/>
      <c r="Y96" s="515" t="s">
        <v>147</v>
      </c>
      <c r="Z96" s="516"/>
      <c r="AA96" s="511"/>
      <c r="AB96" s="515" t="s">
        <v>147</v>
      </c>
      <c r="AC96" s="516"/>
      <c r="AD96" s="511"/>
      <c r="AE96" s="515" t="s">
        <v>147</v>
      </c>
      <c r="AF96" s="516"/>
      <c r="AG96" s="511"/>
      <c r="AH96" s="515" t="s">
        <v>147</v>
      </c>
      <c r="AI96" s="516"/>
      <c r="AJ96" s="511"/>
    </row>
    <row r="97" spans="1:36">
      <c r="A97" s="515"/>
      <c r="B97" s="516"/>
      <c r="C97" s="512"/>
      <c r="D97" s="515"/>
      <c r="E97" s="516"/>
      <c r="F97" s="512"/>
      <c r="G97" s="515"/>
      <c r="H97" s="516"/>
      <c r="I97" s="512"/>
      <c r="J97" s="515"/>
      <c r="K97" s="516"/>
      <c r="L97" s="512"/>
      <c r="M97" s="515"/>
      <c r="N97" s="516"/>
      <c r="O97" s="512"/>
      <c r="P97" s="515"/>
      <c r="Q97" s="516"/>
      <c r="R97" s="512"/>
      <c r="S97" s="515"/>
      <c r="T97" s="516"/>
      <c r="U97" s="512"/>
      <c r="V97" s="515"/>
      <c r="W97" s="516"/>
      <c r="X97" s="512"/>
      <c r="Y97" s="515"/>
      <c r="Z97" s="516"/>
      <c r="AA97" s="512"/>
      <c r="AB97" s="515"/>
      <c r="AC97" s="516"/>
      <c r="AD97" s="512"/>
      <c r="AE97" s="515"/>
      <c r="AF97" s="516"/>
      <c r="AG97" s="512"/>
      <c r="AH97" s="515"/>
      <c r="AI97" s="516"/>
      <c r="AJ97" s="512"/>
    </row>
    <row r="98" spans="1:36" ht="14.25" customHeight="1">
      <c r="A98" s="517" t="s">
        <v>144</v>
      </c>
      <c r="B98" s="518"/>
      <c r="C98" s="511"/>
      <c r="D98" s="517" t="s">
        <v>144</v>
      </c>
      <c r="E98" s="518"/>
      <c r="F98" s="511"/>
      <c r="G98" s="517" t="s">
        <v>144</v>
      </c>
      <c r="H98" s="518"/>
      <c r="I98" s="511"/>
      <c r="J98" s="517" t="s">
        <v>144</v>
      </c>
      <c r="K98" s="518"/>
      <c r="L98" s="511"/>
      <c r="M98" s="517" t="s">
        <v>144</v>
      </c>
      <c r="N98" s="518"/>
      <c r="O98" s="511"/>
      <c r="P98" s="517" t="s">
        <v>144</v>
      </c>
      <c r="Q98" s="518"/>
      <c r="R98" s="511"/>
      <c r="S98" s="517" t="s">
        <v>144</v>
      </c>
      <c r="T98" s="518"/>
      <c r="U98" s="511"/>
      <c r="V98" s="517" t="s">
        <v>144</v>
      </c>
      <c r="W98" s="518"/>
      <c r="X98" s="511"/>
      <c r="Y98" s="517" t="s">
        <v>144</v>
      </c>
      <c r="Z98" s="518"/>
      <c r="AA98" s="511"/>
      <c r="AB98" s="517" t="s">
        <v>144</v>
      </c>
      <c r="AC98" s="518"/>
      <c r="AD98" s="511"/>
      <c r="AE98" s="517" t="s">
        <v>144</v>
      </c>
      <c r="AF98" s="518"/>
      <c r="AG98" s="511"/>
      <c r="AH98" s="517" t="s">
        <v>144</v>
      </c>
      <c r="AI98" s="518"/>
      <c r="AJ98" s="511"/>
    </row>
    <row r="99" spans="1:36">
      <c r="A99" s="519"/>
      <c r="B99" s="520"/>
      <c r="C99" s="512"/>
      <c r="D99" s="519"/>
      <c r="E99" s="520"/>
      <c r="F99" s="512"/>
      <c r="G99" s="519"/>
      <c r="H99" s="520"/>
      <c r="I99" s="512"/>
      <c r="J99" s="519"/>
      <c r="K99" s="520"/>
      <c r="L99" s="512"/>
      <c r="M99" s="519"/>
      <c r="N99" s="520"/>
      <c r="O99" s="512"/>
      <c r="P99" s="519"/>
      <c r="Q99" s="520"/>
      <c r="R99" s="512"/>
      <c r="S99" s="519"/>
      <c r="T99" s="520"/>
      <c r="U99" s="512"/>
      <c r="V99" s="519"/>
      <c r="W99" s="520"/>
      <c r="X99" s="512"/>
      <c r="Y99" s="519"/>
      <c r="Z99" s="520"/>
      <c r="AA99" s="512"/>
      <c r="AB99" s="519"/>
      <c r="AC99" s="520"/>
      <c r="AD99" s="512"/>
      <c r="AE99" s="519"/>
      <c r="AF99" s="520"/>
      <c r="AG99" s="512"/>
      <c r="AH99" s="519"/>
      <c r="AI99" s="520"/>
      <c r="AJ99" s="512"/>
    </row>
    <row r="100" spans="1:36" ht="14.4">
      <c r="A100" s="521" t="s">
        <v>140</v>
      </c>
      <c r="B100" s="522"/>
      <c r="C100" s="523"/>
      <c r="D100" s="521" t="s">
        <v>140</v>
      </c>
      <c r="E100" s="522"/>
      <c r="F100" s="523"/>
      <c r="G100" s="521" t="s">
        <v>140</v>
      </c>
      <c r="H100" s="522"/>
      <c r="I100" s="523"/>
      <c r="J100" s="521" t="s">
        <v>140</v>
      </c>
      <c r="K100" s="522"/>
      <c r="L100" s="523"/>
      <c r="M100" s="521" t="s">
        <v>140</v>
      </c>
      <c r="N100" s="522"/>
      <c r="O100" s="523"/>
      <c r="P100" s="521" t="s">
        <v>140</v>
      </c>
      <c r="Q100" s="522"/>
      <c r="R100" s="523"/>
      <c r="S100" s="521" t="s">
        <v>140</v>
      </c>
      <c r="T100" s="522"/>
      <c r="U100" s="523"/>
      <c r="V100" s="521" t="s">
        <v>140</v>
      </c>
      <c r="W100" s="522"/>
      <c r="X100" s="523"/>
      <c r="Y100" s="521" t="s">
        <v>140</v>
      </c>
      <c r="Z100" s="522"/>
      <c r="AA100" s="523"/>
      <c r="AB100" s="521" t="s">
        <v>140</v>
      </c>
      <c r="AC100" s="522"/>
      <c r="AD100" s="523"/>
      <c r="AE100" s="521" t="s">
        <v>140</v>
      </c>
      <c r="AF100" s="522"/>
      <c r="AG100" s="523"/>
      <c r="AH100" s="521" t="s">
        <v>140</v>
      </c>
      <c r="AI100" s="522"/>
      <c r="AJ100" s="523"/>
    </row>
  </sheetData>
  <sheetProtection algorithmName="SHA-512" hashValue="LtIlRVS0XB2V2aVkavbDvzKwylB/MVS7VvN8YgPBbohRpREZ4dNZladTOx3zoaYMbf8W7lV27KW+S+suXPm8HQ==" saltValue="4U3tvuymQpmlq5bHOqtjWg==" spinCount="100000" sheet="1" objects="1" scenarios="1"/>
  <mergeCells count="898">
    <mergeCell ref="E32:F32"/>
    <mergeCell ref="C48:C49"/>
    <mergeCell ref="A27:C27"/>
    <mergeCell ref="C42:C43"/>
    <mergeCell ref="C44:C45"/>
    <mergeCell ref="A50:C50"/>
    <mergeCell ref="A40:B41"/>
    <mergeCell ref="A42:B43"/>
    <mergeCell ref="A44:B45"/>
    <mergeCell ref="A48:B49"/>
    <mergeCell ref="A46:B47"/>
    <mergeCell ref="C40:C41"/>
    <mergeCell ref="A28:C28"/>
    <mergeCell ref="B32:C32"/>
    <mergeCell ref="B36:C36"/>
    <mergeCell ref="B34:C34"/>
    <mergeCell ref="B31:C31"/>
    <mergeCell ref="A37:B37"/>
    <mergeCell ref="A29:B29"/>
    <mergeCell ref="D12:E12"/>
    <mergeCell ref="D15:E16"/>
    <mergeCell ref="F15:F16"/>
    <mergeCell ref="D4:E4"/>
    <mergeCell ref="E6:F6"/>
    <mergeCell ref="E9:F9"/>
    <mergeCell ref="D3:F3"/>
    <mergeCell ref="E7:F7"/>
    <mergeCell ref="C46:C47"/>
    <mergeCell ref="B13:C13"/>
    <mergeCell ref="B14:C14"/>
    <mergeCell ref="D44:E45"/>
    <mergeCell ref="A8:C10"/>
    <mergeCell ref="D23:E24"/>
    <mergeCell ref="D40:E41"/>
    <mergeCell ref="D28:F28"/>
    <mergeCell ref="F21:F22"/>
    <mergeCell ref="F23:F24"/>
    <mergeCell ref="D17:E18"/>
    <mergeCell ref="F17:F18"/>
    <mergeCell ref="D19:E20"/>
    <mergeCell ref="F19:F20"/>
    <mergeCell ref="A11:C11"/>
    <mergeCell ref="A13:A14"/>
    <mergeCell ref="G2:I2"/>
    <mergeCell ref="G4:H4"/>
    <mergeCell ref="H6:I6"/>
    <mergeCell ref="D48:E49"/>
    <mergeCell ref="F48:F49"/>
    <mergeCell ref="D50:F50"/>
    <mergeCell ref="D25:F25"/>
    <mergeCell ref="D29:E29"/>
    <mergeCell ref="E31:F31"/>
    <mergeCell ref="E36:F36"/>
    <mergeCell ref="D37:E37"/>
    <mergeCell ref="F44:F45"/>
    <mergeCell ref="D46:E47"/>
    <mergeCell ref="F46:F47"/>
    <mergeCell ref="D27:F27"/>
    <mergeCell ref="F40:F41"/>
    <mergeCell ref="D42:E43"/>
    <mergeCell ref="F42:F43"/>
    <mergeCell ref="E34:F34"/>
    <mergeCell ref="D21:E22"/>
    <mergeCell ref="G17:H18"/>
    <mergeCell ref="I17:I18"/>
    <mergeCell ref="D2:F2"/>
    <mergeCell ref="E11:F11"/>
    <mergeCell ref="G19:H20"/>
    <mergeCell ref="I19:I20"/>
    <mergeCell ref="G21:H22"/>
    <mergeCell ref="I21:I22"/>
    <mergeCell ref="H9:I9"/>
    <mergeCell ref="H11:I11"/>
    <mergeCell ref="G12:H12"/>
    <mergeCell ref="G15:H16"/>
    <mergeCell ref="I15:I16"/>
    <mergeCell ref="G42:H43"/>
    <mergeCell ref="I42:I43"/>
    <mergeCell ref="H31:I31"/>
    <mergeCell ref="H34:I34"/>
    <mergeCell ref="H36:I36"/>
    <mergeCell ref="G23:H24"/>
    <mergeCell ref="I23:I24"/>
    <mergeCell ref="G25:I25"/>
    <mergeCell ref="G27:I27"/>
    <mergeCell ref="G29:H29"/>
    <mergeCell ref="G50:I50"/>
    <mergeCell ref="J2:L2"/>
    <mergeCell ref="J4:K4"/>
    <mergeCell ref="K6:L6"/>
    <mergeCell ref="K9:L9"/>
    <mergeCell ref="K11:L11"/>
    <mergeCell ref="J12:K12"/>
    <mergeCell ref="J15:K16"/>
    <mergeCell ref="L15:L16"/>
    <mergeCell ref="J17:K18"/>
    <mergeCell ref="L17:L18"/>
    <mergeCell ref="J19:K20"/>
    <mergeCell ref="L19:L20"/>
    <mergeCell ref="J21:K22"/>
    <mergeCell ref="G44:H45"/>
    <mergeCell ref="I44:I45"/>
    <mergeCell ref="G46:H47"/>
    <mergeCell ref="I46:I47"/>
    <mergeCell ref="G48:H49"/>
    <mergeCell ref="I48:I49"/>
    <mergeCell ref="G37:H37"/>
    <mergeCell ref="G40:H41"/>
    <mergeCell ref="J50:L50"/>
    <mergeCell ref="I40:I41"/>
    <mergeCell ref="J46:K47"/>
    <mergeCell ref="L46:L47"/>
    <mergeCell ref="J48:K49"/>
    <mergeCell ref="L48:L49"/>
    <mergeCell ref="K36:L36"/>
    <mergeCell ref="J37:K37"/>
    <mergeCell ref="J40:K41"/>
    <mergeCell ref="L40:L41"/>
    <mergeCell ref="J42:K43"/>
    <mergeCell ref="L42:L43"/>
    <mergeCell ref="J29:K29"/>
    <mergeCell ref="K31:L31"/>
    <mergeCell ref="K34:L34"/>
    <mergeCell ref="L21:L22"/>
    <mergeCell ref="J23:K24"/>
    <mergeCell ref="L23:L24"/>
    <mergeCell ref="J25:L25"/>
    <mergeCell ref="J27:L27"/>
    <mergeCell ref="J44:K45"/>
    <mergeCell ref="L44:L45"/>
    <mergeCell ref="M17:N18"/>
    <mergeCell ref="O17:O18"/>
    <mergeCell ref="M19:N20"/>
    <mergeCell ref="O19:O20"/>
    <mergeCell ref="M21:N22"/>
    <mergeCell ref="O21:O22"/>
    <mergeCell ref="M23:N24"/>
    <mergeCell ref="O23:O24"/>
    <mergeCell ref="M25:O25"/>
    <mergeCell ref="M2:O2"/>
    <mergeCell ref="M4:N4"/>
    <mergeCell ref="N6:O6"/>
    <mergeCell ref="N9:O9"/>
    <mergeCell ref="N11:O11"/>
    <mergeCell ref="M12:N12"/>
    <mergeCell ref="M15:N16"/>
    <mergeCell ref="O15:O16"/>
    <mergeCell ref="M3:O3"/>
    <mergeCell ref="M50:O50"/>
    <mergeCell ref="M52:O52"/>
    <mergeCell ref="M54:N54"/>
    <mergeCell ref="N56:O56"/>
    <mergeCell ref="M27:O27"/>
    <mergeCell ref="M29:N29"/>
    <mergeCell ref="N31:O31"/>
    <mergeCell ref="N34:O34"/>
    <mergeCell ref="M42:N43"/>
    <mergeCell ref="O42:O43"/>
    <mergeCell ref="M44:N45"/>
    <mergeCell ref="O44:O45"/>
    <mergeCell ref="M46:N47"/>
    <mergeCell ref="O46:O47"/>
    <mergeCell ref="M48:N49"/>
    <mergeCell ref="O48:O49"/>
    <mergeCell ref="N36:O36"/>
    <mergeCell ref="M37:N37"/>
    <mergeCell ref="M40:N41"/>
    <mergeCell ref="O40:O41"/>
    <mergeCell ref="M92:N93"/>
    <mergeCell ref="O92:O93"/>
    <mergeCell ref="N81:O81"/>
    <mergeCell ref="N84:O84"/>
    <mergeCell ref="N86:O86"/>
    <mergeCell ref="M73:N74"/>
    <mergeCell ref="O73:O74"/>
    <mergeCell ref="M75:O75"/>
    <mergeCell ref="M77:O77"/>
    <mergeCell ref="M79:N79"/>
    <mergeCell ref="M100:O100"/>
    <mergeCell ref="J52:L52"/>
    <mergeCell ref="J54:K54"/>
    <mergeCell ref="K56:L56"/>
    <mergeCell ref="K59:L59"/>
    <mergeCell ref="K61:L61"/>
    <mergeCell ref="J62:K62"/>
    <mergeCell ref="J65:K66"/>
    <mergeCell ref="L65:L66"/>
    <mergeCell ref="J67:K68"/>
    <mergeCell ref="L67:L68"/>
    <mergeCell ref="J69:K70"/>
    <mergeCell ref="L69:L70"/>
    <mergeCell ref="J71:K72"/>
    <mergeCell ref="M94:N95"/>
    <mergeCell ref="O94:O95"/>
    <mergeCell ref="M96:N97"/>
    <mergeCell ref="J90:K91"/>
    <mergeCell ref="O96:O97"/>
    <mergeCell ref="M98:N99"/>
    <mergeCell ref="O98:O99"/>
    <mergeCell ref="M87:N87"/>
    <mergeCell ref="M90:N91"/>
    <mergeCell ref="O90:O91"/>
    <mergeCell ref="J100:L100"/>
    <mergeCell ref="G52:I52"/>
    <mergeCell ref="G54:H54"/>
    <mergeCell ref="H56:I56"/>
    <mergeCell ref="H59:I59"/>
    <mergeCell ref="H61:I61"/>
    <mergeCell ref="G62:H62"/>
    <mergeCell ref="G65:H66"/>
    <mergeCell ref="I65:I66"/>
    <mergeCell ref="G67:H68"/>
    <mergeCell ref="I67:I68"/>
    <mergeCell ref="G69:H70"/>
    <mergeCell ref="I69:I70"/>
    <mergeCell ref="G71:H72"/>
    <mergeCell ref="J94:K95"/>
    <mergeCell ref="L94:L95"/>
    <mergeCell ref="L71:L72"/>
    <mergeCell ref="J73:K74"/>
    <mergeCell ref="L73:L74"/>
    <mergeCell ref="J75:L75"/>
    <mergeCell ref="J77:L77"/>
    <mergeCell ref="J96:K97"/>
    <mergeCell ref="L96:L97"/>
    <mergeCell ref="J98:K99"/>
    <mergeCell ref="L98:L99"/>
    <mergeCell ref="K86:L86"/>
    <mergeCell ref="J87:K87"/>
    <mergeCell ref="G79:H79"/>
    <mergeCell ref="H81:I81"/>
    <mergeCell ref="H84:I84"/>
    <mergeCell ref="L90:L91"/>
    <mergeCell ref="J92:K93"/>
    <mergeCell ref="L92:L93"/>
    <mergeCell ref="J79:K79"/>
    <mergeCell ref="K81:L81"/>
    <mergeCell ref="K84:L84"/>
    <mergeCell ref="I96:I97"/>
    <mergeCell ref="G98:H99"/>
    <mergeCell ref="I98:I99"/>
    <mergeCell ref="H86:I86"/>
    <mergeCell ref="G87:H87"/>
    <mergeCell ref="G90:H91"/>
    <mergeCell ref="I90:I91"/>
    <mergeCell ref="G92:H93"/>
    <mergeCell ref="I92:I93"/>
    <mergeCell ref="G100:I100"/>
    <mergeCell ref="D52:F52"/>
    <mergeCell ref="D54:E54"/>
    <mergeCell ref="E56:F56"/>
    <mergeCell ref="E59:F59"/>
    <mergeCell ref="E61:F61"/>
    <mergeCell ref="D62:E62"/>
    <mergeCell ref="D65:E66"/>
    <mergeCell ref="F65:F66"/>
    <mergeCell ref="D67:E68"/>
    <mergeCell ref="F67:F68"/>
    <mergeCell ref="D69:E70"/>
    <mergeCell ref="F69:F70"/>
    <mergeCell ref="D71:E72"/>
    <mergeCell ref="G94:H95"/>
    <mergeCell ref="I94:I95"/>
    <mergeCell ref="G96:H97"/>
    <mergeCell ref="D90:E91"/>
    <mergeCell ref="I71:I72"/>
    <mergeCell ref="G73:H74"/>
    <mergeCell ref="I73:I74"/>
    <mergeCell ref="G75:I75"/>
    <mergeCell ref="G77:I77"/>
    <mergeCell ref="D100:F100"/>
    <mergeCell ref="A52:C52"/>
    <mergeCell ref="A54:B54"/>
    <mergeCell ref="B56:C56"/>
    <mergeCell ref="B59:C59"/>
    <mergeCell ref="B61:C61"/>
    <mergeCell ref="A62:B62"/>
    <mergeCell ref="A65:B66"/>
    <mergeCell ref="C65:C66"/>
    <mergeCell ref="A67:B68"/>
    <mergeCell ref="C67:C68"/>
    <mergeCell ref="C69:C70"/>
    <mergeCell ref="A71:B72"/>
    <mergeCell ref="D94:E95"/>
    <mergeCell ref="F94:F95"/>
    <mergeCell ref="F71:F72"/>
    <mergeCell ref="D73:E74"/>
    <mergeCell ref="F73:F74"/>
    <mergeCell ref="D75:F75"/>
    <mergeCell ref="D77:F77"/>
    <mergeCell ref="B82:C82"/>
    <mergeCell ref="D96:E97"/>
    <mergeCell ref="F96:F97"/>
    <mergeCell ref="D98:E99"/>
    <mergeCell ref="F98:F99"/>
    <mergeCell ref="E86:F86"/>
    <mergeCell ref="D87:E87"/>
    <mergeCell ref="A79:B79"/>
    <mergeCell ref="B81:C81"/>
    <mergeCell ref="B84:C84"/>
    <mergeCell ref="F90:F91"/>
    <mergeCell ref="D92:E93"/>
    <mergeCell ref="F92:F93"/>
    <mergeCell ref="D79:E79"/>
    <mergeCell ref="E81:F81"/>
    <mergeCell ref="E84:F84"/>
    <mergeCell ref="C96:C97"/>
    <mergeCell ref="A98:B99"/>
    <mergeCell ref="C98:C99"/>
    <mergeCell ref="B86:C86"/>
    <mergeCell ref="A87:B87"/>
    <mergeCell ref="A90:B91"/>
    <mergeCell ref="C90:C91"/>
    <mergeCell ref="A92:B93"/>
    <mergeCell ref="C92:C93"/>
    <mergeCell ref="R21:R22"/>
    <mergeCell ref="P23:Q24"/>
    <mergeCell ref="R23:R24"/>
    <mergeCell ref="P25:R25"/>
    <mergeCell ref="P27:R27"/>
    <mergeCell ref="A100:C100"/>
    <mergeCell ref="P2:R2"/>
    <mergeCell ref="P4:Q4"/>
    <mergeCell ref="Q6:R6"/>
    <mergeCell ref="Q9:R9"/>
    <mergeCell ref="Q11:R11"/>
    <mergeCell ref="P12:Q12"/>
    <mergeCell ref="P15:Q16"/>
    <mergeCell ref="R15:R16"/>
    <mergeCell ref="P17:Q18"/>
    <mergeCell ref="R17:R18"/>
    <mergeCell ref="P19:Q20"/>
    <mergeCell ref="R19:R20"/>
    <mergeCell ref="P21:Q22"/>
    <mergeCell ref="A94:B95"/>
    <mergeCell ref="C94:C95"/>
    <mergeCell ref="A96:B97"/>
    <mergeCell ref="Q36:R36"/>
    <mergeCell ref="C71:C72"/>
    <mergeCell ref="R71:R72"/>
    <mergeCell ref="Q59:R59"/>
    <mergeCell ref="Q61:R61"/>
    <mergeCell ref="P62:Q62"/>
    <mergeCell ref="P65:Q66"/>
    <mergeCell ref="R65:R66"/>
    <mergeCell ref="P50:R50"/>
    <mergeCell ref="P52:R52"/>
    <mergeCell ref="P54:Q54"/>
    <mergeCell ref="Q56:R56"/>
    <mergeCell ref="Q81:R81"/>
    <mergeCell ref="Q84:R84"/>
    <mergeCell ref="Q86:R86"/>
    <mergeCell ref="P73:Q74"/>
    <mergeCell ref="R73:R74"/>
    <mergeCell ref="P75:R75"/>
    <mergeCell ref="P77:R77"/>
    <mergeCell ref="P79:Q79"/>
    <mergeCell ref="Q82:R82"/>
    <mergeCell ref="P100:R100"/>
    <mergeCell ref="P94:Q95"/>
    <mergeCell ref="R94:R95"/>
    <mergeCell ref="P96:Q97"/>
    <mergeCell ref="R96:R97"/>
    <mergeCell ref="P98:Q99"/>
    <mergeCell ref="R98:R99"/>
    <mergeCell ref="P87:Q87"/>
    <mergeCell ref="P90:Q91"/>
    <mergeCell ref="R90:R91"/>
    <mergeCell ref="P92:Q93"/>
    <mergeCell ref="R92:R93"/>
    <mergeCell ref="P3:R3"/>
    <mergeCell ref="P28:R28"/>
    <mergeCell ref="M28:O28"/>
    <mergeCell ref="M53:O53"/>
    <mergeCell ref="P53:R53"/>
    <mergeCell ref="P78:R78"/>
    <mergeCell ref="M78:O78"/>
    <mergeCell ref="A53:C53"/>
    <mergeCell ref="D53:F53"/>
    <mergeCell ref="D78:F78"/>
    <mergeCell ref="A78:C78"/>
    <mergeCell ref="G3:I3"/>
    <mergeCell ref="J3:L3"/>
    <mergeCell ref="J28:L28"/>
    <mergeCell ref="G28:I28"/>
    <mergeCell ref="G53:I53"/>
    <mergeCell ref="J53:L53"/>
    <mergeCell ref="G78:I78"/>
    <mergeCell ref="J78:L78"/>
    <mergeCell ref="P67:Q68"/>
    <mergeCell ref="R67:R68"/>
    <mergeCell ref="P69:Q70"/>
    <mergeCell ref="R69:R70"/>
    <mergeCell ref="P71:Q72"/>
    <mergeCell ref="H7:I7"/>
    <mergeCell ref="H32:I32"/>
    <mergeCell ref="K7:L7"/>
    <mergeCell ref="K32:L32"/>
    <mergeCell ref="N7:O7"/>
    <mergeCell ref="N32:O32"/>
    <mergeCell ref="Q7:R7"/>
    <mergeCell ref="Q32:R32"/>
    <mergeCell ref="B57:C57"/>
    <mergeCell ref="Q57:R57"/>
    <mergeCell ref="P44:Q45"/>
    <mergeCell ref="R44:R45"/>
    <mergeCell ref="P46:Q47"/>
    <mergeCell ref="R46:R47"/>
    <mergeCell ref="P48:Q49"/>
    <mergeCell ref="R48:R49"/>
    <mergeCell ref="P37:Q37"/>
    <mergeCell ref="P40:Q41"/>
    <mergeCell ref="R40:R41"/>
    <mergeCell ref="P42:Q43"/>
    <mergeCell ref="R42:R43"/>
    <mergeCell ref="P29:Q29"/>
    <mergeCell ref="Q31:R31"/>
    <mergeCell ref="Q34:R34"/>
    <mergeCell ref="E57:F57"/>
    <mergeCell ref="E82:F82"/>
    <mergeCell ref="H57:I57"/>
    <mergeCell ref="H82:I82"/>
    <mergeCell ref="K57:L57"/>
    <mergeCell ref="K82:L82"/>
    <mergeCell ref="N57:O57"/>
    <mergeCell ref="N82:O82"/>
    <mergeCell ref="A73:B74"/>
    <mergeCell ref="C73:C74"/>
    <mergeCell ref="A75:C75"/>
    <mergeCell ref="A77:C77"/>
    <mergeCell ref="M67:N68"/>
    <mergeCell ref="O67:O68"/>
    <mergeCell ref="M69:N70"/>
    <mergeCell ref="O69:O70"/>
    <mergeCell ref="M71:N72"/>
    <mergeCell ref="O71:O72"/>
    <mergeCell ref="N59:O59"/>
    <mergeCell ref="N61:O61"/>
    <mergeCell ref="M62:N62"/>
    <mergeCell ref="M65:N66"/>
    <mergeCell ref="O65:O66"/>
    <mergeCell ref="A69:B70"/>
    <mergeCell ref="S2:U2"/>
    <mergeCell ref="S3:U3"/>
    <mergeCell ref="S4:T4"/>
    <mergeCell ref="T6:U6"/>
    <mergeCell ref="T7:U7"/>
    <mergeCell ref="T9:U9"/>
    <mergeCell ref="T11:U11"/>
    <mergeCell ref="S12:T12"/>
    <mergeCell ref="S15:T16"/>
    <mergeCell ref="U15:U16"/>
    <mergeCell ref="S17:T18"/>
    <mergeCell ref="U17:U18"/>
    <mergeCell ref="S19:T20"/>
    <mergeCell ref="U19:U20"/>
    <mergeCell ref="S21:T22"/>
    <mergeCell ref="U21:U22"/>
    <mergeCell ref="S23:T24"/>
    <mergeCell ref="U23:U24"/>
    <mergeCell ref="S25:U25"/>
    <mergeCell ref="S27:U27"/>
    <mergeCell ref="S28:U28"/>
    <mergeCell ref="S29:T29"/>
    <mergeCell ref="T31:U31"/>
    <mergeCell ref="T32:U32"/>
    <mergeCell ref="T34:U34"/>
    <mergeCell ref="T36:U36"/>
    <mergeCell ref="S37:T37"/>
    <mergeCell ref="S40:T41"/>
    <mergeCell ref="U40:U41"/>
    <mergeCell ref="S42:T43"/>
    <mergeCell ref="U42:U43"/>
    <mergeCell ref="S44:T45"/>
    <mergeCell ref="U44:U45"/>
    <mergeCell ref="S46:T47"/>
    <mergeCell ref="U46:U47"/>
    <mergeCell ref="S48:T49"/>
    <mergeCell ref="U48:U49"/>
    <mergeCell ref="S50:U50"/>
    <mergeCell ref="S52:U52"/>
    <mergeCell ref="S53:U53"/>
    <mergeCell ref="S54:T54"/>
    <mergeCell ref="T56:U56"/>
    <mergeCell ref="T57:U57"/>
    <mergeCell ref="T59:U59"/>
    <mergeCell ref="T61:U61"/>
    <mergeCell ref="S62:T62"/>
    <mergeCell ref="S65:T66"/>
    <mergeCell ref="U65:U66"/>
    <mergeCell ref="S67:T68"/>
    <mergeCell ref="U67:U68"/>
    <mergeCell ref="S69:T70"/>
    <mergeCell ref="U69:U70"/>
    <mergeCell ref="S71:T72"/>
    <mergeCell ref="U71:U72"/>
    <mergeCell ref="S73:T74"/>
    <mergeCell ref="U73:U74"/>
    <mergeCell ref="S75:U75"/>
    <mergeCell ref="S77:U77"/>
    <mergeCell ref="S78:U78"/>
    <mergeCell ref="S79:T79"/>
    <mergeCell ref="T81:U81"/>
    <mergeCell ref="T82:U82"/>
    <mergeCell ref="T84:U84"/>
    <mergeCell ref="T86:U86"/>
    <mergeCell ref="S87:T87"/>
    <mergeCell ref="S90:T91"/>
    <mergeCell ref="U90:U91"/>
    <mergeCell ref="S92:T93"/>
    <mergeCell ref="U92:U93"/>
    <mergeCell ref="S94:T95"/>
    <mergeCell ref="U94:U95"/>
    <mergeCell ref="S96:T97"/>
    <mergeCell ref="U96:U97"/>
    <mergeCell ref="S98:T99"/>
    <mergeCell ref="U98:U99"/>
    <mergeCell ref="S100:U100"/>
    <mergeCell ref="V2:X2"/>
    <mergeCell ref="V3:X3"/>
    <mergeCell ref="V4:W4"/>
    <mergeCell ref="W6:X6"/>
    <mergeCell ref="W7:X7"/>
    <mergeCell ref="W9:X9"/>
    <mergeCell ref="W11:X11"/>
    <mergeCell ref="V12:W12"/>
    <mergeCell ref="V15:W16"/>
    <mergeCell ref="X15:X16"/>
    <mergeCell ref="V17:W18"/>
    <mergeCell ref="X17:X18"/>
    <mergeCell ref="V19:W20"/>
    <mergeCell ref="X19:X20"/>
    <mergeCell ref="V21:W22"/>
    <mergeCell ref="X21:X22"/>
    <mergeCell ref="V23:W24"/>
    <mergeCell ref="X23:X24"/>
    <mergeCell ref="V25:X25"/>
    <mergeCell ref="V27:X27"/>
    <mergeCell ref="V28:X28"/>
    <mergeCell ref="V29:W29"/>
    <mergeCell ref="W31:X31"/>
    <mergeCell ref="W32:X32"/>
    <mergeCell ref="W34:X34"/>
    <mergeCell ref="W36:X36"/>
    <mergeCell ref="V37:W37"/>
    <mergeCell ref="V40:W41"/>
    <mergeCell ref="X40:X41"/>
    <mergeCell ref="V42:W43"/>
    <mergeCell ref="X42:X43"/>
    <mergeCell ref="V44:W45"/>
    <mergeCell ref="X44:X45"/>
    <mergeCell ref="V46:W47"/>
    <mergeCell ref="X46:X47"/>
    <mergeCell ref="V48:W49"/>
    <mergeCell ref="X48:X49"/>
    <mergeCell ref="V50:X50"/>
    <mergeCell ref="Y2:AA2"/>
    <mergeCell ref="Y3:AA3"/>
    <mergeCell ref="Y4:Z4"/>
    <mergeCell ref="Z6:AA6"/>
    <mergeCell ref="Z7:AA7"/>
    <mergeCell ref="Z9:AA9"/>
    <mergeCell ref="Z11:AA11"/>
    <mergeCell ref="Y12:Z12"/>
    <mergeCell ref="Y15:Z16"/>
    <mergeCell ref="AA15:AA16"/>
    <mergeCell ref="Y17:Z18"/>
    <mergeCell ref="AA17:AA18"/>
    <mergeCell ref="Y19:Z20"/>
    <mergeCell ref="AA19:AA20"/>
    <mergeCell ref="Y21:Z22"/>
    <mergeCell ref="AA21:AA22"/>
    <mergeCell ref="Y23:Z24"/>
    <mergeCell ref="AA23:AA24"/>
    <mergeCell ref="Y25:AA25"/>
    <mergeCell ref="Y27:AA27"/>
    <mergeCell ref="Y28:AA28"/>
    <mergeCell ref="Y29:Z29"/>
    <mergeCell ref="Z31:AA31"/>
    <mergeCell ref="Z32:AA32"/>
    <mergeCell ref="Z34:AA34"/>
    <mergeCell ref="Z36:AA36"/>
    <mergeCell ref="Y37:Z37"/>
    <mergeCell ref="Y40:Z41"/>
    <mergeCell ref="AA40:AA41"/>
    <mergeCell ref="Y42:Z43"/>
    <mergeCell ref="AA42:AA43"/>
    <mergeCell ref="Y44:Z45"/>
    <mergeCell ref="AA44:AA45"/>
    <mergeCell ref="Y46:Z47"/>
    <mergeCell ref="AA46:AA47"/>
    <mergeCell ref="Y48:Z49"/>
    <mergeCell ref="AA48:AA49"/>
    <mergeCell ref="Y50:AA50"/>
    <mergeCell ref="AB2:AD2"/>
    <mergeCell ref="AB3:AD3"/>
    <mergeCell ref="AB4:AC4"/>
    <mergeCell ref="AC6:AD6"/>
    <mergeCell ref="AC7:AD7"/>
    <mergeCell ref="AC9:AD9"/>
    <mergeCell ref="AC11:AD11"/>
    <mergeCell ref="AB12:AC12"/>
    <mergeCell ref="AB15:AC16"/>
    <mergeCell ref="AD15:AD16"/>
    <mergeCell ref="AB17:AC18"/>
    <mergeCell ref="AD17:AD18"/>
    <mergeCell ref="AB19:AC20"/>
    <mergeCell ref="AD19:AD20"/>
    <mergeCell ref="AB21:AC22"/>
    <mergeCell ref="AD21:AD22"/>
    <mergeCell ref="AB23:AC24"/>
    <mergeCell ref="AD23:AD24"/>
    <mergeCell ref="AB25:AD25"/>
    <mergeCell ref="AB27:AD27"/>
    <mergeCell ref="AB28:AD28"/>
    <mergeCell ref="AB29:AC29"/>
    <mergeCell ref="AC31:AD31"/>
    <mergeCell ref="AC32:AD32"/>
    <mergeCell ref="AC34:AD34"/>
    <mergeCell ref="AC36:AD36"/>
    <mergeCell ref="AB37:AC37"/>
    <mergeCell ref="AB40:AC41"/>
    <mergeCell ref="AD40:AD41"/>
    <mergeCell ref="AB42:AC43"/>
    <mergeCell ref="AD42:AD43"/>
    <mergeCell ref="AB44:AC45"/>
    <mergeCell ref="AD44:AD45"/>
    <mergeCell ref="AB46:AC47"/>
    <mergeCell ref="AD46:AD47"/>
    <mergeCell ref="AB48:AC49"/>
    <mergeCell ref="AD48:AD49"/>
    <mergeCell ref="AB50:AD50"/>
    <mergeCell ref="AE2:AG2"/>
    <mergeCell ref="AE3:AG3"/>
    <mergeCell ref="AE4:AF4"/>
    <mergeCell ref="AF6:AG6"/>
    <mergeCell ref="AF7:AG7"/>
    <mergeCell ref="AF9:AG9"/>
    <mergeCell ref="AF11:AG11"/>
    <mergeCell ref="AE12:AF12"/>
    <mergeCell ref="AE15:AF16"/>
    <mergeCell ref="AG15:AG16"/>
    <mergeCell ref="AE17:AF18"/>
    <mergeCell ref="AG17:AG18"/>
    <mergeCell ref="AE19:AF20"/>
    <mergeCell ref="AG19:AG20"/>
    <mergeCell ref="AE21:AF22"/>
    <mergeCell ref="AG21:AG22"/>
    <mergeCell ref="AE23:AF24"/>
    <mergeCell ref="AG23:AG24"/>
    <mergeCell ref="AE25:AG25"/>
    <mergeCell ref="AE27:AG27"/>
    <mergeCell ref="AE28:AG28"/>
    <mergeCell ref="AE29:AF29"/>
    <mergeCell ref="AF31:AG31"/>
    <mergeCell ref="AF32:AG32"/>
    <mergeCell ref="AF34:AG34"/>
    <mergeCell ref="AF36:AG36"/>
    <mergeCell ref="AE37:AF37"/>
    <mergeCell ref="AE40:AF41"/>
    <mergeCell ref="AG40:AG41"/>
    <mergeCell ref="AE42:AF43"/>
    <mergeCell ref="AG42:AG43"/>
    <mergeCell ref="AE44:AF45"/>
    <mergeCell ref="AG44:AG45"/>
    <mergeCell ref="AE46:AF47"/>
    <mergeCell ref="AG46:AG47"/>
    <mergeCell ref="AE48:AF49"/>
    <mergeCell ref="AG48:AG49"/>
    <mergeCell ref="AE50:AG50"/>
    <mergeCell ref="V52:X52"/>
    <mergeCell ref="V53:X53"/>
    <mergeCell ref="V54:W54"/>
    <mergeCell ref="W56:X56"/>
    <mergeCell ref="W57:X57"/>
    <mergeCell ref="W59:X59"/>
    <mergeCell ref="W61:X61"/>
    <mergeCell ref="V62:W62"/>
    <mergeCell ref="V65:W66"/>
    <mergeCell ref="X65:X66"/>
    <mergeCell ref="V67:W68"/>
    <mergeCell ref="X67:X68"/>
    <mergeCell ref="V69:W70"/>
    <mergeCell ref="X69:X70"/>
    <mergeCell ref="V71:W72"/>
    <mergeCell ref="X71:X72"/>
    <mergeCell ref="V73:W74"/>
    <mergeCell ref="X73:X74"/>
    <mergeCell ref="V75:X75"/>
    <mergeCell ref="V77:X77"/>
    <mergeCell ref="V78:X78"/>
    <mergeCell ref="V79:W79"/>
    <mergeCell ref="W81:X81"/>
    <mergeCell ref="W82:X82"/>
    <mergeCell ref="W84:X84"/>
    <mergeCell ref="W86:X86"/>
    <mergeCell ref="V87:W87"/>
    <mergeCell ref="V90:W91"/>
    <mergeCell ref="X90:X91"/>
    <mergeCell ref="V92:W93"/>
    <mergeCell ref="X92:X93"/>
    <mergeCell ref="V94:W95"/>
    <mergeCell ref="X94:X95"/>
    <mergeCell ref="V96:W97"/>
    <mergeCell ref="X96:X97"/>
    <mergeCell ref="V98:W99"/>
    <mergeCell ref="X98:X99"/>
    <mergeCell ref="V100:X100"/>
    <mergeCell ref="Y52:AA52"/>
    <mergeCell ref="Y53:AA53"/>
    <mergeCell ref="Y54:Z54"/>
    <mergeCell ref="Z56:AA56"/>
    <mergeCell ref="Z57:AA57"/>
    <mergeCell ref="Z59:AA59"/>
    <mergeCell ref="Z61:AA61"/>
    <mergeCell ref="Y62:Z62"/>
    <mergeCell ref="Y65:Z66"/>
    <mergeCell ref="AA65:AA66"/>
    <mergeCell ref="Y67:Z68"/>
    <mergeCell ref="AA67:AA68"/>
    <mergeCell ref="Y69:Z70"/>
    <mergeCell ref="AA69:AA70"/>
    <mergeCell ref="Y71:Z72"/>
    <mergeCell ref="AA71:AA72"/>
    <mergeCell ref="Y73:Z74"/>
    <mergeCell ref="AA73:AA74"/>
    <mergeCell ref="Y75:AA75"/>
    <mergeCell ref="Y77:AA77"/>
    <mergeCell ref="Y78:AA78"/>
    <mergeCell ref="Y79:Z79"/>
    <mergeCell ref="Z81:AA81"/>
    <mergeCell ref="Z82:AA82"/>
    <mergeCell ref="Z84:AA84"/>
    <mergeCell ref="Z86:AA86"/>
    <mergeCell ref="Y87:Z87"/>
    <mergeCell ref="Y90:Z91"/>
    <mergeCell ref="AA90:AA91"/>
    <mergeCell ref="Y92:Z93"/>
    <mergeCell ref="AA92:AA93"/>
    <mergeCell ref="Y94:Z95"/>
    <mergeCell ref="AA94:AA95"/>
    <mergeCell ref="Y96:Z97"/>
    <mergeCell ref="AA96:AA97"/>
    <mergeCell ref="Y98:Z99"/>
    <mergeCell ref="AA98:AA99"/>
    <mergeCell ref="Y100:AA100"/>
    <mergeCell ref="AB52:AD52"/>
    <mergeCell ref="AB53:AD53"/>
    <mergeCell ref="AB54:AC54"/>
    <mergeCell ref="AC56:AD56"/>
    <mergeCell ref="AC57:AD57"/>
    <mergeCell ref="AC59:AD59"/>
    <mergeCell ref="AC61:AD61"/>
    <mergeCell ref="AB62:AC62"/>
    <mergeCell ref="AB65:AC66"/>
    <mergeCell ref="AD65:AD66"/>
    <mergeCell ref="AB67:AC68"/>
    <mergeCell ref="AD67:AD68"/>
    <mergeCell ref="AB69:AC70"/>
    <mergeCell ref="AD69:AD70"/>
    <mergeCell ref="AB71:AC72"/>
    <mergeCell ref="AD71:AD72"/>
    <mergeCell ref="AB73:AC74"/>
    <mergeCell ref="AD73:AD74"/>
    <mergeCell ref="AB75:AD75"/>
    <mergeCell ref="AB77:AD77"/>
    <mergeCell ref="AB78:AD78"/>
    <mergeCell ref="AB79:AC79"/>
    <mergeCell ref="AC81:AD81"/>
    <mergeCell ref="AC82:AD82"/>
    <mergeCell ref="AC84:AD84"/>
    <mergeCell ref="AC86:AD86"/>
    <mergeCell ref="AB87:AC87"/>
    <mergeCell ref="AB90:AC91"/>
    <mergeCell ref="AD90:AD91"/>
    <mergeCell ref="AB92:AC93"/>
    <mergeCell ref="AD92:AD93"/>
    <mergeCell ref="AB94:AC95"/>
    <mergeCell ref="AD94:AD95"/>
    <mergeCell ref="AB96:AC97"/>
    <mergeCell ref="AD96:AD97"/>
    <mergeCell ref="AB98:AC99"/>
    <mergeCell ref="AD98:AD99"/>
    <mergeCell ref="AB100:AD100"/>
    <mergeCell ref="AE52:AG52"/>
    <mergeCell ref="AE53:AG53"/>
    <mergeCell ref="AE54:AF54"/>
    <mergeCell ref="AF56:AG56"/>
    <mergeCell ref="AF57:AG57"/>
    <mergeCell ref="AF59:AG59"/>
    <mergeCell ref="AF61:AG61"/>
    <mergeCell ref="AE62:AF62"/>
    <mergeCell ref="AE65:AF66"/>
    <mergeCell ref="AG65:AG66"/>
    <mergeCell ref="AE67:AF68"/>
    <mergeCell ref="AG67:AG68"/>
    <mergeCell ref="AE69:AF70"/>
    <mergeCell ref="AG69:AG70"/>
    <mergeCell ref="AE71:AF72"/>
    <mergeCell ref="AG71:AG72"/>
    <mergeCell ref="AE73:AF74"/>
    <mergeCell ref="AG73:AG74"/>
    <mergeCell ref="AE75:AG75"/>
    <mergeCell ref="AE77:AG77"/>
    <mergeCell ref="AE78:AG78"/>
    <mergeCell ref="AE79:AF79"/>
    <mergeCell ref="AF81:AG81"/>
    <mergeCell ref="AF82:AG82"/>
    <mergeCell ref="AF84:AG84"/>
    <mergeCell ref="AF86:AG86"/>
    <mergeCell ref="AE87:AF87"/>
    <mergeCell ref="AE90:AF91"/>
    <mergeCell ref="AG90:AG91"/>
    <mergeCell ref="AE92:AF93"/>
    <mergeCell ref="AG92:AG93"/>
    <mergeCell ref="AE94:AF95"/>
    <mergeCell ref="AG94:AG95"/>
    <mergeCell ref="AE96:AF97"/>
    <mergeCell ref="AG96:AG97"/>
    <mergeCell ref="AE98:AF99"/>
    <mergeCell ref="AG98:AG99"/>
    <mergeCell ref="AE100:AG100"/>
    <mergeCell ref="AH2:AJ2"/>
    <mergeCell ref="AH3:AJ3"/>
    <mergeCell ref="AH4:AI4"/>
    <mergeCell ref="AI6:AJ6"/>
    <mergeCell ref="AI7:AJ7"/>
    <mergeCell ref="AI9:AJ9"/>
    <mergeCell ref="AI11:AJ11"/>
    <mergeCell ref="AH12:AI12"/>
    <mergeCell ref="AH15:AI16"/>
    <mergeCell ref="AJ15:AJ16"/>
    <mergeCell ref="AH17:AI18"/>
    <mergeCell ref="AJ17:AJ18"/>
    <mergeCell ref="AH19:AI20"/>
    <mergeCell ref="AJ19:AJ20"/>
    <mergeCell ref="AH21:AI22"/>
    <mergeCell ref="AJ21:AJ22"/>
    <mergeCell ref="AH23:AI24"/>
    <mergeCell ref="AJ23:AJ24"/>
    <mergeCell ref="AH25:AJ25"/>
    <mergeCell ref="AH27:AJ27"/>
    <mergeCell ref="AH28:AJ28"/>
    <mergeCell ref="AH29:AI29"/>
    <mergeCell ref="AI31:AJ31"/>
    <mergeCell ref="AI32:AJ32"/>
    <mergeCell ref="AI34:AJ34"/>
    <mergeCell ref="AI36:AJ36"/>
    <mergeCell ref="AH37:AI37"/>
    <mergeCell ref="AH40:AI41"/>
    <mergeCell ref="AJ40:AJ41"/>
    <mergeCell ref="AH42:AI43"/>
    <mergeCell ref="AJ42:AJ43"/>
    <mergeCell ref="AH44:AI45"/>
    <mergeCell ref="AJ44:AJ45"/>
    <mergeCell ref="AH46:AI47"/>
    <mergeCell ref="AJ46:AJ47"/>
    <mergeCell ref="AH48:AI49"/>
    <mergeCell ref="AJ48:AJ49"/>
    <mergeCell ref="AH50:AJ50"/>
    <mergeCell ref="AH52:AJ52"/>
    <mergeCell ref="AH53:AJ53"/>
    <mergeCell ref="AH54:AI54"/>
    <mergeCell ref="AI56:AJ56"/>
    <mergeCell ref="AI57:AJ57"/>
    <mergeCell ref="AI59:AJ59"/>
    <mergeCell ref="AI61:AJ61"/>
    <mergeCell ref="AH62:AI62"/>
    <mergeCell ref="AH65:AI66"/>
    <mergeCell ref="AJ65:AJ66"/>
    <mergeCell ref="AH67:AI68"/>
    <mergeCell ref="AJ67:AJ68"/>
    <mergeCell ref="AH69:AI70"/>
    <mergeCell ref="AJ69:AJ70"/>
    <mergeCell ref="AH71:AI72"/>
    <mergeCell ref="AJ71:AJ72"/>
    <mergeCell ref="AH73:AI74"/>
    <mergeCell ref="AJ73:AJ74"/>
    <mergeCell ref="AH75:AJ75"/>
    <mergeCell ref="AH77:AJ77"/>
    <mergeCell ref="AH78:AJ78"/>
    <mergeCell ref="AH79:AI79"/>
    <mergeCell ref="AI81:AJ81"/>
    <mergeCell ref="AI82:AJ82"/>
    <mergeCell ref="AI84:AJ84"/>
    <mergeCell ref="AI86:AJ86"/>
    <mergeCell ref="AH87:AI87"/>
    <mergeCell ref="AH90:AI91"/>
    <mergeCell ref="AJ90:AJ91"/>
    <mergeCell ref="AH92:AI93"/>
    <mergeCell ref="AJ92:AJ93"/>
    <mergeCell ref="AH94:AI95"/>
    <mergeCell ref="AJ94:AJ95"/>
    <mergeCell ref="AH96:AI97"/>
    <mergeCell ref="AJ96:AJ97"/>
    <mergeCell ref="AH98:AI99"/>
    <mergeCell ref="AJ98:AJ99"/>
    <mergeCell ref="AH100:AJ100"/>
  </mergeCells>
  <conditionalFormatting sqref="B38:B39">
    <cfRule type="duplicateValues" dxfId="591" priority="214"/>
  </conditionalFormatting>
  <conditionalFormatting sqref="A28:C28">
    <cfRule type="containsText" dxfId="590" priority="145" operator="containsText" text="Überprüfen Sie die Gesamtanzahlen der eingetragenen Kinder!">
      <formula>NOT(ISERROR(SEARCH("Überprüfen Sie die Gesamtanzahlen der eingetragenen Kinder!",A28)))</formula>
    </cfRule>
  </conditionalFormatting>
  <conditionalFormatting sqref="D53:F53">
    <cfRule type="containsText" dxfId="589" priority="67" operator="containsText" text="Überprüfen Sie die Gesamtanzahlen der eingetragenen Kinder!">
      <formula>NOT(ISERROR(SEARCH("Überprüfen Sie die Gesamtanzahlen der eingetragenen Kinder!",D53)))</formula>
    </cfRule>
  </conditionalFormatting>
  <conditionalFormatting sqref="A78:C78">
    <cfRule type="containsText" dxfId="588" priority="69" operator="containsText" text="Überprüfen Sie die Gesamtanzahlen der eingetragenen Kinder!">
      <formula>NOT(ISERROR(SEARCH("Überprüfen Sie die Gesamtanzahlen der eingetragenen Kinder!",A78)))</formula>
    </cfRule>
  </conditionalFormatting>
  <conditionalFormatting sqref="G53:I53">
    <cfRule type="containsText" dxfId="587" priority="63" operator="containsText" text="Überprüfen Sie die Gesamtanzahlen der eingetragenen Kinder!">
      <formula>NOT(ISERROR(SEARCH("Überprüfen Sie die Gesamtanzahlen der eingetragenen Kinder!",G53)))</formula>
    </cfRule>
  </conditionalFormatting>
  <conditionalFormatting sqref="S78:U78">
    <cfRule type="containsText" dxfId="586" priority="41" operator="containsText" text="Überprüfen Sie die Gesamtanzahlen der eingetragenen Kinder!">
      <formula>NOT(ISERROR(SEARCH("Überprüfen Sie die Gesamtanzahlen der eingetragenen Kinder!",S78)))</formula>
    </cfRule>
  </conditionalFormatting>
  <conditionalFormatting sqref="V3:X3">
    <cfRule type="containsText" dxfId="585" priority="39" operator="containsText" text="Überprüfen Sie die Gesamtanzahlen der eingetragenen Kinder!">
      <formula>NOT(ISERROR(SEARCH("Überprüfen Sie die Gesamtanzahlen der eingetragenen Kinder!",V3)))</formula>
    </cfRule>
  </conditionalFormatting>
  <conditionalFormatting sqref="Y3:AA3">
    <cfRule type="containsText" dxfId="584" priority="35" operator="containsText" text="Überprüfen Sie die Gesamtanzahlen der eingetragenen Kinder!">
      <formula>NOT(ISERROR(SEARCH("Überprüfen Sie die Gesamtanzahlen der eingetragenen Kinder!",Y3)))</formula>
    </cfRule>
  </conditionalFormatting>
  <conditionalFormatting sqref="M53:O53">
    <cfRule type="containsText" dxfId="583" priority="55" operator="containsText" text="Überprüfen Sie die Gesamtanzahlen der eingetragenen Kinder!">
      <formula>NOT(ISERROR(SEARCH("Überprüfen Sie die Gesamtanzahlen der eingetragenen Kinder!",M53)))</formula>
    </cfRule>
  </conditionalFormatting>
  <conditionalFormatting sqref="J78:L78">
    <cfRule type="containsText" dxfId="582" priority="57" operator="containsText" text="Überprüfen Sie die Gesamtanzahlen der eingetragenen Kinder!">
      <formula>NOT(ISERROR(SEARCH("Überprüfen Sie die Gesamtanzahlen der eingetragenen Kinder!",J78)))</formula>
    </cfRule>
  </conditionalFormatting>
  <conditionalFormatting sqref="M78:O78">
    <cfRule type="containsText" dxfId="581" priority="53" operator="containsText" text="Überprüfen Sie die Gesamtanzahlen der eingetragenen Kinder!">
      <formula>NOT(ISERROR(SEARCH("Überprüfen Sie die Gesamtanzahlen der eingetragenen Kinder!",M78)))</formula>
    </cfRule>
  </conditionalFormatting>
  <conditionalFormatting sqref="AB3:AD3">
    <cfRule type="containsText" dxfId="580" priority="31" operator="containsText" text="Überprüfen Sie die Gesamtanzahlen der eingetragenen Kinder!">
      <formula>NOT(ISERROR(SEARCH("Überprüfen Sie die Gesamtanzahlen der eingetragenen Kinder!",AB3)))</formula>
    </cfRule>
  </conditionalFormatting>
  <conditionalFormatting sqref="Y28:AA28">
    <cfRule type="containsText" dxfId="579" priority="33" operator="containsText" text="Überprüfen Sie die Gesamtanzahlen der eingetragenen Kinder!">
      <formula>NOT(ISERROR(SEARCH("Überprüfen Sie die Gesamtanzahlen der eingetragenen Kinder!",Y28)))</formula>
    </cfRule>
  </conditionalFormatting>
  <conditionalFormatting sqref="AE3:AG3">
    <cfRule type="containsText" dxfId="578" priority="27" operator="containsText" text="Überprüfen Sie die Gesamtanzahlen der eingetragenen Kinder!">
      <formula>NOT(ISERROR(SEARCH("Überprüfen Sie die Gesamtanzahlen der eingetragenen Kinder!",AE3)))</formula>
    </cfRule>
  </conditionalFormatting>
  <conditionalFormatting sqref="S3:U3">
    <cfRule type="containsText" dxfId="577" priority="47" operator="containsText" text="Überprüfen Sie die Gesamtanzahlen der eingetragenen Kinder!">
      <formula>NOT(ISERROR(SEARCH("Überprüfen Sie die Gesamtanzahlen der eingetragenen Kinder!",S3)))</formula>
    </cfRule>
  </conditionalFormatting>
  <conditionalFormatting sqref="P78:R78">
    <cfRule type="containsText" dxfId="576" priority="49" operator="containsText" text="Überprüfen Sie die Gesamtanzahlen der eingetragenen Kinder!">
      <formula>NOT(ISERROR(SEARCH("Überprüfen Sie die Gesamtanzahlen der eingetragenen Kinder!",P78)))</formula>
    </cfRule>
  </conditionalFormatting>
  <conditionalFormatting sqref="Q88:Q89">
    <cfRule type="duplicateValues" dxfId="575" priority="50"/>
  </conditionalFormatting>
  <conditionalFormatting sqref="S53:U53">
    <cfRule type="containsText" dxfId="574" priority="43" operator="containsText" text="Überprüfen Sie die Gesamtanzahlen der eingetragenen Kinder!">
      <formula>NOT(ISERROR(SEARCH("Überprüfen Sie die Gesamtanzahlen der eingetragenen Kinder!",S53)))</formula>
    </cfRule>
  </conditionalFormatting>
  <conditionalFormatting sqref="AH53:AJ53">
    <cfRule type="containsText" dxfId="573" priority="3" operator="containsText" text="Überprüfen Sie die Gesamtanzahlen der eingetragenen Kinder!">
      <formula>NOT(ISERROR(SEARCH("Überprüfen Sie die Gesamtanzahlen der eingetragenen Kinder!",AH53)))</formula>
    </cfRule>
  </conditionalFormatting>
  <conditionalFormatting sqref="E13:E14">
    <cfRule type="duplicateValues" dxfId="572" priority="92"/>
  </conditionalFormatting>
  <conditionalFormatting sqref="D3:F3">
    <cfRule type="containsText" dxfId="571" priority="91" operator="containsText" text="Überprüfen Sie die Gesamtanzahlen der eingetragenen Kinder!">
      <formula>NOT(ISERROR(SEARCH("Überprüfen Sie die Gesamtanzahlen der eingetragenen Kinder!",D3)))</formula>
    </cfRule>
  </conditionalFormatting>
  <conditionalFormatting sqref="E38:E39">
    <cfRule type="duplicateValues" dxfId="570" priority="90"/>
  </conditionalFormatting>
  <conditionalFormatting sqref="D28:F28">
    <cfRule type="containsText" dxfId="569" priority="89" operator="containsText" text="Überprüfen Sie die Gesamtanzahlen der eingetragenen Kinder!">
      <formula>NOT(ISERROR(SEARCH("Überprüfen Sie die Gesamtanzahlen der eingetragenen Kinder!",D28)))</formula>
    </cfRule>
  </conditionalFormatting>
  <conditionalFormatting sqref="H13:H14">
    <cfRule type="duplicateValues" dxfId="568" priority="88"/>
  </conditionalFormatting>
  <conditionalFormatting sqref="G3:I3">
    <cfRule type="containsText" dxfId="567" priority="87" operator="containsText" text="Überprüfen Sie die Gesamtanzahlen der eingetragenen Kinder!">
      <formula>NOT(ISERROR(SEARCH("Überprüfen Sie die Gesamtanzahlen der eingetragenen Kinder!",G3)))</formula>
    </cfRule>
  </conditionalFormatting>
  <conditionalFormatting sqref="H38:H39">
    <cfRule type="duplicateValues" dxfId="566" priority="86"/>
  </conditionalFormatting>
  <conditionalFormatting sqref="G28:I28">
    <cfRule type="containsText" dxfId="565" priority="85" operator="containsText" text="Überprüfen Sie die Gesamtanzahlen der eingetragenen Kinder!">
      <formula>NOT(ISERROR(SEARCH("Überprüfen Sie die Gesamtanzahlen der eingetragenen Kinder!",G28)))</formula>
    </cfRule>
  </conditionalFormatting>
  <conditionalFormatting sqref="K13:K14">
    <cfRule type="duplicateValues" dxfId="564" priority="84"/>
  </conditionalFormatting>
  <conditionalFormatting sqref="J3:L3">
    <cfRule type="containsText" dxfId="563" priority="83" operator="containsText" text="Überprüfen Sie die Gesamtanzahlen der eingetragenen Kinder!">
      <formula>NOT(ISERROR(SEARCH("Überprüfen Sie die Gesamtanzahlen der eingetragenen Kinder!",J3)))</formula>
    </cfRule>
  </conditionalFormatting>
  <conditionalFormatting sqref="K38:K39">
    <cfRule type="duplicateValues" dxfId="562" priority="82"/>
  </conditionalFormatting>
  <conditionalFormatting sqref="J28:L28">
    <cfRule type="containsText" dxfId="561" priority="81" operator="containsText" text="Überprüfen Sie die Gesamtanzahlen der eingetragenen Kinder!">
      <formula>NOT(ISERROR(SEARCH("Überprüfen Sie die Gesamtanzahlen der eingetragenen Kinder!",J28)))</formula>
    </cfRule>
  </conditionalFormatting>
  <conditionalFormatting sqref="N13:N14">
    <cfRule type="duplicateValues" dxfId="560" priority="80"/>
  </conditionalFormatting>
  <conditionalFormatting sqref="M3:O3">
    <cfRule type="containsText" dxfId="559" priority="79" operator="containsText" text="Überprüfen Sie die Gesamtanzahlen der eingetragenen Kinder!">
      <formula>NOT(ISERROR(SEARCH("Überprüfen Sie die Gesamtanzahlen der eingetragenen Kinder!",M3)))</formula>
    </cfRule>
  </conditionalFormatting>
  <conditionalFormatting sqref="N38:N39">
    <cfRule type="duplicateValues" dxfId="558" priority="78"/>
  </conditionalFormatting>
  <conditionalFormatting sqref="M28:O28">
    <cfRule type="containsText" dxfId="557" priority="77" operator="containsText" text="Überprüfen Sie die Gesamtanzahlen der eingetragenen Kinder!">
      <formula>NOT(ISERROR(SEARCH("Überprüfen Sie die Gesamtanzahlen der eingetragenen Kinder!",M28)))</formula>
    </cfRule>
  </conditionalFormatting>
  <conditionalFormatting sqref="Q13:Q14">
    <cfRule type="duplicateValues" dxfId="556" priority="76"/>
  </conditionalFormatting>
  <conditionalFormatting sqref="P3:R3">
    <cfRule type="containsText" dxfId="555" priority="75" operator="containsText" text="Überprüfen Sie die Gesamtanzahlen der eingetragenen Kinder!">
      <formula>NOT(ISERROR(SEARCH("Überprüfen Sie die Gesamtanzahlen der eingetragenen Kinder!",P3)))</formula>
    </cfRule>
  </conditionalFormatting>
  <conditionalFormatting sqref="Q38:Q39">
    <cfRule type="duplicateValues" dxfId="554" priority="74"/>
  </conditionalFormatting>
  <conditionalFormatting sqref="P28:R28">
    <cfRule type="containsText" dxfId="553" priority="73" operator="containsText" text="Überprüfen Sie die Gesamtanzahlen der eingetragenen Kinder!">
      <formula>NOT(ISERROR(SEARCH("Überprüfen Sie die Gesamtanzahlen der eingetragenen Kinder!",P28)))</formula>
    </cfRule>
  </conditionalFormatting>
  <conditionalFormatting sqref="B63:B64">
    <cfRule type="duplicateValues" dxfId="552" priority="72"/>
  </conditionalFormatting>
  <conditionalFormatting sqref="A53:C53">
    <cfRule type="containsText" dxfId="551" priority="71" operator="containsText" text="Überprüfen Sie die Gesamtanzahlen der eingetragenen Kinder!">
      <formula>NOT(ISERROR(SEARCH("Überprüfen Sie die Gesamtanzahlen der eingetragenen Kinder!",A53)))</formula>
    </cfRule>
  </conditionalFormatting>
  <conditionalFormatting sqref="B88:B89">
    <cfRule type="duplicateValues" dxfId="550" priority="70"/>
  </conditionalFormatting>
  <conditionalFormatting sqref="E63:E64">
    <cfRule type="duplicateValues" dxfId="549" priority="68"/>
  </conditionalFormatting>
  <conditionalFormatting sqref="E88:E89">
    <cfRule type="duplicateValues" dxfId="548" priority="66"/>
  </conditionalFormatting>
  <conditionalFormatting sqref="D78:F78">
    <cfRule type="containsText" dxfId="547" priority="65" operator="containsText" text="Überprüfen Sie die Gesamtanzahlen der eingetragenen Kinder!">
      <formula>NOT(ISERROR(SEARCH("Überprüfen Sie die Gesamtanzahlen der eingetragenen Kinder!",D78)))</formula>
    </cfRule>
  </conditionalFormatting>
  <conditionalFormatting sqref="H63:H64">
    <cfRule type="duplicateValues" dxfId="546" priority="64"/>
  </conditionalFormatting>
  <conditionalFormatting sqref="H88:H89">
    <cfRule type="duplicateValues" dxfId="545" priority="62"/>
  </conditionalFormatting>
  <conditionalFormatting sqref="G78:I78">
    <cfRule type="containsText" dxfId="544" priority="61" operator="containsText" text="Überprüfen Sie die Gesamtanzahlen der eingetragenen Kinder!">
      <formula>NOT(ISERROR(SEARCH("Überprüfen Sie die Gesamtanzahlen der eingetragenen Kinder!",G78)))</formula>
    </cfRule>
  </conditionalFormatting>
  <conditionalFormatting sqref="K63:K64">
    <cfRule type="duplicateValues" dxfId="543" priority="60"/>
  </conditionalFormatting>
  <conditionalFormatting sqref="J53:L53">
    <cfRule type="containsText" dxfId="542" priority="59" operator="containsText" text="Überprüfen Sie die Gesamtanzahlen der eingetragenen Kinder!">
      <formula>NOT(ISERROR(SEARCH("Überprüfen Sie die Gesamtanzahlen der eingetragenen Kinder!",J53)))</formula>
    </cfRule>
  </conditionalFormatting>
  <conditionalFormatting sqref="K88:K89">
    <cfRule type="duplicateValues" dxfId="541" priority="58"/>
  </conditionalFormatting>
  <conditionalFormatting sqref="N63:N64">
    <cfRule type="duplicateValues" dxfId="540" priority="56"/>
  </conditionalFormatting>
  <conditionalFormatting sqref="N88:N89">
    <cfRule type="duplicateValues" dxfId="539" priority="54"/>
  </conditionalFormatting>
  <conditionalFormatting sqref="Q63:Q64">
    <cfRule type="duplicateValues" dxfId="538" priority="52"/>
  </conditionalFormatting>
  <conditionalFormatting sqref="P53:R53">
    <cfRule type="containsText" dxfId="537" priority="51" operator="containsText" text="Überprüfen Sie die Gesamtanzahlen der eingetragenen Kinder!">
      <formula>NOT(ISERROR(SEARCH("Überprüfen Sie die Gesamtanzahlen der eingetragenen Kinder!",P53)))</formula>
    </cfRule>
  </conditionalFormatting>
  <conditionalFormatting sqref="T13:T14">
    <cfRule type="duplicateValues" dxfId="536" priority="48"/>
  </conditionalFormatting>
  <conditionalFormatting sqref="T38:T39">
    <cfRule type="duplicateValues" dxfId="535" priority="46"/>
  </conditionalFormatting>
  <conditionalFormatting sqref="S28:U28">
    <cfRule type="containsText" dxfId="534" priority="45" operator="containsText" text="Überprüfen Sie die Gesamtanzahlen der eingetragenen Kinder!">
      <formula>NOT(ISERROR(SEARCH("Überprüfen Sie die Gesamtanzahlen der eingetragenen Kinder!",S28)))</formula>
    </cfRule>
  </conditionalFormatting>
  <conditionalFormatting sqref="T63:T64">
    <cfRule type="duplicateValues" dxfId="533" priority="44"/>
  </conditionalFormatting>
  <conditionalFormatting sqref="T88:T89">
    <cfRule type="duplicateValues" dxfId="532" priority="42"/>
  </conditionalFormatting>
  <conditionalFormatting sqref="W13:W14">
    <cfRule type="duplicateValues" dxfId="531" priority="40"/>
  </conditionalFormatting>
  <conditionalFormatting sqref="W38:W39">
    <cfRule type="duplicateValues" dxfId="530" priority="38"/>
  </conditionalFormatting>
  <conditionalFormatting sqref="V28:X28">
    <cfRule type="containsText" dxfId="529" priority="37" operator="containsText" text="Überprüfen Sie die Gesamtanzahlen der eingetragenen Kinder!">
      <formula>NOT(ISERROR(SEARCH("Überprüfen Sie die Gesamtanzahlen der eingetragenen Kinder!",V28)))</formula>
    </cfRule>
  </conditionalFormatting>
  <conditionalFormatting sqref="Z13:Z14">
    <cfRule type="duplicateValues" dxfId="528" priority="36"/>
  </conditionalFormatting>
  <conditionalFormatting sqref="Z38:Z39">
    <cfRule type="duplicateValues" dxfId="527" priority="34"/>
  </conditionalFormatting>
  <conditionalFormatting sqref="AC13:AC14">
    <cfRule type="duplicateValues" dxfId="526" priority="32"/>
  </conditionalFormatting>
  <conditionalFormatting sqref="AC38:AC39">
    <cfRule type="duplicateValues" dxfId="525" priority="30"/>
  </conditionalFormatting>
  <conditionalFormatting sqref="AB28:AD28">
    <cfRule type="containsText" dxfId="524" priority="29" operator="containsText" text="Überprüfen Sie die Gesamtanzahlen der eingetragenen Kinder!">
      <formula>NOT(ISERROR(SEARCH("Überprüfen Sie die Gesamtanzahlen der eingetragenen Kinder!",AB28)))</formula>
    </cfRule>
  </conditionalFormatting>
  <conditionalFormatting sqref="AF13:AF14">
    <cfRule type="duplicateValues" dxfId="523" priority="28"/>
  </conditionalFormatting>
  <conditionalFormatting sqref="AF38:AF39">
    <cfRule type="duplicateValues" dxfId="522" priority="26"/>
  </conditionalFormatting>
  <conditionalFormatting sqref="AE28:AG28">
    <cfRule type="containsText" dxfId="521" priority="25" operator="containsText" text="Überprüfen Sie die Gesamtanzahlen der eingetragenen Kinder!">
      <formula>NOT(ISERROR(SEARCH("Überprüfen Sie die Gesamtanzahlen der eingetragenen Kinder!",AE28)))</formula>
    </cfRule>
  </conditionalFormatting>
  <conditionalFormatting sqref="W63:W64">
    <cfRule type="duplicateValues" dxfId="520" priority="24"/>
  </conditionalFormatting>
  <conditionalFormatting sqref="V53:X53">
    <cfRule type="containsText" dxfId="519" priority="23" operator="containsText" text="Überprüfen Sie die Gesamtanzahlen der eingetragenen Kinder!">
      <formula>NOT(ISERROR(SEARCH("Überprüfen Sie die Gesamtanzahlen der eingetragenen Kinder!",V53)))</formula>
    </cfRule>
  </conditionalFormatting>
  <conditionalFormatting sqref="W88:W89">
    <cfRule type="duplicateValues" dxfId="518" priority="22"/>
  </conditionalFormatting>
  <conditionalFormatting sqref="V78:X78">
    <cfRule type="containsText" dxfId="517" priority="21" operator="containsText" text="Überprüfen Sie die Gesamtanzahlen der eingetragenen Kinder!">
      <formula>NOT(ISERROR(SEARCH("Überprüfen Sie die Gesamtanzahlen der eingetragenen Kinder!",V78)))</formula>
    </cfRule>
  </conditionalFormatting>
  <conditionalFormatting sqref="Z63:Z64">
    <cfRule type="duplicateValues" dxfId="516" priority="20"/>
  </conditionalFormatting>
  <conditionalFormatting sqref="Y53:AA53">
    <cfRule type="containsText" dxfId="515" priority="19" operator="containsText" text="Überprüfen Sie die Gesamtanzahlen der eingetragenen Kinder!">
      <formula>NOT(ISERROR(SEARCH("Überprüfen Sie die Gesamtanzahlen der eingetragenen Kinder!",Y53)))</formula>
    </cfRule>
  </conditionalFormatting>
  <conditionalFormatting sqref="Z88:Z89">
    <cfRule type="duplicateValues" dxfId="514" priority="18"/>
  </conditionalFormatting>
  <conditionalFormatting sqref="Y78:AA78">
    <cfRule type="containsText" dxfId="513" priority="17" operator="containsText" text="Überprüfen Sie die Gesamtanzahlen der eingetragenen Kinder!">
      <formula>NOT(ISERROR(SEARCH("Überprüfen Sie die Gesamtanzahlen der eingetragenen Kinder!",Y78)))</formula>
    </cfRule>
  </conditionalFormatting>
  <conditionalFormatting sqref="AC63:AC64">
    <cfRule type="duplicateValues" dxfId="512" priority="16"/>
  </conditionalFormatting>
  <conditionalFormatting sqref="AB53:AD53">
    <cfRule type="containsText" dxfId="511" priority="15" operator="containsText" text="Überprüfen Sie die Gesamtanzahlen der eingetragenen Kinder!">
      <formula>NOT(ISERROR(SEARCH("Überprüfen Sie die Gesamtanzahlen der eingetragenen Kinder!",AB53)))</formula>
    </cfRule>
  </conditionalFormatting>
  <conditionalFormatting sqref="AC88:AC89">
    <cfRule type="duplicateValues" dxfId="510" priority="14"/>
  </conditionalFormatting>
  <conditionalFormatting sqref="AB78:AD78">
    <cfRule type="containsText" dxfId="509" priority="13" operator="containsText" text="Überprüfen Sie die Gesamtanzahlen der eingetragenen Kinder!">
      <formula>NOT(ISERROR(SEARCH("Überprüfen Sie die Gesamtanzahlen der eingetragenen Kinder!",AB78)))</formula>
    </cfRule>
  </conditionalFormatting>
  <conditionalFormatting sqref="AF63:AF64">
    <cfRule type="duplicateValues" dxfId="508" priority="12"/>
  </conditionalFormatting>
  <conditionalFormatting sqref="AE53:AG53">
    <cfRule type="containsText" dxfId="507" priority="11" operator="containsText" text="Überprüfen Sie die Gesamtanzahlen der eingetragenen Kinder!">
      <formula>NOT(ISERROR(SEARCH("Überprüfen Sie die Gesamtanzahlen der eingetragenen Kinder!",AE53)))</formula>
    </cfRule>
  </conditionalFormatting>
  <conditionalFormatting sqref="AF88:AF89">
    <cfRule type="duplicateValues" dxfId="506" priority="10"/>
  </conditionalFormatting>
  <conditionalFormatting sqref="AE78:AG78">
    <cfRule type="containsText" dxfId="505" priority="9" operator="containsText" text="Überprüfen Sie die Gesamtanzahlen der eingetragenen Kinder!">
      <formula>NOT(ISERROR(SEARCH("Überprüfen Sie die Gesamtanzahlen der eingetragenen Kinder!",AE78)))</formula>
    </cfRule>
  </conditionalFormatting>
  <conditionalFormatting sqref="AI13:AI14">
    <cfRule type="duplicateValues" dxfId="504" priority="8"/>
  </conditionalFormatting>
  <conditionalFormatting sqref="AH3:AJ3">
    <cfRule type="containsText" dxfId="503" priority="7" operator="containsText" text="Überprüfen Sie die Gesamtanzahlen der eingetragenen Kinder!">
      <formula>NOT(ISERROR(SEARCH("Überprüfen Sie die Gesamtanzahlen der eingetragenen Kinder!",AH3)))</formula>
    </cfRule>
  </conditionalFormatting>
  <conditionalFormatting sqref="AI38:AI39">
    <cfRule type="duplicateValues" dxfId="502" priority="6"/>
  </conditionalFormatting>
  <conditionalFormatting sqref="AH28:AJ28">
    <cfRule type="containsText" dxfId="501" priority="5" operator="containsText" text="Überprüfen Sie die Gesamtanzahlen der eingetragenen Kinder!">
      <formula>NOT(ISERROR(SEARCH("Überprüfen Sie die Gesamtanzahlen der eingetragenen Kinder!",AH28)))</formula>
    </cfRule>
  </conditionalFormatting>
  <conditionalFormatting sqref="AI63:AI64">
    <cfRule type="duplicateValues" dxfId="500" priority="4"/>
  </conditionalFormatting>
  <conditionalFormatting sqref="AI88:AI89">
    <cfRule type="duplicateValues" dxfId="499" priority="2"/>
  </conditionalFormatting>
  <conditionalFormatting sqref="AH78:AJ78">
    <cfRule type="containsText" dxfId="498" priority="1" operator="containsText" text="Überprüfen Sie die Gesamtanzahlen der eingetragenen Kinder!">
      <formula>NOT(ISERROR(SEARCH("Überprüfen Sie die Gesamtanzahlen der eingetragenen Kinder!",AH78)))</formula>
    </cfRule>
  </conditionalFormatting>
  <dataValidations count="2">
    <dataValidation type="list" allowBlank="1" showInputMessage="1" showErrorMessage="1" sqref="B38:B39 H63:H64 E13:E14 N88:N89 K13:K14 H13:H14 N63:N64 N13:N14 E38:E39 E88:E89 N38:N39 B88:B89 H38:H39 Q38:Q39 H88:H89 K88:K89 B63:B64 K38:K39 E63:E64 Q13:Q14 K63:K64 Q63:Q64 Q88:Q89 T13:T14 T38:T39 T63:T64 T88:T89 W13:W14 W38:W39 Z13:Z14 Z38:Z39 AC13:AC14 AC38:AC39 AF13:AF14 AF38:AF39 W63:W64 W88:W89 Z63:Z64 Z88:Z89 AC63:AC64 AC88:AC89 AF63:AF64 AF88:AF89 AI13:AI14 AI38:AI39 AI63:AI64 AI88:AI89" xr:uid="{00000000-0002-0000-0100-000000000000}">
      <formula1>"Ja,Nein"</formula1>
    </dataValidation>
    <dataValidation type="list" allowBlank="1" showInputMessage="1" showErrorMessage="1" sqref="K80 E5 K5 N55 E30 K55 Q5 N5 H5 N80 E55 K30 B30 Q30 B80 E80 Q55 H55 N30 H30 H80 B55 Q80 T5 T30 T55 T80 W5 W30 Z5 Z30 AC5 AC30 AF5 AF30 W55 W80 Z55 Z80 AC55 AC80 AF55 AF80 AI5 AI30 AI55 AI80" xr:uid="{00000000-0002-0000-0100-000001000000}">
      <formula1>"Kindergarten, Alterserweiterte Gruppe,  Kinderhaus, Heilpädagogischer Kindergarten"</formula1>
    </dataValidation>
  </dataValidations>
  <hyperlinks>
    <hyperlink ref="C6" r:id="rId1" xr:uid="{00000000-0004-0000-0100-000000000000}"/>
  </hyperlinks>
  <pageMargins left="0.7" right="0.7" top="0.78740157499999996" bottom="0.78740157499999996" header="0.3" footer="0.3"/>
  <pageSetup paperSize="9" orientation="portrait" r:id="rId2"/>
  <headerFooter>
    <oddHeader xml:space="preserve">&amp;L&amp;8Förderungsansuchen Frühe Sprachförderung 2024/25: Beiblatt Angaben zu Einrichtungsstandorte&amp;R&amp;G
</oddHeader>
    <oddFooter>&amp;C&amp;P</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 r:id="rId6" name="Check Box 3">
              <controlPr defaultSize="0" autoFill="0" autoLine="0" autoPict="0">
                <anchor moveWithCells="1">
                  <from>
                    <xdr:col>2</xdr:col>
                    <xdr:colOff>1478280</xdr:colOff>
                    <xdr:row>14</xdr:row>
                    <xdr:rowOff>7620</xdr:rowOff>
                  </from>
                  <to>
                    <xdr:col>2</xdr:col>
                    <xdr:colOff>1699260</xdr:colOff>
                    <xdr:row>14</xdr:row>
                    <xdr:rowOff>182880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9" tint="0.39997558519241921"/>
  </sheetPr>
  <dimension ref="A1:X106"/>
  <sheetViews>
    <sheetView showGridLines="0" view="pageLayout" zoomScaleNormal="100" workbookViewId="0">
      <selection activeCell="C10" sqref="C10:E10"/>
    </sheetView>
  </sheetViews>
  <sheetFormatPr baseColWidth="10" defaultColWidth="11.44140625" defaultRowHeight="13.8"/>
  <cols>
    <col min="1" max="4" width="11.44140625" style="2"/>
    <col min="5" max="5" width="15" style="2" customWidth="1"/>
    <col min="6" max="6" width="11.44140625" style="2"/>
    <col min="7" max="7" width="10" style="2" customWidth="1"/>
    <col min="8" max="9" width="11.44140625" style="2"/>
    <col min="10" max="10" width="6.33203125" style="2" customWidth="1"/>
    <col min="11" max="11" width="22.6640625" style="2" customWidth="1"/>
    <col min="12" max="12" width="3.109375" style="2" customWidth="1"/>
    <col min="13" max="16" width="11.44140625" style="2"/>
    <col min="17" max="17" width="14.6640625" style="2" customWidth="1"/>
    <col min="18" max="18" width="11.44140625" style="2"/>
    <col min="19" max="19" width="8.33203125" style="2" customWidth="1"/>
    <col min="20" max="20" width="11.44140625" style="2"/>
    <col min="21" max="21" width="8.88671875" style="2" customWidth="1"/>
    <col min="22" max="22" width="15" style="2" customWidth="1"/>
    <col min="23" max="23" width="20.33203125" style="2" customWidth="1"/>
    <col min="24" max="24" width="2.88671875" style="2" customWidth="1"/>
    <col min="25" max="16384" width="11.44140625" style="2"/>
  </cols>
  <sheetData>
    <row r="1" spans="1:24">
      <c r="A1" s="150" t="s">
        <v>34</v>
      </c>
      <c r="B1" s="8"/>
      <c r="C1" s="8"/>
      <c r="D1" s="8"/>
      <c r="E1" s="8"/>
    </row>
    <row r="2" spans="1:24" ht="14.25" customHeight="1">
      <c r="A2" s="150" t="s">
        <v>32</v>
      </c>
      <c r="B2" s="213"/>
      <c r="C2" s="213"/>
      <c r="D2" s="213"/>
      <c r="E2" s="213"/>
      <c r="F2" s="213"/>
      <c r="G2" s="213"/>
      <c r="H2" s="213"/>
      <c r="I2" s="213"/>
    </row>
    <row r="3" spans="1:24">
      <c r="A3" s="150" t="s">
        <v>35</v>
      </c>
      <c r="B3" s="213"/>
      <c r="C3" s="213"/>
      <c r="D3" s="213"/>
      <c r="E3" s="213"/>
      <c r="F3" s="213"/>
      <c r="G3" s="213"/>
      <c r="H3" s="213"/>
      <c r="I3" s="213"/>
    </row>
    <row r="4" spans="1:24" ht="15" customHeight="1">
      <c r="A4" s="163" t="s">
        <v>36</v>
      </c>
      <c r="B4" s="213"/>
      <c r="C4" s="213"/>
      <c r="D4" s="213"/>
      <c r="E4" s="213"/>
      <c r="W4" s="156" t="s">
        <v>39</v>
      </c>
    </row>
    <row r="5" spans="1:24" ht="15" customHeight="1">
      <c r="A5" s="163" t="s">
        <v>37</v>
      </c>
      <c r="B5" s="8"/>
      <c r="C5" s="8"/>
      <c r="D5" s="8"/>
      <c r="E5" s="8"/>
      <c r="K5" s="156" t="s">
        <v>39</v>
      </c>
      <c r="W5" s="34" t="s">
        <v>40</v>
      </c>
    </row>
    <row r="6" spans="1:24" ht="15" customHeight="1">
      <c r="A6" s="163" t="s">
        <v>38</v>
      </c>
      <c r="B6" s="8"/>
      <c r="C6" s="8"/>
      <c r="D6" s="8"/>
      <c r="E6" s="8"/>
      <c r="F6" s="214"/>
      <c r="K6" s="34" t="s">
        <v>106</v>
      </c>
      <c r="M6" s="215"/>
      <c r="N6" s="215"/>
      <c r="O6" s="215"/>
      <c r="P6" s="215"/>
      <c r="Q6" s="215"/>
      <c r="R6" s="215"/>
      <c r="S6" s="215"/>
      <c r="T6" s="215"/>
      <c r="U6" s="215"/>
      <c r="V6" s="215"/>
      <c r="W6" s="215"/>
    </row>
    <row r="7" spans="1:24" ht="15" customHeight="1">
      <c r="A7" s="163"/>
      <c r="B7" s="8"/>
      <c r="C7" s="8"/>
      <c r="D7" s="8"/>
      <c r="E7" s="8"/>
      <c r="F7" s="214"/>
      <c r="K7" s="34"/>
      <c r="M7" s="215"/>
      <c r="N7" s="215"/>
      <c r="O7" s="215"/>
      <c r="P7" s="215"/>
      <c r="Q7" s="215"/>
      <c r="R7" s="215"/>
      <c r="S7" s="215"/>
      <c r="T7" s="215"/>
      <c r="U7" s="215"/>
      <c r="V7" s="215"/>
      <c r="W7" s="215"/>
    </row>
    <row r="8" spans="1:24" ht="15" customHeight="1">
      <c r="A8" s="216" t="s">
        <v>272</v>
      </c>
      <c r="B8" s="169"/>
      <c r="C8" s="217"/>
      <c r="D8" s="218"/>
      <c r="E8" s="219"/>
      <c r="F8" s="220"/>
      <c r="G8" s="216" t="s">
        <v>271</v>
      </c>
      <c r="H8" s="221"/>
      <c r="I8" s="222"/>
      <c r="J8" s="218"/>
      <c r="K8" s="219"/>
      <c r="M8" s="216" t="s">
        <v>272</v>
      </c>
      <c r="N8" s="169"/>
      <c r="O8" s="217"/>
      <c r="P8" s="218"/>
      <c r="Q8" s="219"/>
      <c r="R8" s="215"/>
      <c r="S8" s="216" t="s">
        <v>271</v>
      </c>
      <c r="T8" s="221"/>
      <c r="U8" s="222"/>
      <c r="V8" s="218"/>
      <c r="W8" s="219"/>
    </row>
    <row r="9" spans="1:24" ht="15" customHeight="1">
      <c r="A9" s="223"/>
      <c r="B9" s="8"/>
      <c r="C9" s="8"/>
      <c r="D9" s="8"/>
      <c r="E9" s="224"/>
      <c r="F9" s="215"/>
      <c r="G9" s="160"/>
      <c r="H9" s="161"/>
      <c r="I9" s="161"/>
      <c r="J9" s="8"/>
      <c r="K9" s="225"/>
      <c r="M9" s="223"/>
      <c r="N9" s="8"/>
      <c r="O9" s="8"/>
      <c r="P9" s="8"/>
      <c r="Q9" s="224"/>
      <c r="R9" s="215"/>
      <c r="S9" s="160"/>
      <c r="T9" s="161"/>
      <c r="U9" s="161"/>
      <c r="V9" s="8"/>
      <c r="W9" s="225"/>
    </row>
    <row r="10" spans="1:24" ht="15" customHeight="1">
      <c r="A10" s="162" t="s">
        <v>99</v>
      </c>
      <c r="B10" s="8"/>
      <c r="C10" s="562">
        <f>Ansuchen!B26</f>
        <v>0</v>
      </c>
      <c r="D10" s="563"/>
      <c r="E10" s="564"/>
      <c r="F10" s="215"/>
      <c r="G10" s="162" t="s">
        <v>102</v>
      </c>
      <c r="H10" s="8"/>
      <c r="I10" s="562">
        <f>Ansuchen!B33</f>
        <v>0</v>
      </c>
      <c r="J10" s="563"/>
      <c r="K10" s="564"/>
      <c r="M10" s="162" t="s">
        <v>99</v>
      </c>
      <c r="N10" s="8"/>
      <c r="O10" s="562">
        <f>Ansuchen!B26</f>
        <v>0</v>
      </c>
      <c r="P10" s="563"/>
      <c r="Q10" s="564"/>
      <c r="R10" s="215"/>
      <c r="S10" s="162" t="s">
        <v>102</v>
      </c>
      <c r="T10" s="8"/>
      <c r="U10" s="562">
        <f>Ansuchen!B33</f>
        <v>0</v>
      </c>
      <c r="V10" s="563"/>
      <c r="W10" s="564"/>
    </row>
    <row r="11" spans="1:24" ht="15" customHeight="1">
      <c r="A11" s="165" t="s">
        <v>100</v>
      </c>
      <c r="B11" s="226"/>
      <c r="C11" s="562">
        <f>Ansuchen!B27</f>
        <v>0</v>
      </c>
      <c r="D11" s="563"/>
      <c r="E11" s="564"/>
      <c r="F11" s="215"/>
      <c r="G11" s="165" t="s">
        <v>135</v>
      </c>
      <c r="H11" s="226"/>
      <c r="I11" s="562">
        <f>Ansuchen!B34</f>
        <v>0</v>
      </c>
      <c r="J11" s="563"/>
      <c r="K11" s="564"/>
      <c r="M11" s="165" t="s">
        <v>100</v>
      </c>
      <c r="N11" s="226"/>
      <c r="O11" s="562">
        <f>Ansuchen!B27</f>
        <v>0</v>
      </c>
      <c r="P11" s="563"/>
      <c r="Q11" s="564"/>
      <c r="R11" s="215"/>
      <c r="S11" s="165" t="s">
        <v>135</v>
      </c>
      <c r="T11" s="226"/>
      <c r="U11" s="562">
        <f>Ansuchen!B34</f>
        <v>0</v>
      </c>
      <c r="V11" s="563"/>
      <c r="W11" s="564"/>
    </row>
    <row r="12" spans="1:24" ht="15" customHeight="1" thickBot="1">
      <c r="E12" s="215"/>
      <c r="F12" s="215"/>
      <c r="G12" s="215"/>
      <c r="K12" s="215"/>
      <c r="M12" s="215"/>
      <c r="N12" s="215"/>
      <c r="O12" s="215"/>
      <c r="P12" s="215"/>
      <c r="Q12" s="215"/>
      <c r="R12" s="215"/>
      <c r="S12" s="215"/>
      <c r="T12" s="215"/>
      <c r="U12" s="215"/>
      <c r="V12" s="215"/>
      <c r="W12" s="215"/>
    </row>
    <row r="13" spans="1:24" ht="17.399999999999999">
      <c r="A13" s="30" t="s">
        <v>136</v>
      </c>
      <c r="B13" s="58"/>
      <c r="C13" s="4"/>
      <c r="D13" s="4"/>
      <c r="E13" s="4"/>
      <c r="F13" s="4"/>
      <c r="G13" s="4"/>
      <c r="H13" s="4"/>
      <c r="I13" s="4"/>
      <c r="J13" s="4"/>
      <c r="K13" s="4"/>
      <c r="L13" s="5"/>
      <c r="M13" s="30" t="s">
        <v>273</v>
      </c>
      <c r="N13" s="4"/>
      <c r="O13" s="4"/>
      <c r="P13" s="20"/>
      <c r="Q13" s="4"/>
      <c r="R13" s="4"/>
      <c r="S13" s="20"/>
      <c r="T13" s="4"/>
      <c r="U13" s="4"/>
      <c r="V13" s="4"/>
      <c r="W13" s="4"/>
      <c r="X13" s="5"/>
    </row>
    <row r="14" spans="1:24">
      <c r="A14" s="7" t="s">
        <v>19</v>
      </c>
      <c r="B14" s="8"/>
      <c r="C14" s="8"/>
      <c r="D14" s="8"/>
      <c r="E14" s="8"/>
      <c r="G14" s="552">
        <f>Info_IT!O3</f>
        <v>0</v>
      </c>
      <c r="H14" s="553"/>
      <c r="I14" s="553"/>
      <c r="J14" s="553"/>
      <c r="K14" s="554"/>
      <c r="L14" s="9"/>
      <c r="M14" s="7" t="s">
        <v>19</v>
      </c>
      <c r="N14" s="8"/>
      <c r="O14" s="8"/>
      <c r="P14" s="10"/>
      <c r="Q14" s="8"/>
      <c r="S14" s="552">
        <f>Info_IT!O7</f>
        <v>0</v>
      </c>
      <c r="T14" s="553"/>
      <c r="U14" s="553"/>
      <c r="V14" s="553"/>
      <c r="W14" s="554"/>
      <c r="X14" s="9"/>
    </row>
    <row r="15" spans="1:24">
      <c r="A15" s="7" t="s">
        <v>11</v>
      </c>
      <c r="B15" s="8"/>
      <c r="C15" s="8"/>
      <c r="D15" s="10" t="s">
        <v>0</v>
      </c>
      <c r="E15" s="551">
        <f>Ansuchen!N3</f>
        <v>0</v>
      </c>
      <c r="F15" s="551"/>
      <c r="G15" s="11" t="s">
        <v>1</v>
      </c>
      <c r="H15" s="551">
        <f>Ansuchen!P3</f>
        <v>0</v>
      </c>
      <c r="I15" s="551"/>
      <c r="J15" s="8"/>
      <c r="K15" s="57">
        <f>ROUND(DATEDIF(E15,H15+IF(E15&lt;&gt;0,1,0),"d")/7,2)</f>
        <v>0</v>
      </c>
      <c r="L15" s="9"/>
      <c r="M15" s="7" t="s">
        <v>11</v>
      </c>
      <c r="N15" s="8"/>
      <c r="O15" s="8"/>
      <c r="P15" s="10" t="s">
        <v>0</v>
      </c>
      <c r="Q15" s="551">
        <f>Ansuchen!N3</f>
        <v>0</v>
      </c>
      <c r="R15" s="551"/>
      <c r="S15" s="11" t="s">
        <v>1</v>
      </c>
      <c r="T15" s="551">
        <f>Ansuchen!P3</f>
        <v>0</v>
      </c>
      <c r="U15" s="551"/>
      <c r="V15" s="8"/>
      <c r="W15" s="57">
        <f>ROUND(DATEDIF(Q15,T15+IF(Q15&lt;&gt;0,1,0),"d")/7,2)</f>
        <v>0</v>
      </c>
      <c r="X15" s="9"/>
    </row>
    <row r="16" spans="1:24">
      <c r="A16" s="7" t="s">
        <v>20</v>
      </c>
      <c r="B16" s="8"/>
      <c r="C16" s="8"/>
      <c r="D16" s="8"/>
      <c r="E16" s="8"/>
      <c r="F16" s="8"/>
      <c r="G16" s="559">
        <f>Info_IT!O5</f>
        <v>0</v>
      </c>
      <c r="H16" s="559"/>
      <c r="I16" s="559"/>
      <c r="J16" s="559"/>
      <c r="K16" s="559"/>
      <c r="L16" s="9"/>
      <c r="M16" s="7" t="s">
        <v>20</v>
      </c>
      <c r="N16" s="8"/>
      <c r="O16" s="8"/>
      <c r="P16" s="10"/>
      <c r="Q16" s="8"/>
      <c r="R16" s="8"/>
      <c r="S16" s="559">
        <f>Info_IT!O9</f>
        <v>0</v>
      </c>
      <c r="T16" s="559"/>
      <c r="U16" s="559"/>
      <c r="V16" s="559"/>
      <c r="W16" s="559"/>
      <c r="X16" s="9"/>
    </row>
    <row r="17" spans="1:24">
      <c r="A17" s="7" t="s">
        <v>11</v>
      </c>
      <c r="B17" s="8"/>
      <c r="C17" s="8"/>
      <c r="D17" s="10" t="s">
        <v>0</v>
      </c>
      <c r="E17" s="551">
        <f>Ansuchen!N4</f>
        <v>0</v>
      </c>
      <c r="F17" s="551"/>
      <c r="G17" s="10" t="s">
        <v>1</v>
      </c>
      <c r="H17" s="551">
        <f>Ansuchen!P4</f>
        <v>0</v>
      </c>
      <c r="I17" s="551"/>
      <c r="J17" s="8"/>
      <c r="K17" s="57">
        <f>ROUND(DATEDIF(E17,H17+IF(E17&lt;&gt;0,1,0),"d")/7,2)</f>
        <v>0</v>
      </c>
      <c r="L17" s="9"/>
      <c r="M17" s="7" t="s">
        <v>11</v>
      </c>
      <c r="N17" s="8"/>
      <c r="O17" s="8"/>
      <c r="P17" s="10" t="s">
        <v>0</v>
      </c>
      <c r="Q17" s="560">
        <f>Ansuchen!N4</f>
        <v>0</v>
      </c>
      <c r="R17" s="561"/>
      <c r="S17" s="10" t="s">
        <v>1</v>
      </c>
      <c r="T17" s="560">
        <f>Ansuchen!P4</f>
        <v>0</v>
      </c>
      <c r="U17" s="561"/>
      <c r="V17" s="8"/>
      <c r="W17" s="57">
        <f>ROUND(DATEDIF(Q17,T17+IF(Q17&lt;&gt;0,1,0),"d")/7,2)</f>
        <v>0</v>
      </c>
      <c r="X17" s="9"/>
    </row>
    <row r="18" spans="1:24">
      <c r="A18" s="7"/>
      <c r="B18" s="8"/>
      <c r="C18" s="8"/>
      <c r="D18" s="8"/>
      <c r="E18" s="8"/>
      <c r="F18" s="8"/>
      <c r="G18" s="8"/>
      <c r="H18" s="8"/>
      <c r="I18" s="8"/>
      <c r="J18" s="8"/>
      <c r="K18" s="32"/>
      <c r="L18" s="9"/>
      <c r="M18" s="7"/>
      <c r="N18" s="8"/>
      <c r="O18" s="8"/>
      <c r="P18" s="10"/>
      <c r="Q18" s="8"/>
      <c r="R18" s="8"/>
      <c r="S18" s="10"/>
      <c r="T18" s="8"/>
      <c r="U18" s="8"/>
      <c r="V18" s="8"/>
      <c r="W18" s="8"/>
      <c r="X18" s="9"/>
    </row>
    <row r="19" spans="1:24">
      <c r="A19" s="12" t="s">
        <v>12</v>
      </c>
      <c r="B19" s="6"/>
      <c r="C19" s="6"/>
      <c r="D19" s="6"/>
      <c r="E19" s="6"/>
      <c r="F19" s="6"/>
      <c r="G19" s="6"/>
      <c r="H19" s="6"/>
      <c r="I19" s="6"/>
      <c r="J19" s="6"/>
      <c r="K19" s="68">
        <f>Info_IT!K19</f>
        <v>0</v>
      </c>
      <c r="L19" s="13"/>
      <c r="M19" s="21" t="s">
        <v>21</v>
      </c>
      <c r="N19" s="14"/>
      <c r="O19" s="14"/>
      <c r="P19" s="22"/>
      <c r="Q19" s="14"/>
      <c r="R19" s="14"/>
      <c r="S19" s="22"/>
      <c r="T19" s="14"/>
      <c r="U19" s="14"/>
      <c r="V19" s="14"/>
      <c r="W19" s="68">
        <f>Info_IT!K28</f>
        <v>0</v>
      </c>
      <c r="X19" s="13"/>
    </row>
    <row r="20" spans="1:24">
      <c r="A20" s="12" t="s">
        <v>13</v>
      </c>
      <c r="B20" s="6"/>
      <c r="C20" s="6"/>
      <c r="D20" s="6"/>
      <c r="E20" s="6"/>
      <c r="F20" s="6"/>
      <c r="G20" s="6"/>
      <c r="H20" s="6"/>
      <c r="I20" s="6"/>
      <c r="J20" s="6"/>
      <c r="K20" s="68">
        <f>Info_IT!K23</f>
        <v>0</v>
      </c>
      <c r="L20" s="13"/>
      <c r="M20" s="21" t="s">
        <v>22</v>
      </c>
      <c r="N20" s="14"/>
      <c r="O20" s="14"/>
      <c r="P20" s="22"/>
      <c r="Q20" s="14"/>
      <c r="R20" s="14"/>
      <c r="S20" s="22"/>
      <c r="T20" s="14"/>
      <c r="U20" s="14"/>
      <c r="V20" s="14"/>
      <c r="W20" s="68">
        <f>Info_IT!K32</f>
        <v>0</v>
      </c>
      <c r="X20" s="13"/>
    </row>
    <row r="21" spans="1:24">
      <c r="A21" s="7"/>
      <c r="B21" s="8"/>
      <c r="C21" s="8"/>
      <c r="D21" s="8"/>
      <c r="E21" s="8"/>
      <c r="F21" s="8"/>
      <c r="G21" s="8"/>
      <c r="H21" s="8"/>
      <c r="I21" s="8"/>
      <c r="J21" s="8"/>
      <c r="K21" s="8"/>
      <c r="L21" s="13"/>
      <c r="M21" s="7"/>
      <c r="N21" s="8"/>
      <c r="O21" s="8"/>
      <c r="P21" s="10"/>
      <c r="Q21" s="8"/>
      <c r="R21" s="8"/>
      <c r="S21" s="10"/>
      <c r="T21" s="8"/>
      <c r="U21" s="8"/>
      <c r="V21" s="8"/>
      <c r="W21" s="8"/>
      <c r="X21" s="13"/>
    </row>
    <row r="22" spans="1:24">
      <c r="A22" s="91" t="s">
        <v>227</v>
      </c>
      <c r="B22" s="6"/>
      <c r="C22" s="6"/>
      <c r="D22" s="6"/>
      <c r="E22" s="6"/>
      <c r="F22" s="6"/>
      <c r="G22" s="6"/>
      <c r="H22" s="6"/>
      <c r="I22" s="6"/>
      <c r="J22" s="6"/>
      <c r="K22" s="100">
        <f>ROUND(K19*Info_IT!D9,2)</f>
        <v>0</v>
      </c>
      <c r="L22" s="13"/>
      <c r="M22" s="92" t="s">
        <v>227</v>
      </c>
      <c r="N22" s="14"/>
      <c r="O22" s="14"/>
      <c r="P22" s="22"/>
      <c r="Q22" s="14"/>
      <c r="R22" s="14"/>
      <c r="S22" s="22"/>
      <c r="T22" s="14"/>
      <c r="U22" s="14"/>
      <c r="V22" s="14"/>
      <c r="W22" s="100">
        <f>ROUND(W19*Info_IT!D9,2)</f>
        <v>0</v>
      </c>
      <c r="X22" s="13"/>
    </row>
    <row r="23" spans="1:24">
      <c r="A23" s="91" t="s">
        <v>138</v>
      </c>
      <c r="B23" s="6"/>
      <c r="C23" s="6"/>
      <c r="D23" s="6"/>
      <c r="E23" s="6"/>
      <c r="F23" s="6"/>
      <c r="G23" s="6"/>
      <c r="H23" s="6"/>
      <c r="I23" s="6"/>
      <c r="J23" s="6"/>
      <c r="K23" s="100">
        <f>ROUND(K20*Info_IT!D9,2)</f>
        <v>0</v>
      </c>
      <c r="L23" s="13"/>
      <c r="M23" s="92" t="s">
        <v>139</v>
      </c>
      <c r="N23" s="14"/>
      <c r="O23" s="14"/>
      <c r="P23" s="22"/>
      <c r="Q23" s="14"/>
      <c r="R23" s="14"/>
      <c r="S23" s="22"/>
      <c r="T23" s="14"/>
      <c r="U23" s="14"/>
      <c r="V23" s="14"/>
      <c r="W23" s="100">
        <f>ROUND(W20*Info_IT!D9,2)</f>
        <v>0</v>
      </c>
      <c r="X23" s="13"/>
    </row>
    <row r="24" spans="1:24" ht="14.4">
      <c r="A24" s="7"/>
      <c r="B24" s="8"/>
      <c r="C24" s="8"/>
      <c r="D24" s="8"/>
      <c r="E24" s="8"/>
      <c r="F24" s="8"/>
      <c r="G24" s="8"/>
      <c r="H24" s="8"/>
      <c r="I24" s="8"/>
      <c r="J24" s="8"/>
      <c r="K24" s="8"/>
      <c r="L24" s="13"/>
      <c r="M24" s="23"/>
      <c r="N24" s="24"/>
      <c r="O24" s="24"/>
      <c r="P24" s="25"/>
      <c r="Q24" s="24"/>
      <c r="R24" s="24"/>
      <c r="S24" s="25"/>
      <c r="T24" s="24"/>
      <c r="U24" s="24"/>
      <c r="V24" s="24"/>
      <c r="W24" s="24"/>
      <c r="X24" s="26"/>
    </row>
    <row r="25" spans="1:24">
      <c r="A25" s="15" t="s">
        <v>6</v>
      </c>
      <c r="B25" s="8"/>
      <c r="C25" s="8"/>
      <c r="D25" s="8"/>
      <c r="E25" s="8"/>
      <c r="F25" s="8"/>
      <c r="G25" s="8"/>
      <c r="H25" s="8"/>
      <c r="I25" s="8"/>
      <c r="J25" s="8"/>
      <c r="K25" s="16"/>
      <c r="L25" s="13"/>
      <c r="M25" s="15" t="s">
        <v>8</v>
      </c>
      <c r="N25" s="8"/>
      <c r="O25" s="8"/>
      <c r="P25" s="10"/>
      <c r="Q25" s="8"/>
      <c r="R25" s="8"/>
      <c r="S25" s="10"/>
      <c r="T25" s="8"/>
      <c r="U25" s="8"/>
      <c r="V25" s="8"/>
      <c r="W25" s="16"/>
      <c r="X25" s="13"/>
    </row>
    <row r="26" spans="1:24">
      <c r="A26" s="95" t="s">
        <v>17</v>
      </c>
      <c r="B26" s="96"/>
      <c r="C26" s="96"/>
      <c r="D26" s="96"/>
      <c r="E26" s="96"/>
      <c r="F26" s="96"/>
      <c r="G26" s="96"/>
      <c r="H26" s="96"/>
      <c r="I26" s="96"/>
      <c r="J26" s="96"/>
      <c r="K26" s="54">
        <f>ROUND(Info_IT!K21*Info_IT!D7,2)</f>
        <v>0</v>
      </c>
      <c r="L26" s="13"/>
      <c r="M26" s="95" t="s">
        <v>224</v>
      </c>
      <c r="N26" s="96"/>
      <c r="O26" s="96"/>
      <c r="P26" s="97"/>
      <c r="Q26" s="96"/>
      <c r="R26" s="96"/>
      <c r="S26" s="97"/>
      <c r="T26" s="96"/>
      <c r="U26" s="96"/>
      <c r="V26" s="96"/>
      <c r="W26" s="54">
        <f>ROUND(Info_IT!K30*Info_IT!D7,2)</f>
        <v>0</v>
      </c>
      <c r="X26" s="13"/>
    </row>
    <row r="27" spans="1:24">
      <c r="A27" s="95" t="s">
        <v>16</v>
      </c>
      <c r="B27" s="96"/>
      <c r="C27" s="96"/>
      <c r="D27" s="96"/>
      <c r="E27" s="96"/>
      <c r="F27" s="96"/>
      <c r="G27" s="96"/>
      <c r="H27" s="96"/>
      <c r="I27" s="96"/>
      <c r="J27" s="96"/>
      <c r="K27" s="54">
        <f>ROUND((Info_IT!K25*Info_IT!D7),2)</f>
        <v>0</v>
      </c>
      <c r="L27" s="13"/>
      <c r="M27" s="95" t="s">
        <v>16</v>
      </c>
      <c r="N27" s="96"/>
      <c r="O27" s="96"/>
      <c r="P27" s="97"/>
      <c r="Q27" s="96"/>
      <c r="R27" s="96"/>
      <c r="S27" s="97"/>
      <c r="T27" s="96"/>
      <c r="U27" s="96"/>
      <c r="V27" s="96"/>
      <c r="W27" s="54">
        <f>ROUND(Info_IT!K34*Info_IT!D7,2)</f>
        <v>0</v>
      </c>
      <c r="X27" s="13"/>
    </row>
    <row r="28" spans="1:24">
      <c r="A28" s="95" t="s">
        <v>230</v>
      </c>
      <c r="B28" s="96"/>
      <c r="C28" s="96"/>
      <c r="D28" s="96"/>
      <c r="E28" s="96"/>
      <c r="F28" s="96"/>
      <c r="G28" s="96"/>
      <c r="H28" s="96"/>
      <c r="I28" s="96"/>
      <c r="J28" s="96"/>
      <c r="K28" s="100">
        <f>ROUND((K19+K20)*Info_IT!D9,2)</f>
        <v>0</v>
      </c>
      <c r="L28" s="13"/>
      <c r="M28" s="95" t="s">
        <v>23</v>
      </c>
      <c r="N28" s="96"/>
      <c r="O28" s="96"/>
      <c r="P28" s="97"/>
      <c r="Q28" s="96"/>
      <c r="R28" s="96"/>
      <c r="S28" s="97"/>
      <c r="T28" s="96"/>
      <c r="U28" s="96"/>
      <c r="V28" s="96"/>
      <c r="W28" s="100">
        <f>ROUND((W19+W20)*Info_IT!D9,2)</f>
        <v>0</v>
      </c>
      <c r="X28" s="13"/>
    </row>
    <row r="29" spans="1:24">
      <c r="A29" s="7"/>
      <c r="B29" s="8"/>
      <c r="C29" s="8"/>
      <c r="D29" s="8"/>
      <c r="E29" s="8"/>
      <c r="F29" s="8"/>
      <c r="G29" s="8"/>
      <c r="H29" s="8"/>
      <c r="I29" s="8"/>
      <c r="J29" s="8"/>
      <c r="K29" s="8"/>
      <c r="L29" s="13"/>
      <c r="M29" s="7"/>
      <c r="N29" s="8"/>
      <c r="O29" s="8"/>
      <c r="P29" s="10"/>
      <c r="Q29" s="8"/>
      <c r="R29" s="8"/>
      <c r="S29" s="10"/>
      <c r="T29" s="8"/>
      <c r="U29" s="8"/>
      <c r="V29" s="8"/>
      <c r="W29" s="8"/>
      <c r="X29" s="13"/>
    </row>
    <row r="30" spans="1:24">
      <c r="A30" s="95" t="s">
        <v>18</v>
      </c>
      <c r="B30" s="96"/>
      <c r="C30" s="96"/>
      <c r="D30" s="96"/>
      <c r="E30" s="96"/>
      <c r="F30" s="96"/>
      <c r="G30" s="96"/>
      <c r="H30" s="96"/>
      <c r="I30" s="96"/>
      <c r="J30" s="96"/>
      <c r="K30" s="54">
        <f>ROUND(K26+K27,2)</f>
        <v>0</v>
      </c>
      <c r="L30" s="13"/>
      <c r="M30" s="95" t="s">
        <v>24</v>
      </c>
      <c r="N30" s="96"/>
      <c r="O30" s="96"/>
      <c r="P30" s="97"/>
      <c r="Q30" s="96"/>
      <c r="R30" s="96"/>
      <c r="S30" s="97"/>
      <c r="T30" s="96"/>
      <c r="U30" s="96"/>
      <c r="V30" s="96"/>
      <c r="W30" s="54">
        <f>ROUND(W26+W27,2)</f>
        <v>0</v>
      </c>
      <c r="X30" s="13"/>
    </row>
    <row r="31" spans="1:24" ht="14.4">
      <c r="A31" s="7"/>
      <c r="B31" s="8"/>
      <c r="C31" s="8"/>
      <c r="D31" s="8"/>
      <c r="E31" s="8"/>
      <c r="F31" s="8"/>
      <c r="G31" s="8"/>
      <c r="H31" s="8"/>
      <c r="I31" s="8"/>
      <c r="J31" s="8"/>
      <c r="K31" s="8"/>
      <c r="L31" s="9"/>
      <c r="M31" s="23"/>
      <c r="N31" s="24"/>
      <c r="O31" s="24"/>
      <c r="P31" s="25"/>
      <c r="Q31" s="24"/>
      <c r="R31" s="24"/>
      <c r="S31" s="25"/>
      <c r="T31" s="24"/>
      <c r="U31" s="24"/>
      <c r="V31" s="24"/>
      <c r="W31" s="24"/>
      <c r="X31" s="27"/>
    </row>
    <row r="32" spans="1:24" ht="14.4">
      <c r="A32" s="12" t="s">
        <v>229</v>
      </c>
      <c r="B32" s="6"/>
      <c r="C32" s="6"/>
      <c r="D32" s="6"/>
      <c r="E32" s="6"/>
      <c r="F32" s="6"/>
      <c r="G32" s="6"/>
      <c r="H32" s="6"/>
      <c r="I32" s="6"/>
      <c r="J32" s="6"/>
      <c r="K32" s="55">
        <f>ROUND(FinPlan1!I5,2)</f>
        <v>0</v>
      </c>
      <c r="L32" s="9"/>
      <c r="M32" s="21" t="s">
        <v>228</v>
      </c>
      <c r="N32" s="14"/>
      <c r="O32" s="14"/>
      <c r="P32" s="22"/>
      <c r="Q32" s="14"/>
      <c r="R32" s="14"/>
      <c r="S32" s="22"/>
      <c r="T32" s="14"/>
      <c r="U32" s="14"/>
      <c r="V32" s="14"/>
      <c r="W32" s="55">
        <f>ROUND(FinPlan2!I5,2)</f>
        <v>0</v>
      </c>
      <c r="X32" s="27"/>
    </row>
    <row r="33" spans="1:24" ht="14.4">
      <c r="A33" s="46" t="s">
        <v>223</v>
      </c>
      <c r="B33" s="47"/>
      <c r="C33" s="47"/>
      <c r="D33" s="47"/>
      <c r="E33" s="47"/>
      <c r="F33" s="47"/>
      <c r="G33" s="47"/>
      <c r="H33" s="47"/>
      <c r="I33" s="47"/>
      <c r="J33" s="48"/>
      <c r="K33" s="54">
        <f>ROUND(FinPlan1!I7,2)</f>
        <v>0</v>
      </c>
      <c r="L33" s="9"/>
      <c r="M33" s="49" t="s">
        <v>223</v>
      </c>
      <c r="N33" s="50"/>
      <c r="O33" s="50"/>
      <c r="P33" s="50"/>
      <c r="Q33" s="50"/>
      <c r="R33" s="50"/>
      <c r="S33" s="50"/>
      <c r="T33" s="50"/>
      <c r="U33" s="50"/>
      <c r="V33" s="51"/>
      <c r="W33" s="54">
        <f>ROUND(FinPlan2!I7,2)</f>
        <v>0</v>
      </c>
      <c r="X33" s="27"/>
    </row>
    <row r="34" spans="1:24">
      <c r="A34" s="12" t="s">
        <v>15</v>
      </c>
      <c r="B34" s="6"/>
      <c r="C34" s="6"/>
      <c r="D34" s="6"/>
      <c r="E34" s="6"/>
      <c r="F34" s="6"/>
      <c r="G34" s="6"/>
      <c r="H34" s="6"/>
      <c r="I34" s="6"/>
      <c r="J34" s="6"/>
      <c r="K34" s="55">
        <f>ROUND(FinPlan1!I8,2)</f>
        <v>0</v>
      </c>
      <c r="L34" s="9"/>
      <c r="M34" s="21" t="s">
        <v>15</v>
      </c>
      <c r="N34" s="14"/>
      <c r="O34" s="14"/>
      <c r="P34" s="22"/>
      <c r="Q34" s="14"/>
      <c r="R34" s="14"/>
      <c r="S34" s="22"/>
      <c r="T34" s="14"/>
      <c r="U34" s="14"/>
      <c r="V34" s="14"/>
      <c r="W34" s="55">
        <f>ROUND(FinPlan2!I8,2)</f>
        <v>0</v>
      </c>
      <c r="X34" s="9"/>
    </row>
    <row r="35" spans="1:24" ht="23.25" customHeight="1">
      <c r="A35" s="7"/>
      <c r="B35" s="8"/>
      <c r="C35" s="8"/>
      <c r="D35" s="8"/>
      <c r="E35" s="8"/>
      <c r="F35" s="8"/>
      <c r="G35" s="8"/>
      <c r="H35" s="8"/>
      <c r="I35" s="8"/>
      <c r="J35" s="8"/>
      <c r="K35" s="24"/>
      <c r="L35" s="9"/>
      <c r="M35" s="7"/>
      <c r="N35" s="8"/>
      <c r="O35" s="8"/>
      <c r="P35" s="10"/>
      <c r="Q35" s="8"/>
      <c r="R35" s="8"/>
      <c r="S35" s="10"/>
      <c r="T35" s="8"/>
      <c r="U35" s="8"/>
      <c r="V35" s="8"/>
      <c r="W35" s="24"/>
      <c r="X35" s="9"/>
    </row>
    <row r="36" spans="1:24" ht="15" customHeight="1" thickBot="1">
      <c r="A36" s="17" t="s">
        <v>31</v>
      </c>
      <c r="B36" s="18"/>
      <c r="C36" s="18"/>
      <c r="D36" s="18"/>
      <c r="E36" s="18"/>
      <c r="F36" s="18"/>
      <c r="G36" s="18"/>
      <c r="H36" s="18"/>
      <c r="I36" s="18"/>
      <c r="J36" s="18"/>
      <c r="K36" s="56">
        <f>FinPlan1!I6</f>
        <v>0</v>
      </c>
      <c r="L36" s="19"/>
      <c r="M36" s="17" t="s">
        <v>31</v>
      </c>
      <c r="N36" s="18"/>
      <c r="O36" s="18"/>
      <c r="P36" s="53"/>
      <c r="Q36" s="18"/>
      <c r="R36" s="18"/>
      <c r="S36" s="53"/>
      <c r="T36" s="18"/>
      <c r="U36" s="18"/>
      <c r="V36" s="18"/>
      <c r="W36" s="56">
        <f>FinPlan2!I6</f>
        <v>0</v>
      </c>
      <c r="X36" s="19"/>
    </row>
    <row r="37" spans="1:24" ht="15" customHeight="1"/>
    <row r="38" spans="1:24" ht="15" customHeight="1"/>
    <row r="39" spans="1:24" ht="15" customHeight="1"/>
    <row r="40" spans="1:24" ht="17.399999999999999">
      <c r="A40" s="1" t="s">
        <v>9</v>
      </c>
      <c r="B40" s="8"/>
      <c r="C40" s="8"/>
      <c r="D40" s="8"/>
      <c r="E40" s="8"/>
      <c r="F40" s="227"/>
      <c r="G40" s="8"/>
      <c r="H40" s="8"/>
      <c r="I40" s="8"/>
      <c r="J40" s="8"/>
      <c r="K40" s="8"/>
      <c r="L40" s="8"/>
    </row>
    <row r="41" spans="1:24">
      <c r="A41" s="228"/>
      <c r="B41" s="8"/>
      <c r="C41" s="8"/>
      <c r="D41" s="8"/>
      <c r="E41" s="8"/>
      <c r="F41" s="8"/>
      <c r="G41" s="8"/>
      <c r="H41" s="8"/>
      <c r="I41" s="8"/>
      <c r="J41" s="8"/>
      <c r="K41" s="8"/>
      <c r="L41" s="8"/>
    </row>
    <row r="42" spans="1:24" ht="17.399999999999999">
      <c r="A42" s="1"/>
      <c r="C42" s="52" t="s">
        <v>64</v>
      </c>
      <c r="E42" s="555">
        <f>C10</f>
        <v>0</v>
      </c>
      <c r="F42" s="556"/>
      <c r="G42" s="557"/>
      <c r="H42" s="229"/>
      <c r="I42" s="558">
        <f>I10</f>
        <v>0</v>
      </c>
      <c r="J42" s="558"/>
      <c r="K42" s="558"/>
      <c r="L42" s="8"/>
      <c r="O42" s="381"/>
    </row>
    <row r="43" spans="1:24" ht="17.399999999999999">
      <c r="A43" s="1"/>
      <c r="C43" s="52"/>
      <c r="E43" s="555">
        <f>C11</f>
        <v>0</v>
      </c>
      <c r="F43" s="556"/>
      <c r="G43" s="557"/>
      <c r="H43" s="229"/>
      <c r="I43" s="558">
        <f>I11</f>
        <v>0</v>
      </c>
      <c r="J43" s="558"/>
      <c r="K43" s="558"/>
      <c r="L43" s="8"/>
    </row>
    <row r="44" spans="1:24" ht="14.4" thickBot="1">
      <c r="L44" s="8"/>
    </row>
    <row r="45" spans="1:24">
      <c r="A45" s="230"/>
      <c r="B45" s="231"/>
      <c r="C45" s="231"/>
      <c r="D45" s="231"/>
      <c r="E45" s="231"/>
      <c r="F45" s="231"/>
      <c r="G45" s="231"/>
      <c r="H45" s="231"/>
      <c r="I45" s="231"/>
      <c r="J45" s="231"/>
      <c r="K45" s="231"/>
      <c r="L45" s="232"/>
    </row>
    <row r="46" spans="1:24" ht="17.399999999999999">
      <c r="A46" s="233"/>
      <c r="B46" s="3" t="s">
        <v>5</v>
      </c>
      <c r="C46" s="234"/>
      <c r="D46" s="234"/>
      <c r="E46" s="234"/>
      <c r="F46" s="234"/>
      <c r="G46" s="234"/>
      <c r="H46" s="234"/>
      <c r="I46" s="234"/>
      <c r="J46" s="234"/>
      <c r="K46" s="234"/>
      <c r="L46" s="235"/>
    </row>
    <row r="47" spans="1:24">
      <c r="A47" s="233"/>
      <c r="B47" s="234"/>
      <c r="C47" s="234"/>
      <c r="D47" s="234"/>
      <c r="E47" s="234"/>
      <c r="F47" s="234"/>
      <c r="G47" s="234"/>
      <c r="H47" s="234"/>
      <c r="I47" s="234"/>
      <c r="J47" s="234"/>
      <c r="K47" s="234"/>
      <c r="L47" s="236"/>
    </row>
    <row r="48" spans="1:24">
      <c r="A48" s="233"/>
      <c r="B48" s="6" t="s">
        <v>231</v>
      </c>
      <c r="C48" s="6"/>
      <c r="D48" s="6"/>
      <c r="E48" s="6"/>
      <c r="F48" s="6"/>
      <c r="G48" s="6"/>
      <c r="H48" s="6"/>
      <c r="I48" s="6"/>
      <c r="J48" s="6"/>
      <c r="K48" s="100">
        <f>K28</f>
        <v>0</v>
      </c>
      <c r="L48" s="235"/>
    </row>
    <row r="49" spans="1:16">
      <c r="A49" s="233"/>
      <c r="B49" s="6" t="s">
        <v>233</v>
      </c>
      <c r="C49" s="6"/>
      <c r="D49" s="6"/>
      <c r="E49" s="6"/>
      <c r="F49" s="6"/>
      <c r="G49" s="6"/>
      <c r="H49" s="6"/>
      <c r="I49" s="6"/>
      <c r="J49" s="6"/>
      <c r="K49" s="55">
        <f>ROUND(K30,2)</f>
        <v>0</v>
      </c>
      <c r="L49" s="235"/>
    </row>
    <row r="50" spans="1:16">
      <c r="A50" s="233"/>
      <c r="B50" s="6" t="s">
        <v>234</v>
      </c>
      <c r="C50" s="6"/>
      <c r="D50" s="6"/>
      <c r="E50" s="6"/>
      <c r="F50" s="6"/>
      <c r="G50" s="6"/>
      <c r="H50" s="6"/>
      <c r="I50" s="6"/>
      <c r="J50" s="6"/>
      <c r="K50" s="54">
        <f>ROUND(K33,2)</f>
        <v>0</v>
      </c>
      <c r="L50" s="235"/>
    </row>
    <row r="51" spans="1:16">
      <c r="A51" s="233"/>
      <c r="B51" s="234"/>
      <c r="C51" s="234"/>
      <c r="D51" s="234"/>
      <c r="E51" s="234"/>
      <c r="F51" s="234"/>
      <c r="G51" s="234"/>
      <c r="H51" s="234"/>
      <c r="I51" s="234"/>
      <c r="J51" s="234"/>
      <c r="K51" s="237"/>
      <c r="L51" s="235"/>
    </row>
    <row r="52" spans="1:16" ht="14.4" thickBot="1">
      <c r="A52" s="233"/>
      <c r="B52" s="6" t="s">
        <v>235</v>
      </c>
      <c r="C52" s="6"/>
      <c r="D52" s="6"/>
      <c r="E52" s="6"/>
      <c r="F52" s="6"/>
      <c r="G52" s="6"/>
      <c r="H52" s="6"/>
      <c r="I52" s="31"/>
      <c r="J52" s="31"/>
      <c r="K52" s="238">
        <f>ROUND((K50/100)*Info_IT!D8,2)</f>
        <v>0</v>
      </c>
      <c r="L52" s="235"/>
    </row>
    <row r="53" spans="1:16" ht="14.4" thickTop="1">
      <c r="A53" s="233"/>
      <c r="B53" s="239">
        <f>Info_IT!D8</f>
        <v>3</v>
      </c>
      <c r="C53" s="240" t="s">
        <v>74</v>
      </c>
      <c r="D53" s="6"/>
      <c r="E53" s="234"/>
      <c r="F53" s="234"/>
      <c r="G53" s="234"/>
      <c r="H53" s="234"/>
      <c r="I53" s="6" t="s">
        <v>30</v>
      </c>
      <c r="J53" s="6"/>
      <c r="K53" s="241">
        <f>ROUND(K50+K52,2)</f>
        <v>0</v>
      </c>
      <c r="L53" s="235"/>
      <c r="P53" s="382"/>
    </row>
    <row r="54" spans="1:16">
      <c r="A54" s="233"/>
      <c r="B54" s="234"/>
      <c r="C54" s="234"/>
      <c r="D54" s="234"/>
      <c r="E54" s="234"/>
      <c r="F54" s="234"/>
      <c r="G54" s="234"/>
      <c r="H54" s="234"/>
      <c r="I54" s="234"/>
      <c r="J54" s="234"/>
      <c r="K54" s="234"/>
      <c r="L54" s="235"/>
      <c r="P54" s="382"/>
    </row>
    <row r="55" spans="1:16">
      <c r="A55" s="233"/>
      <c r="B55" s="234"/>
      <c r="C55" s="234"/>
      <c r="D55" s="234"/>
      <c r="E55" s="234"/>
      <c r="F55" s="234"/>
      <c r="G55" s="234"/>
      <c r="H55" s="234"/>
      <c r="I55" s="44" t="s">
        <v>29</v>
      </c>
      <c r="J55" s="44"/>
      <c r="K55" s="242">
        <f>ROUND(K34,2)</f>
        <v>0</v>
      </c>
      <c r="L55" s="235"/>
    </row>
    <row r="56" spans="1:16" ht="14.4" thickBot="1">
      <c r="A56" s="243"/>
      <c r="B56" s="244"/>
      <c r="C56" s="244"/>
      <c r="D56" s="244"/>
      <c r="E56" s="244"/>
      <c r="F56" s="244"/>
      <c r="G56" s="244"/>
      <c r="H56" s="244"/>
      <c r="I56" s="244"/>
      <c r="J56" s="244"/>
      <c r="K56" s="244"/>
      <c r="L56" s="245"/>
    </row>
    <row r="57" spans="1:16" ht="14.4" thickBot="1"/>
    <row r="58" spans="1:16">
      <c r="A58" s="230"/>
      <c r="B58" s="231"/>
      <c r="C58" s="231"/>
      <c r="D58" s="231"/>
      <c r="E58" s="231"/>
      <c r="F58" s="231"/>
      <c r="G58" s="231"/>
      <c r="H58" s="231"/>
      <c r="I58" s="231"/>
      <c r="J58" s="231"/>
      <c r="K58" s="231"/>
      <c r="L58" s="232"/>
    </row>
    <row r="59" spans="1:16" ht="17.399999999999999">
      <c r="A59" s="233"/>
      <c r="B59" s="3" t="s">
        <v>7</v>
      </c>
      <c r="C59" s="234"/>
      <c r="D59" s="234"/>
      <c r="E59" s="234"/>
      <c r="F59" s="234"/>
      <c r="G59" s="234"/>
      <c r="H59" s="234"/>
      <c r="I59" s="234"/>
      <c r="J59" s="234"/>
      <c r="K59" s="237"/>
      <c r="L59" s="235"/>
    </row>
    <row r="60" spans="1:16">
      <c r="A60" s="233"/>
      <c r="B60" s="234"/>
      <c r="C60" s="234"/>
      <c r="D60" s="234"/>
      <c r="E60" s="234"/>
      <c r="F60" s="234"/>
      <c r="G60" s="234"/>
      <c r="H60" s="234"/>
      <c r="I60" s="234"/>
      <c r="J60" s="234"/>
      <c r="K60" s="237"/>
      <c r="L60" s="235"/>
    </row>
    <row r="61" spans="1:16">
      <c r="A61" s="233"/>
      <c r="B61" s="14" t="s">
        <v>236</v>
      </c>
      <c r="C61" s="14"/>
      <c r="D61" s="14"/>
      <c r="E61" s="14"/>
      <c r="F61" s="14"/>
      <c r="G61" s="14"/>
      <c r="H61" s="14"/>
      <c r="I61" s="14"/>
      <c r="J61" s="14"/>
      <c r="K61" s="100">
        <f>W28</f>
        <v>0</v>
      </c>
      <c r="L61" s="235"/>
    </row>
    <row r="62" spans="1:16">
      <c r="A62" s="233"/>
      <c r="B62" s="14" t="s">
        <v>237</v>
      </c>
      <c r="C62" s="14"/>
      <c r="D62" s="14"/>
      <c r="E62" s="14"/>
      <c r="F62" s="14"/>
      <c r="G62" s="14"/>
      <c r="H62" s="14"/>
      <c r="I62" s="14"/>
      <c r="J62" s="14"/>
      <c r="K62" s="55">
        <f>ROUND(W30,2)</f>
        <v>0</v>
      </c>
      <c r="L62" s="235"/>
    </row>
    <row r="63" spans="1:16">
      <c r="A63" s="233"/>
      <c r="B63" s="14" t="s">
        <v>238</v>
      </c>
      <c r="C63" s="14"/>
      <c r="D63" s="14"/>
      <c r="E63" s="14"/>
      <c r="F63" s="14"/>
      <c r="G63" s="14"/>
      <c r="H63" s="14"/>
      <c r="I63" s="14"/>
      <c r="J63" s="14"/>
      <c r="K63" s="54">
        <f>ROUND(W33,2)</f>
        <v>0</v>
      </c>
      <c r="L63" s="235"/>
    </row>
    <row r="64" spans="1:16">
      <c r="A64" s="233"/>
      <c r="B64" s="234"/>
      <c r="C64" s="234"/>
      <c r="D64" s="234"/>
      <c r="E64" s="234"/>
      <c r="F64" s="234"/>
      <c r="G64" s="234"/>
      <c r="H64" s="234"/>
      <c r="I64" s="234"/>
      <c r="J64" s="234"/>
      <c r="K64" s="237"/>
      <c r="L64" s="235"/>
    </row>
    <row r="65" spans="1:12" ht="14.4" thickBot="1">
      <c r="A65" s="233"/>
      <c r="B65" s="14" t="s">
        <v>235</v>
      </c>
      <c r="C65" s="14"/>
      <c r="D65" s="14"/>
      <c r="E65" s="14"/>
      <c r="F65" s="14"/>
      <c r="G65" s="14"/>
      <c r="H65" s="14"/>
      <c r="I65" s="33"/>
      <c r="J65" s="33"/>
      <c r="K65" s="238">
        <f>ROUND((K63/100)*Info_IT!D8,2)</f>
        <v>0</v>
      </c>
      <c r="L65" s="235"/>
    </row>
    <row r="66" spans="1:12" ht="14.4" thickTop="1">
      <c r="A66" s="233"/>
      <c r="B66" s="246">
        <f>Info_IT!D8</f>
        <v>3</v>
      </c>
      <c r="C66" s="247" t="s">
        <v>74</v>
      </c>
      <c r="D66" s="14"/>
      <c r="E66" s="234"/>
      <c r="F66" s="234"/>
      <c r="G66" s="234"/>
      <c r="H66" s="234"/>
      <c r="I66" s="14" t="s">
        <v>30</v>
      </c>
      <c r="J66" s="14"/>
      <c r="K66" s="241">
        <f>ROUND(K63+K65,2)</f>
        <v>0</v>
      </c>
      <c r="L66" s="235"/>
    </row>
    <row r="67" spans="1:12">
      <c r="A67" s="233"/>
      <c r="B67" s="234"/>
      <c r="C67" s="234"/>
      <c r="D67" s="234"/>
      <c r="E67" s="234"/>
      <c r="F67" s="234"/>
      <c r="G67" s="234"/>
      <c r="H67" s="234"/>
      <c r="I67" s="234"/>
      <c r="J67" s="234"/>
      <c r="K67" s="234"/>
      <c r="L67" s="235"/>
    </row>
    <row r="68" spans="1:12">
      <c r="A68" s="233"/>
      <c r="B68" s="234"/>
      <c r="C68" s="234"/>
      <c r="D68" s="234"/>
      <c r="E68" s="234"/>
      <c r="F68" s="234"/>
      <c r="G68" s="234"/>
      <c r="H68" s="234"/>
      <c r="I68" s="45" t="s">
        <v>29</v>
      </c>
      <c r="J68" s="45"/>
      <c r="K68" s="242">
        <f>ROUND(W34,2)</f>
        <v>0</v>
      </c>
      <c r="L68" s="235"/>
    </row>
    <row r="69" spans="1:12" ht="14.4" thickBot="1">
      <c r="A69" s="243"/>
      <c r="B69" s="244"/>
      <c r="C69" s="244"/>
      <c r="D69" s="244"/>
      <c r="E69" s="244"/>
      <c r="F69" s="244"/>
      <c r="G69" s="244"/>
      <c r="H69" s="244"/>
      <c r="I69" s="244"/>
      <c r="J69" s="244"/>
      <c r="K69" s="244"/>
      <c r="L69" s="245"/>
    </row>
    <row r="70" spans="1:12" ht="14.4" thickBot="1"/>
    <row r="71" spans="1:12" ht="15" thickBot="1">
      <c r="A71" s="248"/>
      <c r="B71" s="249" t="s">
        <v>259</v>
      </c>
      <c r="C71" s="249"/>
      <c r="D71" s="249"/>
      <c r="E71" s="249"/>
      <c r="F71" s="249"/>
      <c r="G71" s="249"/>
      <c r="H71" s="249"/>
      <c r="I71" s="249"/>
      <c r="J71" s="249"/>
      <c r="K71" s="250">
        <f>K53+K66</f>
        <v>0</v>
      </c>
      <c r="L71" s="251"/>
    </row>
    <row r="102" spans="1:12" ht="14.4">
      <c r="A102" s="28"/>
      <c r="B102" s="28"/>
      <c r="C102" s="28"/>
      <c r="D102" s="29"/>
      <c r="E102" s="28"/>
      <c r="F102" s="28"/>
      <c r="G102" s="29"/>
      <c r="H102" s="28"/>
      <c r="I102" s="28"/>
      <c r="J102" s="28"/>
      <c r="K102" s="28"/>
      <c r="L102" s="28"/>
    </row>
    <row r="103" spans="1:12" ht="14.4">
      <c r="A103" s="28"/>
      <c r="B103" s="28"/>
      <c r="C103" s="28"/>
      <c r="D103" s="29"/>
      <c r="E103" s="28"/>
      <c r="F103" s="28"/>
      <c r="G103" s="29"/>
      <c r="H103" s="28"/>
      <c r="I103" s="28"/>
      <c r="J103" s="28"/>
      <c r="K103" s="28"/>
      <c r="L103" s="28"/>
    </row>
    <row r="104" spans="1:12" ht="14.4">
      <c r="A104" s="28"/>
      <c r="B104" s="28"/>
      <c r="C104" s="28"/>
      <c r="D104" s="29"/>
      <c r="E104" s="28"/>
      <c r="F104" s="28"/>
      <c r="G104" s="29"/>
      <c r="H104" s="28"/>
      <c r="I104" s="28"/>
      <c r="J104" s="28"/>
      <c r="K104" s="28"/>
      <c r="L104" s="28"/>
    </row>
    <row r="105" spans="1:12" ht="14.4">
      <c r="A105" s="28"/>
      <c r="B105" s="28"/>
      <c r="C105" s="28"/>
      <c r="D105" s="29"/>
      <c r="E105" s="28"/>
      <c r="F105" s="28"/>
      <c r="G105" s="29"/>
      <c r="H105" s="28"/>
      <c r="I105" s="28"/>
      <c r="J105" s="28"/>
      <c r="K105" s="28"/>
      <c r="L105" s="28"/>
    </row>
    <row r="106" spans="1:12" ht="14.4">
      <c r="A106" s="28"/>
      <c r="B106" s="28"/>
      <c r="C106" s="28"/>
      <c r="D106" s="29"/>
      <c r="E106" s="28"/>
      <c r="F106" s="28"/>
      <c r="G106" s="29"/>
      <c r="H106" s="28"/>
      <c r="I106" s="28"/>
      <c r="J106" s="28"/>
      <c r="K106" s="28"/>
      <c r="L106" s="28"/>
    </row>
  </sheetData>
  <sheetProtection algorithmName="SHA-512" hashValue="McqM2Wpd34JZA0MT/iW93qimicZFQk6CxkGv91lD3i9IfPOwUR91Hy6oX87F3dS59YuAJiTN3t3hvb5u2MmNBQ==" saltValue="zOpGW9BwNdZL/SLh6qabOQ==" spinCount="100000" sheet="1" objects="1" scenarios="1"/>
  <mergeCells count="24">
    <mergeCell ref="U10:W10"/>
    <mergeCell ref="U11:W11"/>
    <mergeCell ref="I10:K10"/>
    <mergeCell ref="C11:E11"/>
    <mergeCell ref="O10:Q10"/>
    <mergeCell ref="O11:Q11"/>
    <mergeCell ref="C10:E10"/>
    <mergeCell ref="I11:K11"/>
    <mergeCell ref="E17:F17"/>
    <mergeCell ref="G14:K14"/>
    <mergeCell ref="S14:W14"/>
    <mergeCell ref="E43:G43"/>
    <mergeCell ref="I43:K43"/>
    <mergeCell ref="E42:G42"/>
    <mergeCell ref="I42:K42"/>
    <mergeCell ref="G16:K16"/>
    <mergeCell ref="E15:F15"/>
    <mergeCell ref="H15:I15"/>
    <mergeCell ref="H17:I17"/>
    <mergeCell ref="Q17:R17"/>
    <mergeCell ref="T17:U17"/>
    <mergeCell ref="S16:W16"/>
    <mergeCell ref="Q15:R15"/>
    <mergeCell ref="T15:U15"/>
  </mergeCells>
  <pageMargins left="0.23622047244094491" right="0.23622047244094491" top="0.35433070866141736" bottom="0.35433070866141736" header="0.31496062992125984" footer="0.31496062992125984"/>
  <pageSetup paperSize="9" orientation="landscape" r:id="rId1"/>
  <headerFooter differentFirst="1">
    <oddHeader>&amp;L&amp;8Förderungsansuchen 2024/25: Beiblatt Finanzierungsplan&amp;R&amp;G</oddHeader>
    <oddFooter>&amp;C&amp;P</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theme="5" tint="0.79998168889431442"/>
  </sheetPr>
  <dimension ref="A1:II183"/>
  <sheetViews>
    <sheetView showGridLines="0" view="pageLayout" zoomScaleNormal="100" workbookViewId="0">
      <selection activeCell="C9" sqref="C9:E9"/>
    </sheetView>
  </sheetViews>
  <sheetFormatPr baseColWidth="10" defaultColWidth="11.44140625" defaultRowHeight="14.4"/>
  <cols>
    <col min="1" max="3" width="11.44140625" style="2"/>
    <col min="4" max="4" width="8" style="2" customWidth="1"/>
    <col min="5" max="5" width="13.44140625" style="2" customWidth="1"/>
    <col min="6" max="6" width="14.109375" style="2" customWidth="1"/>
    <col min="7" max="7" width="13.88671875" style="2" customWidth="1"/>
    <col min="8" max="8" width="18.44140625" style="2" customWidth="1"/>
    <col min="9" max="9" width="26.44140625" style="2" customWidth="1"/>
    <col min="10" max="10" width="1.44140625" style="2" customWidth="1"/>
    <col min="11" max="11" width="10.44140625" style="2" customWidth="1"/>
    <col min="12" max="15" width="11.44140625" style="215"/>
    <col min="16" max="16" width="13.44140625" style="215" customWidth="1"/>
    <col min="17" max="17" width="15.109375" style="215" customWidth="1"/>
    <col min="18" max="18" width="12.6640625" style="215" customWidth="1"/>
    <col min="19" max="19" width="16" style="215" customWidth="1"/>
    <col min="20" max="20" width="26.109375" style="215" customWidth="1"/>
    <col min="21" max="21" width="3.5546875" style="215" customWidth="1"/>
    <col min="22" max="22" width="7.44140625" style="215" customWidth="1"/>
    <col min="23" max="26" width="11.44140625" style="215"/>
    <col min="27" max="27" width="14.109375" style="215" customWidth="1"/>
    <col min="28" max="28" width="15.33203125" style="215" customWidth="1"/>
    <col min="29" max="29" width="12.109375" style="215" customWidth="1"/>
    <col min="30" max="30" width="16.6640625" style="215" customWidth="1"/>
    <col min="31" max="31" width="22" style="215" customWidth="1"/>
    <col min="32" max="32" width="3" style="215" customWidth="1"/>
    <col min="33" max="33" width="9.6640625" style="215" customWidth="1"/>
    <col min="34" max="35" width="11.44140625" style="215" customWidth="1"/>
    <col min="36" max="37" width="11.44140625" style="215"/>
    <col min="38" max="38" width="14" style="215" customWidth="1"/>
    <col min="39" max="39" width="15.109375" style="215" customWidth="1"/>
    <col min="40" max="40" width="12.109375" style="215" customWidth="1"/>
    <col min="41" max="41" width="16.6640625" style="215" customWidth="1"/>
    <col min="42" max="42" width="22" style="215" customWidth="1"/>
    <col min="43" max="43" width="2.88671875" style="215" customWidth="1"/>
    <col min="44" max="44" width="9.5546875" style="215" customWidth="1"/>
    <col min="45" max="45" width="11.44140625" style="215"/>
    <col min="46" max="46" width="8.44140625" style="215" customWidth="1"/>
    <col min="47" max="48" width="11.44140625" style="215"/>
    <col min="49" max="49" width="14.109375" style="215" customWidth="1"/>
    <col min="50" max="50" width="16.88671875" style="215" customWidth="1"/>
    <col min="51" max="51" width="13" style="215" customWidth="1"/>
    <col min="52" max="52" width="19" style="215" customWidth="1"/>
    <col min="53" max="53" width="24.5546875" style="215" customWidth="1"/>
    <col min="54" max="54" width="2.5546875" style="215" customWidth="1"/>
    <col min="55" max="55" width="6.44140625" style="215" customWidth="1"/>
    <col min="56" max="57" width="11.44140625" style="215"/>
    <col min="58" max="58" width="5" style="215" customWidth="1"/>
    <col min="59" max="59" width="11.44140625" style="215"/>
    <col min="60" max="60" width="14.6640625" style="215" customWidth="1"/>
    <col min="61" max="61" width="14.88671875" style="215" customWidth="1"/>
    <col min="62" max="62" width="15.5546875" style="215" customWidth="1"/>
    <col min="63" max="63" width="21" style="215" customWidth="1"/>
    <col min="64" max="64" width="23.33203125" style="215" customWidth="1"/>
    <col min="65" max="65" width="1.5546875" style="215" customWidth="1"/>
    <col min="66" max="66" width="5.33203125" style="215" customWidth="1"/>
    <col min="67" max="68" width="11.44140625" style="215"/>
    <col min="69" max="69" width="5.109375" style="215" customWidth="1"/>
    <col min="70" max="70" width="11.44140625" style="215"/>
    <col min="71" max="71" width="15.109375" style="215" customWidth="1"/>
    <col min="72" max="72" width="16.6640625" style="215" customWidth="1"/>
    <col min="73" max="73" width="14.44140625" style="215" customWidth="1"/>
    <col min="74" max="74" width="20.88671875" style="215" customWidth="1"/>
    <col min="75" max="75" width="21.109375" style="215" customWidth="1"/>
    <col min="76" max="76" width="1.33203125" style="215" customWidth="1"/>
    <col min="77" max="77" width="9.109375" style="215" customWidth="1"/>
    <col min="78" max="79" width="11.44140625" style="215"/>
    <col min="80" max="80" width="10.33203125" style="215" customWidth="1"/>
    <col min="81" max="81" width="11.44140625" style="215"/>
    <col min="82" max="82" width="14.5546875" style="215" customWidth="1"/>
    <col min="83" max="83" width="13.109375" style="215" customWidth="1"/>
    <col min="84" max="84" width="12.44140625" style="215" customWidth="1"/>
    <col min="85" max="85" width="20.88671875" style="215" customWidth="1"/>
    <col min="86" max="86" width="23.33203125" style="215" customWidth="1"/>
    <col min="87" max="87" width="2.5546875" style="215" customWidth="1"/>
    <col min="88" max="88" width="5" style="215" customWidth="1"/>
    <col min="89" max="91" width="11.44140625" style="215"/>
    <col min="92" max="92" width="7.33203125" style="215" customWidth="1"/>
    <col min="93" max="93" width="14.33203125" style="215" customWidth="1"/>
    <col min="94" max="94" width="14.5546875" style="215" customWidth="1"/>
    <col min="95" max="95" width="13.109375" style="215" customWidth="1"/>
    <col min="96" max="96" width="19.44140625" style="215" customWidth="1"/>
    <col min="97" max="97" width="26" style="215" customWidth="1"/>
    <col min="98" max="98" width="1.33203125" style="215" customWidth="1"/>
    <col min="99" max="99" width="6.44140625" style="215" customWidth="1"/>
    <col min="100" max="243" width="11.44140625" style="215"/>
    <col min="244" max="16384" width="11.44140625" style="2"/>
  </cols>
  <sheetData>
    <row r="1" spans="1:55" ht="15.75" customHeight="1">
      <c r="E1" s="574" t="s">
        <v>97</v>
      </c>
      <c r="F1" s="580" t="s">
        <v>137</v>
      </c>
      <c r="G1" s="580"/>
      <c r="H1" s="580"/>
      <c r="I1" s="576" t="s">
        <v>65</v>
      </c>
      <c r="J1" s="576"/>
      <c r="K1" s="577"/>
      <c r="L1" s="252"/>
      <c r="M1" s="252"/>
      <c r="N1" s="252"/>
      <c r="O1" s="252"/>
      <c r="P1" s="252"/>
      <c r="Q1" s="252"/>
      <c r="R1" s="252"/>
      <c r="S1" s="252"/>
      <c r="T1" s="252"/>
      <c r="U1" s="252"/>
      <c r="V1" s="252"/>
    </row>
    <row r="2" spans="1:55" ht="18" thickBot="1">
      <c r="A2" s="253" t="s">
        <v>218</v>
      </c>
      <c r="E2" s="575"/>
      <c r="F2" s="581"/>
      <c r="G2" s="581"/>
      <c r="H2" s="581"/>
      <c r="I2" s="578"/>
      <c r="J2" s="578"/>
      <c r="K2" s="579"/>
      <c r="L2" s="254" t="s">
        <v>2</v>
      </c>
      <c r="M2" s="255"/>
      <c r="N2" s="568"/>
      <c r="O2" s="569"/>
      <c r="P2" s="570"/>
      <c r="Q2" s="214"/>
      <c r="R2" s="214"/>
      <c r="S2" s="214"/>
      <c r="T2" s="214"/>
      <c r="U2" s="214"/>
      <c r="V2" s="256"/>
      <c r="W2" s="254" t="s">
        <v>2</v>
      </c>
      <c r="X2" s="255"/>
      <c r="Y2" s="568"/>
      <c r="Z2" s="569"/>
      <c r="AA2" s="570"/>
      <c r="AB2" s="214"/>
      <c r="AC2" s="214"/>
      <c r="AD2" s="214"/>
      <c r="AE2" s="214"/>
      <c r="AF2" s="214"/>
      <c r="AG2" s="256"/>
      <c r="AH2" s="254" t="s">
        <v>2</v>
      </c>
      <c r="AI2" s="255"/>
      <c r="AJ2" s="568"/>
      <c r="AK2" s="569"/>
      <c r="AL2" s="570"/>
      <c r="AM2" s="214"/>
      <c r="AN2" s="214"/>
      <c r="AO2" s="214"/>
      <c r="AP2" s="214"/>
      <c r="AQ2" s="214"/>
      <c r="AR2" s="256"/>
      <c r="AS2" s="254" t="s">
        <v>2</v>
      </c>
      <c r="AT2" s="255"/>
      <c r="AU2" s="568"/>
      <c r="AV2" s="569"/>
      <c r="AW2" s="570"/>
      <c r="AX2" s="214"/>
      <c r="AY2" s="214"/>
      <c r="AZ2" s="214"/>
      <c r="BA2" s="214"/>
      <c r="BB2" s="214"/>
      <c r="BC2" s="256"/>
    </row>
    <row r="3" spans="1:55">
      <c r="A3" s="257"/>
      <c r="B3" s="258" t="s">
        <v>225</v>
      </c>
      <c r="C3" s="259"/>
      <c r="D3" s="259"/>
      <c r="E3" s="260"/>
      <c r="F3" s="260"/>
      <c r="G3" s="260"/>
      <c r="H3" s="261"/>
      <c r="I3" s="262">
        <f>I10+I17+I24+I31+I40+I47+I54+I61+I68+T3+T10+T17+T24+T31+T40+T47+T54+T61+T68+AE3+AE10+AE17+AE24+AE31+AE40+AE47+AE54+AE61+AE68+AP3+AP10+AP17+AP24+AP31+AP40+AP47+AP54+AP61+AP68+BA3+BA10+BA17+BA24+BA31+BA41+BA48+BA55+BA62+BA69</f>
        <v>0</v>
      </c>
      <c r="J3" s="263" t="s">
        <v>165</v>
      </c>
      <c r="K3" s="264"/>
      <c r="L3" s="223" t="s">
        <v>25</v>
      </c>
      <c r="M3" s="2"/>
      <c r="N3" s="2"/>
      <c r="O3" s="2"/>
      <c r="P3" s="2"/>
      <c r="Q3" s="265"/>
      <c r="R3" s="265"/>
      <c r="S3" s="265"/>
      <c r="T3" s="60"/>
      <c r="U3" s="265"/>
      <c r="V3" s="266"/>
      <c r="W3" s="223" t="s">
        <v>25</v>
      </c>
      <c r="X3" s="2"/>
      <c r="Y3" s="2"/>
      <c r="Z3" s="2"/>
      <c r="AA3" s="2"/>
      <c r="AB3" s="265"/>
      <c r="AC3" s="265"/>
      <c r="AD3" s="265"/>
      <c r="AE3" s="60"/>
      <c r="AF3" s="265"/>
      <c r="AG3" s="266"/>
      <c r="AH3" s="223" t="s">
        <v>25</v>
      </c>
      <c r="AI3" s="2"/>
      <c r="AJ3" s="2"/>
      <c r="AK3" s="2"/>
      <c r="AL3" s="2"/>
      <c r="AM3" s="265"/>
      <c r="AN3" s="265"/>
      <c r="AO3" s="265"/>
      <c r="AP3" s="60"/>
      <c r="AQ3" s="265"/>
      <c r="AR3" s="266"/>
      <c r="AS3" s="223" t="s">
        <v>25</v>
      </c>
      <c r="AT3" s="2"/>
      <c r="AU3" s="2"/>
      <c r="AV3" s="2"/>
      <c r="AW3" s="2"/>
      <c r="AX3" s="265"/>
      <c r="AY3" s="265"/>
      <c r="AZ3" s="265"/>
      <c r="BA3" s="60"/>
      <c r="BB3" s="265"/>
      <c r="BC3" s="266"/>
    </row>
    <row r="4" spans="1:55">
      <c r="A4" s="267"/>
      <c r="B4" s="268" t="s">
        <v>232</v>
      </c>
      <c r="C4" s="260"/>
      <c r="D4" s="260"/>
      <c r="E4" s="260"/>
      <c r="F4" s="260"/>
      <c r="G4" s="260"/>
      <c r="H4" s="269"/>
      <c r="I4" s="270">
        <f>Finanzplan!K22+Finanzplan!K23</f>
        <v>0</v>
      </c>
      <c r="J4" s="271" t="s">
        <v>166</v>
      </c>
      <c r="K4" s="272"/>
      <c r="L4" s="223" t="s">
        <v>91</v>
      </c>
      <c r="M4" s="2"/>
      <c r="N4" s="2"/>
      <c r="O4" s="2"/>
      <c r="P4" s="2" t="s">
        <v>0</v>
      </c>
      <c r="Q4" s="59"/>
      <c r="R4" s="273" t="s">
        <v>1</v>
      </c>
      <c r="S4" s="59"/>
      <c r="T4" s="274">
        <f>ROUND(DATEDIF(Q4,S4+IF(Q4&lt;&gt;0,1,0),"d")/7,2)</f>
        <v>0</v>
      </c>
      <c r="U4" s="275"/>
      <c r="V4" s="276"/>
      <c r="W4" s="223" t="s">
        <v>91</v>
      </c>
      <c r="X4" s="2"/>
      <c r="Y4" s="2"/>
      <c r="Z4" s="2"/>
      <c r="AA4" s="2" t="s">
        <v>0</v>
      </c>
      <c r="AB4" s="59"/>
      <c r="AC4" s="273" t="s">
        <v>1</v>
      </c>
      <c r="AD4" s="59"/>
      <c r="AE4" s="274">
        <f>ROUND(DATEDIF(AB4,AD4+IF(AB4&lt;&gt;0,1,0),"d")/7,2)</f>
        <v>0</v>
      </c>
      <c r="AF4" s="275"/>
      <c r="AG4" s="276"/>
      <c r="AH4" s="223" t="s">
        <v>91</v>
      </c>
      <c r="AI4" s="2"/>
      <c r="AJ4" s="2"/>
      <c r="AK4" s="2"/>
      <c r="AL4" s="2" t="s">
        <v>0</v>
      </c>
      <c r="AM4" s="59"/>
      <c r="AN4" s="273" t="s">
        <v>1</v>
      </c>
      <c r="AO4" s="59"/>
      <c r="AP4" s="274">
        <f>ROUND(DATEDIF(AM4,AO4+IF(AM4&lt;&gt;0,1,0),"d")/7,2)</f>
        <v>0</v>
      </c>
      <c r="AQ4" s="275"/>
      <c r="AR4" s="276"/>
      <c r="AS4" s="223" t="s">
        <v>91</v>
      </c>
      <c r="AT4" s="2"/>
      <c r="AU4" s="2"/>
      <c r="AV4" s="2"/>
      <c r="AW4" s="2" t="s">
        <v>0</v>
      </c>
      <c r="AX4" s="59"/>
      <c r="AY4" s="273" t="s">
        <v>1</v>
      </c>
      <c r="AZ4" s="59"/>
      <c r="BA4" s="274">
        <f>ROUND(DATEDIF(AX4,AZ4+IF(AX4&lt;&gt;0,1,0),"d")/7,2)</f>
        <v>0</v>
      </c>
      <c r="BB4" s="275"/>
      <c r="BC4" s="276"/>
    </row>
    <row r="5" spans="1:55">
      <c r="A5" s="267"/>
      <c r="B5" s="268" t="s">
        <v>14</v>
      </c>
      <c r="C5" s="260"/>
      <c r="D5" s="260"/>
      <c r="E5" s="260"/>
      <c r="F5" s="260"/>
      <c r="G5" s="260"/>
      <c r="H5" s="269"/>
      <c r="I5" s="277">
        <f>ROUND((I12+I19+I26+I33+I42+I49+I56+I63+I70+T5+T12+T19+T26+T33+T42+T49+T56+T63+T70+AE5+AE12+AE19+AE26+AE33+AE42+AE49+AE56+AE63+AE70+AP5+AP12+AP19+AP26+AP33+AP42+AP49+AP56+AP63+AP70+BA5+BA12+BA19+BA26+BA33+BA43+BA50+BA57+BA64+BA71),2)</f>
        <v>0</v>
      </c>
      <c r="J5" s="260"/>
      <c r="K5" s="278"/>
      <c r="L5" s="223" t="s">
        <v>92</v>
      </c>
      <c r="M5" s="2"/>
      <c r="N5" s="2"/>
      <c r="O5" s="2"/>
      <c r="P5" s="2"/>
      <c r="Q5" s="2"/>
      <c r="R5" s="2"/>
      <c r="S5" s="2"/>
      <c r="T5" s="61"/>
      <c r="U5" s="2"/>
      <c r="V5" s="276"/>
      <c r="W5" s="223" t="s">
        <v>92</v>
      </c>
      <c r="X5" s="2"/>
      <c r="Y5" s="2"/>
      <c r="Z5" s="2"/>
      <c r="AA5" s="2"/>
      <c r="AB5" s="2"/>
      <c r="AC5" s="2"/>
      <c r="AD5" s="2"/>
      <c r="AE5" s="61"/>
      <c r="AF5" s="2"/>
      <c r="AG5" s="276"/>
      <c r="AH5" s="223" t="s">
        <v>92</v>
      </c>
      <c r="AI5" s="2"/>
      <c r="AJ5" s="2"/>
      <c r="AK5" s="2"/>
      <c r="AL5" s="2"/>
      <c r="AM5" s="2"/>
      <c r="AN5" s="2"/>
      <c r="AO5" s="2"/>
      <c r="AP5" s="61"/>
      <c r="AQ5" s="2"/>
      <c r="AR5" s="276"/>
      <c r="AS5" s="223" t="s">
        <v>92</v>
      </c>
      <c r="AT5" s="2"/>
      <c r="AU5" s="2"/>
      <c r="AV5" s="2"/>
      <c r="AW5" s="2"/>
      <c r="AX5" s="2"/>
      <c r="AY5" s="2"/>
      <c r="AZ5" s="2"/>
      <c r="BA5" s="61"/>
      <c r="BB5" s="2"/>
      <c r="BC5" s="276"/>
    </row>
    <row r="6" spans="1:55" ht="14.4" customHeight="1">
      <c r="A6" s="267"/>
      <c r="B6" s="268" t="s">
        <v>164</v>
      </c>
      <c r="C6" s="260"/>
      <c r="D6" s="260"/>
      <c r="E6" s="260"/>
      <c r="F6" s="260"/>
      <c r="G6" s="260"/>
      <c r="H6" s="269"/>
      <c r="I6" s="279">
        <f>ROUND(IFERROR(I5/K8,0),2)</f>
        <v>0</v>
      </c>
      <c r="J6" s="260"/>
      <c r="K6" s="278"/>
      <c r="L6" s="280"/>
      <c r="M6" s="281" t="s">
        <v>4</v>
      </c>
      <c r="N6" s="281"/>
      <c r="O6" s="281"/>
      <c r="P6" s="281"/>
      <c r="Q6" s="281"/>
      <c r="R6" s="281"/>
      <c r="S6" s="281"/>
      <c r="T6" s="282">
        <f>ROUND(IFERROR(T5/V7,0),2)</f>
        <v>0</v>
      </c>
      <c r="U6" s="281"/>
      <c r="V6" s="283"/>
      <c r="W6" s="280"/>
      <c r="X6" s="281" t="s">
        <v>4</v>
      </c>
      <c r="Y6" s="281"/>
      <c r="Z6" s="281"/>
      <c r="AA6" s="281"/>
      <c r="AB6" s="281"/>
      <c r="AC6" s="281"/>
      <c r="AD6" s="281"/>
      <c r="AE6" s="282">
        <f>ROUND(IFERROR(AE5/AG7,0),2)</f>
        <v>0</v>
      </c>
      <c r="AF6" s="281"/>
      <c r="AG6" s="283"/>
      <c r="AH6" s="280"/>
      <c r="AI6" s="281" t="s">
        <v>4</v>
      </c>
      <c r="AJ6" s="281"/>
      <c r="AK6" s="281"/>
      <c r="AL6" s="281"/>
      <c r="AM6" s="281"/>
      <c r="AN6" s="281"/>
      <c r="AO6" s="281"/>
      <c r="AP6" s="282">
        <f>ROUND(IFERROR(AP5/AR7,0),2)</f>
        <v>0</v>
      </c>
      <c r="AQ6" s="281"/>
      <c r="AR6" s="283"/>
      <c r="AS6" s="280"/>
      <c r="AT6" s="281" t="s">
        <v>4</v>
      </c>
      <c r="AU6" s="281"/>
      <c r="AV6" s="281"/>
      <c r="AW6" s="281"/>
      <c r="AX6" s="281"/>
      <c r="AY6" s="281"/>
      <c r="AZ6" s="281"/>
      <c r="BA6" s="282">
        <f>ROUND(IFERROR(BA5/BC7,0),2)</f>
        <v>0</v>
      </c>
      <c r="BB6" s="281"/>
      <c r="BC6" s="283"/>
    </row>
    <row r="7" spans="1:55" ht="15" customHeight="1">
      <c r="A7" s="267"/>
      <c r="B7" s="284"/>
      <c r="C7" s="260"/>
      <c r="D7" s="260"/>
      <c r="E7" s="260"/>
      <c r="F7" s="260"/>
      <c r="G7" s="260"/>
      <c r="H7" s="285" t="s">
        <v>10</v>
      </c>
      <c r="I7" s="286">
        <f>ROUND((IFERROR(IF(I6&gt;27,(K8*Info_IT!D7),I12+I19+I26+I33+I42+I49+I56+I63+I70+T5+T12+T19+T26+T33+T42+T49+T56+T63+T70+AE5+AE12+AE19+AE26+AE33+AE42+AE49+AE56+AE63+AE70+AP5+AP12+AP19+AP26+AP33+AP42+AP49+AP56+AP63+AP70+BA5+BA12+BA19+BA26+BA33+BA43+BA50+BA57+BA64+BA71),0)),2)</f>
        <v>0</v>
      </c>
      <c r="J7" s="260"/>
      <c r="K7" s="278"/>
      <c r="L7" s="287" t="str">
        <f>IF(T4&lt;52,"Nur bei Durchrechnungszeitraum-Variante zusätzlich befüllen:","Ganzjahresbetrieb eingetragen - kein DRZ möglich!")</f>
        <v>Nur bei Durchrechnungszeitraum-Variante zusätzlich befüllen:</v>
      </c>
      <c r="M7" s="288"/>
      <c r="N7" s="288"/>
      <c r="O7" s="288"/>
      <c r="P7" s="288"/>
      <c r="Q7" s="288" t="s">
        <v>3</v>
      </c>
      <c r="R7" s="288"/>
      <c r="S7" s="90"/>
      <c r="T7" s="565" t="s">
        <v>28</v>
      </c>
      <c r="U7" s="566"/>
      <c r="V7" s="289">
        <f>ROUND(T4*T3,0)</f>
        <v>0</v>
      </c>
      <c r="W7" s="287" t="str">
        <f>IF(AE4&lt;52,"Nur bei Durchrechnungszeitraum-Variante zusätzlich befüllen:","Ganzjahresbetrieb eingetragen - kein DRZ möglich!")</f>
        <v>Nur bei Durchrechnungszeitraum-Variante zusätzlich befüllen:</v>
      </c>
      <c r="X7" s="288"/>
      <c r="Y7" s="288"/>
      <c r="Z7" s="288"/>
      <c r="AA7" s="288"/>
      <c r="AB7" s="288" t="s">
        <v>3</v>
      </c>
      <c r="AC7" s="288"/>
      <c r="AD7" s="90"/>
      <c r="AE7" s="565" t="s">
        <v>28</v>
      </c>
      <c r="AF7" s="566"/>
      <c r="AG7" s="289">
        <f>ROUND(AE4*AE3,0)</f>
        <v>0</v>
      </c>
      <c r="AH7" s="287" t="str">
        <f>IF(AP4&lt;52,"Nur bei Durchrechnungszeitraum-Variante zusätzlich befüllen:","Ganzjahresbetrieb eingetragen - kein DRZ möglich!")</f>
        <v>Nur bei Durchrechnungszeitraum-Variante zusätzlich befüllen:</v>
      </c>
      <c r="AI7" s="288"/>
      <c r="AJ7" s="288"/>
      <c r="AK7" s="288"/>
      <c r="AL7" s="288"/>
      <c r="AM7" s="288" t="s">
        <v>3</v>
      </c>
      <c r="AN7" s="288"/>
      <c r="AO7" s="90"/>
      <c r="AP7" s="565" t="s">
        <v>28</v>
      </c>
      <c r="AQ7" s="566"/>
      <c r="AR7" s="289">
        <f>ROUND(AP4*AP3,0)</f>
        <v>0</v>
      </c>
      <c r="AS7" s="287" t="str">
        <f>IF(BA4&lt;52,"Nur bei Durchrechnungszeitraum-Variante zusätzlich befüllen:","Ganzjahresbetrieb eingetragen - kein DRZ möglich!")</f>
        <v>Nur bei Durchrechnungszeitraum-Variante zusätzlich befüllen:</v>
      </c>
      <c r="AT7" s="288"/>
      <c r="AU7" s="288"/>
      <c r="AV7" s="288"/>
      <c r="AW7" s="288"/>
      <c r="AX7" s="288" t="s">
        <v>3</v>
      </c>
      <c r="AY7" s="288"/>
      <c r="AZ7" s="90"/>
      <c r="BA7" s="565" t="s">
        <v>28</v>
      </c>
      <c r="BB7" s="566"/>
      <c r="BC7" s="289">
        <f>ROUND(BA4*BA3,0)</f>
        <v>0</v>
      </c>
    </row>
    <row r="8" spans="1:55" ht="15" customHeight="1">
      <c r="A8" s="267"/>
      <c r="B8" s="268" t="s">
        <v>15</v>
      </c>
      <c r="C8" s="260"/>
      <c r="D8" s="260"/>
      <c r="E8" s="260"/>
      <c r="F8" s="260"/>
      <c r="G8" s="260"/>
      <c r="H8" s="290"/>
      <c r="I8" s="277">
        <f>ROUND((MAX(0,I5-I7)),2)</f>
        <v>0</v>
      </c>
      <c r="J8" s="260"/>
      <c r="K8" s="384">
        <f>K14+K21+K28+K35+K44+K51+K58+K65+K72+V7+V14+V21+V28+V35+V44+V51+V58+V65+V72+AG7+AG14+AG21+AG28+AG35+AG44+AG51+AG58+AG65+AG72+AR7+AR14+AR21+AR28+AR35+AR44+AR51+AR58+AR65+AR72+BC7+BC14+BC21+BC28+BC35+BC45+BC52+BC59+BC66+BC73</f>
        <v>0</v>
      </c>
      <c r="L8" s="291" t="s">
        <v>93</v>
      </c>
      <c r="M8" s="292"/>
      <c r="N8" s="292"/>
      <c r="O8" s="293" t="s">
        <v>26</v>
      </c>
      <c r="P8" s="88"/>
      <c r="Q8" s="292" t="s">
        <v>27</v>
      </c>
      <c r="R8" s="88"/>
      <c r="S8" s="294">
        <f>ROUND(DATEDIF(P8,R8+IF(P8&lt;&gt;0,1,0),"d")/7,2)</f>
        <v>0</v>
      </c>
      <c r="T8" s="567"/>
      <c r="U8" s="567"/>
      <c r="V8" s="295">
        <f>ROUND(S7*S8,0)</f>
        <v>0</v>
      </c>
      <c r="W8" s="291" t="s">
        <v>93</v>
      </c>
      <c r="X8" s="292"/>
      <c r="Y8" s="292"/>
      <c r="Z8" s="293" t="s">
        <v>26</v>
      </c>
      <c r="AA8" s="88"/>
      <c r="AB8" s="292" t="s">
        <v>27</v>
      </c>
      <c r="AC8" s="88"/>
      <c r="AD8" s="294">
        <f>ROUND(DATEDIF(AA8,AC8+IF(AA8&lt;&gt;0,1,0),"d")/7,2)</f>
        <v>0</v>
      </c>
      <c r="AE8" s="567"/>
      <c r="AF8" s="567"/>
      <c r="AG8" s="295">
        <f>ROUND(AD7*AD8,0)</f>
        <v>0</v>
      </c>
      <c r="AH8" s="291" t="s">
        <v>93</v>
      </c>
      <c r="AI8" s="292"/>
      <c r="AJ8" s="292"/>
      <c r="AK8" s="293" t="s">
        <v>26</v>
      </c>
      <c r="AL8" s="88"/>
      <c r="AM8" s="292" t="s">
        <v>27</v>
      </c>
      <c r="AN8" s="88"/>
      <c r="AO8" s="294">
        <f>ROUND(DATEDIF(AL8,AN8+IF(AL8&lt;&gt;0,1,0),"d")/7,2)</f>
        <v>0</v>
      </c>
      <c r="AP8" s="567"/>
      <c r="AQ8" s="567"/>
      <c r="AR8" s="295">
        <f>ROUND(AO7*AO8,0)</f>
        <v>0</v>
      </c>
      <c r="AS8" s="291" t="s">
        <v>93</v>
      </c>
      <c r="AT8" s="292"/>
      <c r="AU8" s="292"/>
      <c r="AV8" s="293" t="s">
        <v>26</v>
      </c>
      <c r="AW8" s="88"/>
      <c r="AX8" s="292" t="s">
        <v>27</v>
      </c>
      <c r="AY8" s="88"/>
      <c r="AZ8" s="294">
        <f>ROUND(DATEDIF(AW8,AY8+IF(AW8&lt;&gt;0,1,0),"d")/7,2)</f>
        <v>0</v>
      </c>
      <c r="BA8" s="567"/>
      <c r="BB8" s="567"/>
      <c r="BC8" s="295">
        <f>ROUND(AZ7*AZ8,0)</f>
        <v>0</v>
      </c>
    </row>
    <row r="9" spans="1:55" ht="15.75" customHeight="1">
      <c r="A9" s="296" t="s">
        <v>2</v>
      </c>
      <c r="B9" s="297"/>
      <c r="C9" s="568"/>
      <c r="D9" s="569"/>
      <c r="E9" s="570"/>
      <c r="K9" s="276"/>
      <c r="L9" s="296" t="s">
        <v>2</v>
      </c>
      <c r="M9" s="297"/>
      <c r="N9" s="571"/>
      <c r="O9" s="572"/>
      <c r="P9" s="573"/>
      <c r="Q9" s="2"/>
      <c r="R9" s="2"/>
      <c r="S9" s="2"/>
      <c r="T9" s="2"/>
      <c r="U9" s="2"/>
      <c r="V9" s="276"/>
      <c r="W9" s="296" t="s">
        <v>2</v>
      </c>
      <c r="X9" s="297"/>
      <c r="Y9" s="571"/>
      <c r="Z9" s="572"/>
      <c r="AA9" s="573"/>
      <c r="AB9" s="2"/>
      <c r="AC9" s="2"/>
      <c r="AD9" s="2"/>
      <c r="AE9" s="2"/>
      <c r="AF9" s="2"/>
      <c r="AG9" s="276"/>
      <c r="AH9" s="296" t="s">
        <v>2</v>
      </c>
      <c r="AI9" s="297"/>
      <c r="AJ9" s="571"/>
      <c r="AK9" s="572"/>
      <c r="AL9" s="573"/>
      <c r="AM9" s="2"/>
      <c r="AN9" s="2"/>
      <c r="AO9" s="2"/>
      <c r="AP9" s="2"/>
      <c r="AQ9" s="2"/>
      <c r="AR9" s="276"/>
      <c r="AS9" s="296" t="s">
        <v>2</v>
      </c>
      <c r="AT9" s="297"/>
      <c r="AU9" s="571"/>
      <c r="AV9" s="572"/>
      <c r="AW9" s="573"/>
      <c r="AX9" s="2"/>
      <c r="AY9" s="2"/>
      <c r="AZ9" s="2"/>
      <c r="BA9" s="2"/>
      <c r="BB9" s="2"/>
      <c r="BC9" s="276"/>
    </row>
    <row r="10" spans="1:55">
      <c r="A10" s="223" t="s">
        <v>25</v>
      </c>
      <c r="I10" s="60"/>
      <c r="K10" s="276"/>
      <c r="L10" s="223" t="s">
        <v>25</v>
      </c>
      <c r="M10" s="2"/>
      <c r="N10" s="2"/>
      <c r="O10" s="2"/>
      <c r="P10" s="2"/>
      <c r="Q10" s="2"/>
      <c r="R10" s="2"/>
      <c r="S10" s="2"/>
      <c r="T10" s="60"/>
      <c r="U10" s="2"/>
      <c r="V10" s="276"/>
      <c r="W10" s="223" t="s">
        <v>25</v>
      </c>
      <c r="X10" s="2"/>
      <c r="Y10" s="2"/>
      <c r="Z10" s="2"/>
      <c r="AA10" s="2"/>
      <c r="AB10" s="2"/>
      <c r="AC10" s="2"/>
      <c r="AD10" s="2"/>
      <c r="AE10" s="60"/>
      <c r="AF10" s="2"/>
      <c r="AG10" s="276"/>
      <c r="AH10" s="223" t="s">
        <v>25</v>
      </c>
      <c r="AI10" s="2"/>
      <c r="AJ10" s="2"/>
      <c r="AK10" s="2"/>
      <c r="AL10" s="2"/>
      <c r="AM10" s="2"/>
      <c r="AN10" s="2"/>
      <c r="AO10" s="2"/>
      <c r="AP10" s="60"/>
      <c r="AQ10" s="2"/>
      <c r="AR10" s="276"/>
      <c r="AS10" s="223" t="s">
        <v>25</v>
      </c>
      <c r="AT10" s="2"/>
      <c r="AU10" s="2"/>
      <c r="AV10" s="2"/>
      <c r="AW10" s="2"/>
      <c r="AX10" s="2"/>
      <c r="AY10" s="2"/>
      <c r="AZ10" s="2"/>
      <c r="BA10" s="60"/>
      <c r="BB10" s="2"/>
      <c r="BC10" s="276"/>
    </row>
    <row r="11" spans="1:55">
      <c r="A11" s="223" t="s">
        <v>91</v>
      </c>
      <c r="E11" s="2" t="s">
        <v>0</v>
      </c>
      <c r="F11" s="59"/>
      <c r="G11" s="273" t="s">
        <v>1</v>
      </c>
      <c r="H11" s="59"/>
      <c r="I11" s="274">
        <f>ROUND(DATEDIF(F11,H11+IF(F11&lt;&gt;0,1,0),"d")/7,2)</f>
        <v>0</v>
      </c>
      <c r="J11" s="275"/>
      <c r="K11" s="276"/>
      <c r="L11" s="223" t="s">
        <v>91</v>
      </c>
      <c r="M11" s="2"/>
      <c r="N11" s="2"/>
      <c r="O11" s="2"/>
      <c r="P11" s="2" t="s">
        <v>0</v>
      </c>
      <c r="Q11" s="59"/>
      <c r="R11" s="273" t="s">
        <v>1</v>
      </c>
      <c r="S11" s="59"/>
      <c r="T11" s="274">
        <f>ROUND(DATEDIF(Q11,S11+IF(Q11&lt;&gt;0,1,0),"d")/7,2)</f>
        <v>0</v>
      </c>
      <c r="U11" s="2"/>
      <c r="V11" s="276"/>
      <c r="W11" s="223" t="s">
        <v>91</v>
      </c>
      <c r="X11" s="2"/>
      <c r="Y11" s="2"/>
      <c r="Z11" s="2"/>
      <c r="AA11" s="2" t="s">
        <v>0</v>
      </c>
      <c r="AB11" s="59"/>
      <c r="AC11" s="273" t="s">
        <v>1</v>
      </c>
      <c r="AD11" s="59"/>
      <c r="AE11" s="274">
        <f>ROUND(DATEDIF(AB11,AD11+IF(AB11&lt;&gt;0,1,0),"d")/7,2)</f>
        <v>0</v>
      </c>
      <c r="AF11" s="2"/>
      <c r="AG11" s="276"/>
      <c r="AH11" s="223" t="s">
        <v>91</v>
      </c>
      <c r="AI11" s="2"/>
      <c r="AJ11" s="2"/>
      <c r="AK11" s="2"/>
      <c r="AL11" s="2" t="s">
        <v>0</v>
      </c>
      <c r="AM11" s="59"/>
      <c r="AN11" s="273" t="s">
        <v>1</v>
      </c>
      <c r="AO11" s="59"/>
      <c r="AP11" s="274">
        <f>ROUND(DATEDIF(AM11,AO11+IF(AM11&lt;&gt;0,1,0),"d")/7,2)</f>
        <v>0</v>
      </c>
      <c r="AQ11" s="2"/>
      <c r="AR11" s="276"/>
      <c r="AS11" s="223" t="s">
        <v>91</v>
      </c>
      <c r="AT11" s="2"/>
      <c r="AU11" s="2"/>
      <c r="AV11" s="2"/>
      <c r="AW11" s="2" t="s">
        <v>0</v>
      </c>
      <c r="AX11" s="59"/>
      <c r="AY11" s="273" t="s">
        <v>1</v>
      </c>
      <c r="AZ11" s="59"/>
      <c r="BA11" s="274">
        <f>ROUND(DATEDIF(AX11,AZ11+IF(AX11&lt;&gt;0,1,0),"d")/7,2)</f>
        <v>0</v>
      </c>
      <c r="BB11" s="2"/>
      <c r="BC11" s="276"/>
    </row>
    <row r="12" spans="1:55">
      <c r="A12" s="223" t="s">
        <v>92</v>
      </c>
      <c r="I12" s="61"/>
      <c r="K12" s="276"/>
      <c r="L12" s="223" t="s">
        <v>92</v>
      </c>
      <c r="M12" s="2"/>
      <c r="N12" s="2"/>
      <c r="O12" s="2"/>
      <c r="P12" s="2"/>
      <c r="Q12" s="2"/>
      <c r="R12" s="2"/>
      <c r="S12" s="2"/>
      <c r="T12" s="61"/>
      <c r="U12" s="2"/>
      <c r="V12" s="276"/>
      <c r="W12" s="223" t="s">
        <v>92</v>
      </c>
      <c r="X12" s="2"/>
      <c r="Y12" s="2"/>
      <c r="Z12" s="2"/>
      <c r="AA12" s="2"/>
      <c r="AB12" s="2"/>
      <c r="AC12" s="2"/>
      <c r="AD12" s="2"/>
      <c r="AE12" s="61"/>
      <c r="AF12" s="2"/>
      <c r="AG12" s="276"/>
      <c r="AH12" s="223" t="s">
        <v>92</v>
      </c>
      <c r="AI12" s="2"/>
      <c r="AJ12" s="2"/>
      <c r="AK12" s="2"/>
      <c r="AL12" s="2"/>
      <c r="AM12" s="2"/>
      <c r="AN12" s="2"/>
      <c r="AO12" s="2"/>
      <c r="AP12" s="61"/>
      <c r="AQ12" s="2"/>
      <c r="AR12" s="276"/>
      <c r="AS12" s="223" t="s">
        <v>92</v>
      </c>
      <c r="AT12" s="2"/>
      <c r="AU12" s="2"/>
      <c r="AV12" s="2"/>
      <c r="AW12" s="2"/>
      <c r="AX12" s="2"/>
      <c r="AY12" s="2"/>
      <c r="AZ12" s="2"/>
      <c r="BA12" s="61"/>
      <c r="BB12" s="2"/>
      <c r="BC12" s="276"/>
    </row>
    <row r="13" spans="1:55" ht="14.4" customHeight="1">
      <c r="A13" s="280"/>
      <c r="B13" s="281" t="s">
        <v>4</v>
      </c>
      <c r="C13" s="281"/>
      <c r="D13" s="281"/>
      <c r="E13" s="281"/>
      <c r="F13" s="281"/>
      <c r="G13" s="281"/>
      <c r="H13" s="281"/>
      <c r="I13" s="282">
        <f>ROUND(IFERROR(I12/K14,0),2)</f>
        <v>0</v>
      </c>
      <c r="J13" s="281"/>
      <c r="K13" s="283"/>
      <c r="L13" s="280"/>
      <c r="M13" s="281" t="s">
        <v>4</v>
      </c>
      <c r="N13" s="281"/>
      <c r="O13" s="281"/>
      <c r="P13" s="281"/>
      <c r="Q13" s="281"/>
      <c r="R13" s="281"/>
      <c r="S13" s="281"/>
      <c r="T13" s="282">
        <f>ROUND(IFERROR(T12/V14,0),2)</f>
        <v>0</v>
      </c>
      <c r="U13" s="281"/>
      <c r="V13" s="283"/>
      <c r="W13" s="280"/>
      <c r="X13" s="281" t="s">
        <v>4</v>
      </c>
      <c r="Y13" s="281"/>
      <c r="Z13" s="281"/>
      <c r="AA13" s="281"/>
      <c r="AB13" s="281"/>
      <c r="AC13" s="281"/>
      <c r="AD13" s="281"/>
      <c r="AE13" s="282">
        <f>ROUND(IFERROR(AE12/AG14,0),2)</f>
        <v>0</v>
      </c>
      <c r="AF13" s="281"/>
      <c r="AG13" s="283"/>
      <c r="AH13" s="280"/>
      <c r="AI13" s="281" t="s">
        <v>4</v>
      </c>
      <c r="AJ13" s="281"/>
      <c r="AK13" s="281"/>
      <c r="AL13" s="281"/>
      <c r="AM13" s="281"/>
      <c r="AN13" s="281"/>
      <c r="AO13" s="281"/>
      <c r="AP13" s="282">
        <f>ROUND(IFERROR(AP12/AR14,0),2)</f>
        <v>0</v>
      </c>
      <c r="AQ13" s="281"/>
      <c r="AR13" s="283"/>
      <c r="AS13" s="280"/>
      <c r="AT13" s="281" t="s">
        <v>4</v>
      </c>
      <c r="AU13" s="281"/>
      <c r="AV13" s="281"/>
      <c r="AW13" s="281"/>
      <c r="AX13" s="281"/>
      <c r="AY13" s="281"/>
      <c r="AZ13" s="281"/>
      <c r="BA13" s="282">
        <f>ROUND(IFERROR(BA12/BC14,0),2)</f>
        <v>0</v>
      </c>
      <c r="BB13" s="281"/>
      <c r="BC13" s="283"/>
    </row>
    <row r="14" spans="1:55" ht="15" customHeight="1">
      <c r="A14" s="287" t="str">
        <f>IF(I11&lt;52,"Nur bei Durchrechnungszeitraum-Variante zusätzlich befüllen:","Ganzjahresbetrieb eingetragen - kein DRZ möglich!")</f>
        <v>Nur bei Durchrechnungszeitraum-Variante zusätzlich befüllen:</v>
      </c>
      <c r="B14" s="288"/>
      <c r="C14" s="288"/>
      <c r="D14" s="288"/>
      <c r="E14" s="288"/>
      <c r="F14" s="288" t="s">
        <v>3</v>
      </c>
      <c r="G14" s="288"/>
      <c r="H14" s="90"/>
      <c r="I14" s="565" t="s">
        <v>28</v>
      </c>
      <c r="J14" s="566"/>
      <c r="K14" s="383">
        <f>ROUND(I11*I10,0)</f>
        <v>0</v>
      </c>
      <c r="L14" s="287" t="str">
        <f>IF(T11&lt;52,"Nur bei Durchrechnungszeitraum-Variante zusätzlich befüllen:","Ganzjahresbetrieb eingetragen - kein DRZ möglich!")</f>
        <v>Nur bei Durchrechnungszeitraum-Variante zusätzlich befüllen:</v>
      </c>
      <c r="M14" s="288"/>
      <c r="N14" s="288"/>
      <c r="O14" s="288"/>
      <c r="P14" s="288"/>
      <c r="Q14" s="288" t="s">
        <v>3</v>
      </c>
      <c r="R14" s="288"/>
      <c r="S14" s="90"/>
      <c r="T14" s="565" t="s">
        <v>28</v>
      </c>
      <c r="U14" s="566"/>
      <c r="V14" s="289">
        <f>ROUND(T11*T10,0)</f>
        <v>0</v>
      </c>
      <c r="W14" s="287" t="str">
        <f>IF(AE11&lt;52,"Nur bei Durchrechnungszeitraum-Variante zusätzlich befüllen:","Ganzjahresbetrieb eingetragen - kein DRZ möglich!")</f>
        <v>Nur bei Durchrechnungszeitraum-Variante zusätzlich befüllen:</v>
      </c>
      <c r="X14" s="288"/>
      <c r="Y14" s="288"/>
      <c r="Z14" s="288"/>
      <c r="AA14" s="288"/>
      <c r="AB14" s="288" t="s">
        <v>3</v>
      </c>
      <c r="AC14" s="288"/>
      <c r="AD14" s="90"/>
      <c r="AE14" s="565" t="s">
        <v>28</v>
      </c>
      <c r="AF14" s="566"/>
      <c r="AG14" s="289">
        <f>ROUND(AE11*AE10,0)</f>
        <v>0</v>
      </c>
      <c r="AH14" s="287" t="str">
        <f>IF(AP11&lt;52,"Nur bei Durchrechnungszeitraum-Variante zusätzlich befüllen:","Ganzjahresbetrieb eingetragen - kein DRZ möglich!")</f>
        <v>Nur bei Durchrechnungszeitraum-Variante zusätzlich befüllen:</v>
      </c>
      <c r="AI14" s="288"/>
      <c r="AJ14" s="288"/>
      <c r="AK14" s="288"/>
      <c r="AL14" s="288"/>
      <c r="AM14" s="288" t="s">
        <v>3</v>
      </c>
      <c r="AN14" s="288"/>
      <c r="AO14" s="90"/>
      <c r="AP14" s="565" t="s">
        <v>28</v>
      </c>
      <c r="AQ14" s="566"/>
      <c r="AR14" s="289">
        <f>ROUND(AP11*AP10,0)</f>
        <v>0</v>
      </c>
      <c r="AS14" s="287" t="str">
        <f>IF(BA11&lt;52,"Nur bei Durchrechnungszeitraum-Variante zusätzlich befüllen:","Ganzjahresbetrieb eingetragen - kein DRZ möglich!")</f>
        <v>Nur bei Durchrechnungszeitraum-Variante zusätzlich befüllen:</v>
      </c>
      <c r="AT14" s="288"/>
      <c r="AU14" s="288"/>
      <c r="AV14" s="288"/>
      <c r="AW14" s="288"/>
      <c r="AX14" s="288" t="s">
        <v>3</v>
      </c>
      <c r="AY14" s="288"/>
      <c r="AZ14" s="90"/>
      <c r="BA14" s="565" t="s">
        <v>28</v>
      </c>
      <c r="BB14" s="566"/>
      <c r="BC14" s="289">
        <f>ROUND(BA11*BA10,0)</f>
        <v>0</v>
      </c>
    </row>
    <row r="15" spans="1:55">
      <c r="A15" s="291" t="s">
        <v>93</v>
      </c>
      <c r="B15" s="292"/>
      <c r="C15" s="292"/>
      <c r="D15" s="293" t="s">
        <v>26</v>
      </c>
      <c r="E15" s="88"/>
      <c r="F15" s="292" t="s">
        <v>27</v>
      </c>
      <c r="G15" s="88"/>
      <c r="H15" s="294">
        <f>ROUND(DATEDIF(E15,G15+IF(E15&lt;&gt;0,1,0),"d")/7,2)</f>
        <v>0</v>
      </c>
      <c r="I15" s="567"/>
      <c r="J15" s="567"/>
      <c r="K15" s="295">
        <f>ROUND(H14*H15,0)</f>
        <v>0</v>
      </c>
      <c r="L15" s="298" t="s">
        <v>93</v>
      </c>
      <c r="M15" s="288"/>
      <c r="N15" s="288"/>
      <c r="O15" s="299" t="s">
        <v>26</v>
      </c>
      <c r="P15" s="89"/>
      <c r="Q15" s="288" t="s">
        <v>27</v>
      </c>
      <c r="R15" s="89"/>
      <c r="S15" s="300">
        <f>ROUND(DATEDIF(P15,R15+IF(P15&lt;&gt;0,1,0),"d")/7,2)</f>
        <v>0</v>
      </c>
      <c r="T15" s="566"/>
      <c r="U15" s="566"/>
      <c r="V15" s="289">
        <f>ROUND(S14*S15,0)</f>
        <v>0</v>
      </c>
      <c r="W15" s="298" t="s">
        <v>93</v>
      </c>
      <c r="X15" s="288"/>
      <c r="Y15" s="288"/>
      <c r="Z15" s="299" t="s">
        <v>26</v>
      </c>
      <c r="AA15" s="89"/>
      <c r="AB15" s="288" t="s">
        <v>27</v>
      </c>
      <c r="AC15" s="89"/>
      <c r="AD15" s="300">
        <f>ROUND(DATEDIF(AA15,AC15+IF(AA15&lt;&gt;0,1,0),"d")/7,2)</f>
        <v>0</v>
      </c>
      <c r="AE15" s="566"/>
      <c r="AF15" s="566"/>
      <c r="AG15" s="289">
        <f>ROUND(AD14*AD15,0)</f>
        <v>0</v>
      </c>
      <c r="AH15" s="298" t="s">
        <v>93</v>
      </c>
      <c r="AI15" s="288"/>
      <c r="AJ15" s="288"/>
      <c r="AK15" s="299" t="s">
        <v>26</v>
      </c>
      <c r="AL15" s="89"/>
      <c r="AM15" s="288" t="s">
        <v>27</v>
      </c>
      <c r="AN15" s="89"/>
      <c r="AO15" s="300">
        <f>ROUND(DATEDIF(AL15,AN15+IF(AL15&lt;&gt;0,1,0),"d")/7,2)</f>
        <v>0</v>
      </c>
      <c r="AP15" s="566"/>
      <c r="AQ15" s="566"/>
      <c r="AR15" s="289">
        <f>ROUND(AO14*AO15,0)</f>
        <v>0</v>
      </c>
      <c r="AS15" s="298" t="s">
        <v>93</v>
      </c>
      <c r="AT15" s="288"/>
      <c r="AU15" s="288"/>
      <c r="AV15" s="299" t="s">
        <v>26</v>
      </c>
      <c r="AW15" s="89"/>
      <c r="AX15" s="288" t="s">
        <v>27</v>
      </c>
      <c r="AY15" s="89"/>
      <c r="AZ15" s="300">
        <f>ROUND(DATEDIF(AW15,AY15+IF(AW15&lt;&gt;0,1,0),"d")/7,2)</f>
        <v>0</v>
      </c>
      <c r="BA15" s="566"/>
      <c r="BB15" s="566"/>
      <c r="BC15" s="289">
        <f>ROUND(AZ14*AZ15,0)</f>
        <v>0</v>
      </c>
    </row>
    <row r="16" spans="1:55">
      <c r="A16" s="296" t="s">
        <v>2</v>
      </c>
      <c r="B16" s="297"/>
      <c r="C16" s="571"/>
      <c r="D16" s="572"/>
      <c r="E16" s="573"/>
      <c r="K16" s="276"/>
      <c r="L16" s="301" t="s">
        <v>2</v>
      </c>
      <c r="M16" s="255"/>
      <c r="N16" s="568"/>
      <c r="O16" s="569"/>
      <c r="P16" s="570"/>
      <c r="Q16" s="265"/>
      <c r="R16" s="265"/>
      <c r="S16" s="265"/>
      <c r="T16" s="265"/>
      <c r="U16" s="265"/>
      <c r="V16" s="266"/>
      <c r="W16" s="301" t="s">
        <v>2</v>
      </c>
      <c r="X16" s="255"/>
      <c r="Y16" s="568"/>
      <c r="Z16" s="569"/>
      <c r="AA16" s="570"/>
      <c r="AB16" s="265"/>
      <c r="AC16" s="265"/>
      <c r="AD16" s="265"/>
      <c r="AE16" s="265"/>
      <c r="AF16" s="265"/>
      <c r="AG16" s="266"/>
      <c r="AH16" s="301" t="s">
        <v>2</v>
      </c>
      <c r="AI16" s="255"/>
      <c r="AJ16" s="568"/>
      <c r="AK16" s="569"/>
      <c r="AL16" s="570"/>
      <c r="AM16" s="265"/>
      <c r="AN16" s="265"/>
      <c r="AO16" s="265"/>
      <c r="AP16" s="265"/>
      <c r="AQ16" s="265"/>
      <c r="AR16" s="266"/>
      <c r="AS16" s="301" t="s">
        <v>2</v>
      </c>
      <c r="AT16" s="255"/>
      <c r="AU16" s="568"/>
      <c r="AV16" s="569"/>
      <c r="AW16" s="570"/>
      <c r="AX16" s="265"/>
      <c r="AY16" s="265"/>
      <c r="AZ16" s="265"/>
      <c r="BA16" s="265"/>
      <c r="BB16" s="265"/>
      <c r="BC16" s="266"/>
    </row>
    <row r="17" spans="1:55" ht="15" customHeight="1">
      <c r="A17" s="223" t="s">
        <v>25</v>
      </c>
      <c r="I17" s="60"/>
      <c r="K17" s="276"/>
      <c r="L17" s="223" t="s">
        <v>25</v>
      </c>
      <c r="M17" s="2"/>
      <c r="N17" s="2"/>
      <c r="O17" s="2"/>
      <c r="P17" s="2"/>
      <c r="Q17" s="2"/>
      <c r="R17" s="2"/>
      <c r="S17" s="2"/>
      <c r="T17" s="60"/>
      <c r="U17" s="2"/>
      <c r="V17" s="276"/>
      <c r="W17" s="223" t="s">
        <v>25</v>
      </c>
      <c r="X17" s="2"/>
      <c r="Y17" s="2"/>
      <c r="Z17" s="2"/>
      <c r="AA17" s="2"/>
      <c r="AB17" s="2"/>
      <c r="AC17" s="2"/>
      <c r="AD17" s="2"/>
      <c r="AE17" s="60"/>
      <c r="AF17" s="2"/>
      <c r="AG17" s="276"/>
      <c r="AH17" s="223" t="s">
        <v>25</v>
      </c>
      <c r="AI17" s="2"/>
      <c r="AJ17" s="2"/>
      <c r="AK17" s="2"/>
      <c r="AL17" s="2"/>
      <c r="AM17" s="2"/>
      <c r="AN17" s="2"/>
      <c r="AO17" s="2"/>
      <c r="AP17" s="60"/>
      <c r="AQ17" s="2"/>
      <c r="AR17" s="276"/>
      <c r="AS17" s="223" t="s">
        <v>25</v>
      </c>
      <c r="AT17" s="2"/>
      <c r="AU17" s="2"/>
      <c r="AV17" s="2"/>
      <c r="AW17" s="2"/>
      <c r="AX17" s="2"/>
      <c r="AY17" s="2"/>
      <c r="AZ17" s="2"/>
      <c r="BA17" s="60"/>
      <c r="BB17" s="2"/>
      <c r="BC17" s="276"/>
    </row>
    <row r="18" spans="1:55" ht="15.75" customHeight="1">
      <c r="A18" s="223" t="s">
        <v>91</v>
      </c>
      <c r="E18" s="2" t="s">
        <v>0</v>
      </c>
      <c r="F18" s="59"/>
      <c r="G18" s="273" t="s">
        <v>1</v>
      </c>
      <c r="H18" s="59"/>
      <c r="I18" s="274">
        <f>ROUND(DATEDIF(F18,H18+IF(F18&lt;&gt;0,1,0),"d")/7,2)</f>
        <v>0</v>
      </c>
      <c r="K18" s="276"/>
      <c r="L18" s="223" t="s">
        <v>91</v>
      </c>
      <c r="M18" s="2"/>
      <c r="N18" s="2"/>
      <c r="O18" s="2"/>
      <c r="P18" s="2" t="s">
        <v>0</v>
      </c>
      <c r="Q18" s="59"/>
      <c r="R18" s="273" t="s">
        <v>1</v>
      </c>
      <c r="S18" s="59"/>
      <c r="T18" s="274">
        <f>ROUND(DATEDIF(Q18,S18+IF(Q18&lt;&gt;0,1,0),"d")/7,2)</f>
        <v>0</v>
      </c>
      <c r="U18" s="2"/>
      <c r="V18" s="276"/>
      <c r="W18" s="223" t="s">
        <v>91</v>
      </c>
      <c r="X18" s="2"/>
      <c r="Y18" s="2"/>
      <c r="Z18" s="2"/>
      <c r="AA18" s="2" t="s">
        <v>0</v>
      </c>
      <c r="AB18" s="59"/>
      <c r="AC18" s="273" t="s">
        <v>1</v>
      </c>
      <c r="AD18" s="59"/>
      <c r="AE18" s="274">
        <f>ROUND(DATEDIF(AB18,AD18+IF(AB18&lt;&gt;0,1,0),"d")/7,2)</f>
        <v>0</v>
      </c>
      <c r="AF18" s="2"/>
      <c r="AG18" s="276"/>
      <c r="AH18" s="223" t="s">
        <v>91</v>
      </c>
      <c r="AI18" s="2"/>
      <c r="AJ18" s="2"/>
      <c r="AK18" s="2"/>
      <c r="AL18" s="2" t="s">
        <v>0</v>
      </c>
      <c r="AM18" s="59"/>
      <c r="AN18" s="273" t="s">
        <v>1</v>
      </c>
      <c r="AO18" s="59"/>
      <c r="AP18" s="274">
        <f>ROUND(DATEDIF(AM18,AO18+IF(AM18&lt;&gt;0,1,0),"d")/7,2)</f>
        <v>0</v>
      </c>
      <c r="AQ18" s="2"/>
      <c r="AR18" s="276"/>
      <c r="AS18" s="223" t="s">
        <v>91</v>
      </c>
      <c r="AT18" s="2"/>
      <c r="AU18" s="2"/>
      <c r="AV18" s="2"/>
      <c r="AW18" s="2" t="s">
        <v>0</v>
      </c>
      <c r="AX18" s="59"/>
      <c r="AY18" s="273" t="s">
        <v>1</v>
      </c>
      <c r="AZ18" s="59"/>
      <c r="BA18" s="274">
        <f>ROUND(DATEDIF(AX18,AZ18+IF(AX18&lt;&gt;0,1,0),"d")/7,2)</f>
        <v>0</v>
      </c>
      <c r="BB18" s="2"/>
      <c r="BC18" s="276"/>
    </row>
    <row r="19" spans="1:55">
      <c r="A19" s="223" t="s">
        <v>92</v>
      </c>
      <c r="I19" s="61"/>
      <c r="K19" s="276"/>
      <c r="L19" s="223" t="s">
        <v>92</v>
      </c>
      <c r="M19" s="2"/>
      <c r="N19" s="2"/>
      <c r="O19" s="2"/>
      <c r="P19" s="2"/>
      <c r="Q19" s="2"/>
      <c r="R19" s="2"/>
      <c r="S19" s="2"/>
      <c r="T19" s="61"/>
      <c r="U19" s="2"/>
      <c r="V19" s="276"/>
      <c r="W19" s="223" t="s">
        <v>92</v>
      </c>
      <c r="X19" s="2"/>
      <c r="Y19" s="2"/>
      <c r="Z19" s="2"/>
      <c r="AA19" s="2"/>
      <c r="AB19" s="2"/>
      <c r="AC19" s="2"/>
      <c r="AD19" s="2"/>
      <c r="AE19" s="61"/>
      <c r="AF19" s="2"/>
      <c r="AG19" s="276"/>
      <c r="AH19" s="223" t="s">
        <v>92</v>
      </c>
      <c r="AI19" s="2"/>
      <c r="AJ19" s="2"/>
      <c r="AK19" s="2"/>
      <c r="AL19" s="2"/>
      <c r="AM19" s="2"/>
      <c r="AN19" s="2"/>
      <c r="AO19" s="2"/>
      <c r="AP19" s="61"/>
      <c r="AQ19" s="2"/>
      <c r="AR19" s="276"/>
      <c r="AS19" s="223" t="s">
        <v>92</v>
      </c>
      <c r="AT19" s="2"/>
      <c r="AU19" s="2"/>
      <c r="AV19" s="2"/>
      <c r="AW19" s="2"/>
      <c r="AX19" s="2"/>
      <c r="AY19" s="2"/>
      <c r="AZ19" s="2"/>
      <c r="BA19" s="61"/>
      <c r="BB19" s="2"/>
      <c r="BC19" s="276"/>
    </row>
    <row r="20" spans="1:55" ht="14.4" customHeight="1">
      <c r="A20" s="280"/>
      <c r="B20" s="281" t="s">
        <v>4</v>
      </c>
      <c r="C20" s="281"/>
      <c r="D20" s="281"/>
      <c r="E20" s="281"/>
      <c r="F20" s="281"/>
      <c r="G20" s="281"/>
      <c r="H20" s="281"/>
      <c r="I20" s="282">
        <f>ROUND(IFERROR(I19/K21,0),2)</f>
        <v>0</v>
      </c>
      <c r="J20" s="281"/>
      <c r="K20" s="283"/>
      <c r="L20" s="280"/>
      <c r="M20" s="281" t="s">
        <v>4</v>
      </c>
      <c r="N20" s="281"/>
      <c r="O20" s="281"/>
      <c r="P20" s="281"/>
      <c r="Q20" s="281"/>
      <c r="R20" s="281"/>
      <c r="S20" s="281"/>
      <c r="T20" s="282">
        <f>ROUND(IFERROR(T19/V21,0),2)</f>
        <v>0</v>
      </c>
      <c r="U20" s="281"/>
      <c r="V20" s="283"/>
      <c r="W20" s="280"/>
      <c r="X20" s="281" t="s">
        <v>4</v>
      </c>
      <c r="Y20" s="281"/>
      <c r="Z20" s="281"/>
      <c r="AA20" s="281"/>
      <c r="AB20" s="281"/>
      <c r="AC20" s="281"/>
      <c r="AD20" s="281"/>
      <c r="AE20" s="282">
        <f>ROUND(IFERROR(AE19/AG21,0),2)</f>
        <v>0</v>
      </c>
      <c r="AF20" s="281"/>
      <c r="AG20" s="283"/>
      <c r="AH20" s="280"/>
      <c r="AI20" s="281" t="s">
        <v>4</v>
      </c>
      <c r="AJ20" s="281"/>
      <c r="AK20" s="281"/>
      <c r="AL20" s="281"/>
      <c r="AM20" s="281"/>
      <c r="AN20" s="281"/>
      <c r="AO20" s="281"/>
      <c r="AP20" s="282">
        <f>ROUND(IFERROR(AP19/AR21,0),2)</f>
        <v>0</v>
      </c>
      <c r="AQ20" s="281"/>
      <c r="AR20" s="283"/>
      <c r="AS20" s="280"/>
      <c r="AT20" s="281" t="s">
        <v>4</v>
      </c>
      <c r="AU20" s="281"/>
      <c r="AV20" s="281"/>
      <c r="AW20" s="281"/>
      <c r="AX20" s="281"/>
      <c r="AY20" s="281"/>
      <c r="AZ20" s="281"/>
      <c r="BA20" s="282">
        <f>ROUND(IFERROR(BA19/BC21,0),2)</f>
        <v>0</v>
      </c>
      <c r="BB20" s="281"/>
      <c r="BC20" s="283"/>
    </row>
    <row r="21" spans="1:55" ht="15" customHeight="1">
      <c r="A21" s="287" t="str">
        <f>IF(I18&lt;52,"Nur bei Durchrechnungszeitraum-Variante zusätzlich befüllen:","Ganzjahresbetrieb eingetragen - kein DRZ möglich!")</f>
        <v>Nur bei Durchrechnungszeitraum-Variante zusätzlich befüllen:</v>
      </c>
      <c r="B21" s="288"/>
      <c r="C21" s="288"/>
      <c r="D21" s="288"/>
      <c r="E21" s="288"/>
      <c r="F21" s="288" t="s">
        <v>3</v>
      </c>
      <c r="G21" s="288"/>
      <c r="H21" s="90"/>
      <c r="I21" s="565" t="s">
        <v>28</v>
      </c>
      <c r="J21" s="566"/>
      <c r="K21" s="289">
        <f>ROUND(I18*I17,0)</f>
        <v>0</v>
      </c>
      <c r="L21" s="287" t="str">
        <f>IF(T18&lt;52,"Nur bei Durchrechnungszeitraum-Variante zusätzlich befüllen:","Ganzjahresbetrieb eingetragen - kein DRZ möglich!")</f>
        <v>Nur bei Durchrechnungszeitraum-Variante zusätzlich befüllen:</v>
      </c>
      <c r="M21" s="288"/>
      <c r="N21" s="288"/>
      <c r="O21" s="288"/>
      <c r="P21" s="288"/>
      <c r="Q21" s="288" t="s">
        <v>3</v>
      </c>
      <c r="R21" s="288"/>
      <c r="S21" s="90"/>
      <c r="T21" s="565" t="s">
        <v>28</v>
      </c>
      <c r="U21" s="566"/>
      <c r="V21" s="289">
        <f>ROUND(T18*T17,0)</f>
        <v>0</v>
      </c>
      <c r="W21" s="287" t="str">
        <f>IF(AE18&lt;52,"Nur bei Durchrechnungszeitraum-Variante zusätzlich befüllen:","Ganzjahresbetrieb eingetragen - kein DRZ möglich!")</f>
        <v>Nur bei Durchrechnungszeitraum-Variante zusätzlich befüllen:</v>
      </c>
      <c r="X21" s="288"/>
      <c r="Y21" s="288"/>
      <c r="Z21" s="288"/>
      <c r="AA21" s="288"/>
      <c r="AB21" s="288" t="s">
        <v>3</v>
      </c>
      <c r="AC21" s="288"/>
      <c r="AD21" s="90"/>
      <c r="AE21" s="565" t="s">
        <v>28</v>
      </c>
      <c r="AF21" s="566"/>
      <c r="AG21" s="289">
        <f>ROUND(AE18*AE17,0)</f>
        <v>0</v>
      </c>
      <c r="AH21" s="287" t="str">
        <f>IF(AP18&lt;52,"Nur bei Durchrechnungszeitraum-Variante zusätzlich befüllen:","Ganzjahresbetrieb eingetragen - kein DRZ möglich!")</f>
        <v>Nur bei Durchrechnungszeitraum-Variante zusätzlich befüllen:</v>
      </c>
      <c r="AI21" s="288"/>
      <c r="AJ21" s="288"/>
      <c r="AK21" s="288"/>
      <c r="AL21" s="288"/>
      <c r="AM21" s="288" t="s">
        <v>3</v>
      </c>
      <c r="AN21" s="288"/>
      <c r="AO21" s="90"/>
      <c r="AP21" s="565" t="s">
        <v>28</v>
      </c>
      <c r="AQ21" s="566"/>
      <c r="AR21" s="289">
        <f>ROUND(AP18*AP17,0)</f>
        <v>0</v>
      </c>
      <c r="AS21" s="287" t="str">
        <f>IF(BA18&lt;52,"Nur bei Durchrechnungszeitraum-Variante zusätzlich befüllen:","Ganzjahresbetrieb eingetragen - kein DRZ möglich!")</f>
        <v>Nur bei Durchrechnungszeitraum-Variante zusätzlich befüllen:</v>
      </c>
      <c r="AT21" s="288"/>
      <c r="AU21" s="288"/>
      <c r="AV21" s="288"/>
      <c r="AW21" s="288"/>
      <c r="AX21" s="288" t="s">
        <v>3</v>
      </c>
      <c r="AY21" s="288"/>
      <c r="AZ21" s="90"/>
      <c r="BA21" s="565" t="s">
        <v>28</v>
      </c>
      <c r="BB21" s="566"/>
      <c r="BC21" s="289">
        <f>ROUND(BA18*BA17,0)</f>
        <v>0</v>
      </c>
    </row>
    <row r="22" spans="1:55">
      <c r="A22" s="298" t="s">
        <v>93</v>
      </c>
      <c r="B22" s="288"/>
      <c r="C22" s="288"/>
      <c r="D22" s="299" t="s">
        <v>26</v>
      </c>
      <c r="E22" s="89"/>
      <c r="F22" s="288" t="s">
        <v>27</v>
      </c>
      <c r="G22" s="89"/>
      <c r="H22" s="300">
        <f>ROUND(DATEDIF(E22,G22+IF(E22&lt;&gt;0,1,0),"d")/7,2)</f>
        <v>0</v>
      </c>
      <c r="I22" s="566"/>
      <c r="J22" s="566"/>
      <c r="K22" s="289">
        <f>ROUND(H21*H22,0)</f>
        <v>0</v>
      </c>
      <c r="L22" s="192" t="s">
        <v>93</v>
      </c>
      <c r="M22" s="292"/>
      <c r="N22" s="292"/>
      <c r="O22" s="293" t="s">
        <v>26</v>
      </c>
      <c r="P22" s="88"/>
      <c r="Q22" s="292" t="s">
        <v>27</v>
      </c>
      <c r="R22" s="88"/>
      <c r="S22" s="294">
        <f>ROUND(DATEDIF(P22,R22+IF(P22&lt;&gt;0,1,0),"d")/7,2)</f>
        <v>0</v>
      </c>
      <c r="T22" s="567"/>
      <c r="U22" s="567"/>
      <c r="V22" s="295">
        <f>ROUND(S21*S22,0)</f>
        <v>0</v>
      </c>
      <c r="W22" s="192" t="s">
        <v>93</v>
      </c>
      <c r="X22" s="292"/>
      <c r="Y22" s="292"/>
      <c r="Z22" s="293" t="s">
        <v>26</v>
      </c>
      <c r="AA22" s="88"/>
      <c r="AB22" s="292" t="s">
        <v>27</v>
      </c>
      <c r="AC22" s="88"/>
      <c r="AD22" s="294">
        <f>ROUND(DATEDIF(AA22,AC22+IF(AA22&lt;&gt;0,1,0),"d")/7,2)</f>
        <v>0</v>
      </c>
      <c r="AE22" s="567"/>
      <c r="AF22" s="567"/>
      <c r="AG22" s="295">
        <f>ROUND(AD21*AD22,0)</f>
        <v>0</v>
      </c>
      <c r="AH22" s="192" t="s">
        <v>93</v>
      </c>
      <c r="AI22" s="292"/>
      <c r="AJ22" s="292"/>
      <c r="AK22" s="293" t="s">
        <v>26</v>
      </c>
      <c r="AL22" s="88"/>
      <c r="AM22" s="292" t="s">
        <v>27</v>
      </c>
      <c r="AN22" s="88"/>
      <c r="AO22" s="294">
        <f>ROUND(DATEDIF(AL22,AN22+IF(AL22&lt;&gt;0,1,0),"d")/7,2)</f>
        <v>0</v>
      </c>
      <c r="AP22" s="567"/>
      <c r="AQ22" s="567"/>
      <c r="AR22" s="295">
        <f>ROUND(AO21*AO22,0)</f>
        <v>0</v>
      </c>
      <c r="AS22" s="192" t="s">
        <v>93</v>
      </c>
      <c r="AT22" s="292"/>
      <c r="AU22" s="292"/>
      <c r="AV22" s="293" t="s">
        <v>26</v>
      </c>
      <c r="AW22" s="88"/>
      <c r="AX22" s="292" t="s">
        <v>27</v>
      </c>
      <c r="AY22" s="88"/>
      <c r="AZ22" s="294">
        <f>ROUND(DATEDIF(AW22,AY22+IF(AW22&lt;&gt;0,1,0),"d")/7,2)</f>
        <v>0</v>
      </c>
      <c r="BA22" s="567"/>
      <c r="BB22" s="567"/>
      <c r="BC22" s="295">
        <f>ROUND(AZ21*AZ22,0)</f>
        <v>0</v>
      </c>
    </row>
    <row r="23" spans="1:55">
      <c r="A23" s="301" t="s">
        <v>2</v>
      </c>
      <c r="B23" s="255"/>
      <c r="C23" s="568"/>
      <c r="D23" s="569"/>
      <c r="E23" s="570"/>
      <c r="F23" s="265"/>
      <c r="G23" s="265"/>
      <c r="H23" s="265"/>
      <c r="I23" s="265"/>
      <c r="J23" s="265"/>
      <c r="K23" s="266"/>
      <c r="L23" s="301" t="s">
        <v>2</v>
      </c>
      <c r="M23" s="255"/>
      <c r="N23" s="568"/>
      <c r="O23" s="569"/>
      <c r="P23" s="570"/>
      <c r="Q23" s="265"/>
      <c r="R23" s="265"/>
      <c r="S23" s="265"/>
      <c r="T23" s="265"/>
      <c r="U23" s="265"/>
      <c r="V23" s="266"/>
      <c r="W23" s="301" t="s">
        <v>2</v>
      </c>
      <c r="X23" s="255"/>
      <c r="Y23" s="568"/>
      <c r="Z23" s="569"/>
      <c r="AA23" s="570"/>
      <c r="AB23" s="265"/>
      <c r="AC23" s="265"/>
      <c r="AD23" s="265"/>
      <c r="AE23" s="265"/>
      <c r="AF23" s="265"/>
      <c r="AG23" s="266"/>
      <c r="AH23" s="301" t="s">
        <v>2</v>
      </c>
      <c r="AI23" s="255"/>
      <c r="AJ23" s="568"/>
      <c r="AK23" s="569"/>
      <c r="AL23" s="570"/>
      <c r="AM23" s="265"/>
      <c r="AN23" s="265"/>
      <c r="AO23" s="265"/>
      <c r="AP23" s="265"/>
      <c r="AQ23" s="265"/>
      <c r="AR23" s="266"/>
      <c r="AS23" s="301" t="s">
        <v>2</v>
      </c>
      <c r="AT23" s="255"/>
      <c r="AU23" s="568"/>
      <c r="AV23" s="569"/>
      <c r="AW23" s="570"/>
      <c r="AX23" s="265"/>
      <c r="AY23" s="265"/>
      <c r="AZ23" s="265"/>
      <c r="BA23" s="265"/>
      <c r="BB23" s="265"/>
      <c r="BC23" s="266"/>
    </row>
    <row r="24" spans="1:55">
      <c r="A24" s="223" t="s">
        <v>25</v>
      </c>
      <c r="I24" s="60"/>
      <c r="K24" s="276"/>
      <c r="L24" s="223" t="s">
        <v>25</v>
      </c>
      <c r="M24" s="2"/>
      <c r="N24" s="2"/>
      <c r="O24" s="2"/>
      <c r="P24" s="2"/>
      <c r="Q24" s="2"/>
      <c r="R24" s="2"/>
      <c r="S24" s="2"/>
      <c r="T24" s="60"/>
      <c r="U24" s="2"/>
      <c r="V24" s="276"/>
      <c r="W24" s="223" t="s">
        <v>25</v>
      </c>
      <c r="X24" s="2"/>
      <c r="Y24" s="2"/>
      <c r="Z24" s="2"/>
      <c r="AA24" s="2"/>
      <c r="AB24" s="2"/>
      <c r="AC24" s="2"/>
      <c r="AD24" s="2"/>
      <c r="AE24" s="60"/>
      <c r="AF24" s="2"/>
      <c r="AG24" s="276"/>
      <c r="AH24" s="223" t="s">
        <v>25</v>
      </c>
      <c r="AI24" s="2"/>
      <c r="AJ24" s="2"/>
      <c r="AK24" s="2"/>
      <c r="AL24" s="2"/>
      <c r="AM24" s="2"/>
      <c r="AN24" s="2"/>
      <c r="AO24" s="2"/>
      <c r="AP24" s="60"/>
      <c r="AQ24" s="2"/>
      <c r="AR24" s="276"/>
      <c r="AS24" s="223" t="s">
        <v>25</v>
      </c>
      <c r="AT24" s="2"/>
      <c r="AU24" s="2"/>
      <c r="AV24" s="2"/>
      <c r="AW24" s="2"/>
      <c r="AX24" s="2"/>
      <c r="AY24" s="2"/>
      <c r="AZ24" s="2"/>
      <c r="BA24" s="60"/>
      <c r="BB24" s="2"/>
      <c r="BC24" s="276"/>
    </row>
    <row r="25" spans="1:55">
      <c r="A25" s="223" t="s">
        <v>91</v>
      </c>
      <c r="E25" s="2" t="s">
        <v>0</v>
      </c>
      <c r="F25" s="59"/>
      <c r="G25" s="273" t="s">
        <v>1</v>
      </c>
      <c r="H25" s="59"/>
      <c r="I25" s="274">
        <f>ROUND(DATEDIF(F25,H25+IF(F25&lt;&gt;0,1,0),"d")/7,2)</f>
        <v>0</v>
      </c>
      <c r="K25" s="276"/>
      <c r="L25" s="223" t="s">
        <v>91</v>
      </c>
      <c r="M25" s="2"/>
      <c r="N25" s="2"/>
      <c r="O25" s="2"/>
      <c r="P25" s="2" t="s">
        <v>0</v>
      </c>
      <c r="Q25" s="59"/>
      <c r="R25" s="273" t="s">
        <v>1</v>
      </c>
      <c r="S25" s="59"/>
      <c r="T25" s="274">
        <f>ROUND(DATEDIF(Q25,S25+IF(Q25&lt;&gt;0,1,0),"d")/7,2)</f>
        <v>0</v>
      </c>
      <c r="U25" s="2"/>
      <c r="V25" s="276"/>
      <c r="W25" s="223" t="s">
        <v>91</v>
      </c>
      <c r="X25" s="2"/>
      <c r="Y25" s="2"/>
      <c r="Z25" s="2"/>
      <c r="AA25" s="2" t="s">
        <v>0</v>
      </c>
      <c r="AB25" s="59"/>
      <c r="AC25" s="273" t="s">
        <v>1</v>
      </c>
      <c r="AD25" s="59"/>
      <c r="AE25" s="274">
        <f>ROUND(DATEDIF(AB25,AD25+IF(AB25&lt;&gt;0,1,0),"d")/7,2)</f>
        <v>0</v>
      </c>
      <c r="AF25" s="2"/>
      <c r="AG25" s="276"/>
      <c r="AH25" s="223" t="s">
        <v>91</v>
      </c>
      <c r="AI25" s="2"/>
      <c r="AJ25" s="2"/>
      <c r="AK25" s="2"/>
      <c r="AL25" s="2" t="s">
        <v>0</v>
      </c>
      <c r="AM25" s="59"/>
      <c r="AN25" s="273" t="s">
        <v>1</v>
      </c>
      <c r="AO25" s="59"/>
      <c r="AP25" s="274">
        <f>ROUND(DATEDIF(AM25,AO25+IF(AM25&lt;&gt;0,1,0),"d")/7,2)</f>
        <v>0</v>
      </c>
      <c r="AQ25" s="2"/>
      <c r="AR25" s="276"/>
      <c r="AS25" s="223" t="s">
        <v>91</v>
      </c>
      <c r="AT25" s="2"/>
      <c r="AU25" s="2"/>
      <c r="AV25" s="2"/>
      <c r="AW25" s="2" t="s">
        <v>0</v>
      </c>
      <c r="AX25" s="59"/>
      <c r="AY25" s="273" t="s">
        <v>1</v>
      </c>
      <c r="AZ25" s="59"/>
      <c r="BA25" s="274">
        <f>ROUND(DATEDIF(AX25,AZ25+IF(AX25&lt;&gt;0,1,0),"d")/7,2)</f>
        <v>0</v>
      </c>
      <c r="BB25" s="2"/>
      <c r="BC25" s="276"/>
    </row>
    <row r="26" spans="1:55" ht="15" customHeight="1">
      <c r="A26" s="223" t="s">
        <v>92</v>
      </c>
      <c r="I26" s="61"/>
      <c r="K26" s="276"/>
      <c r="L26" s="223" t="s">
        <v>92</v>
      </c>
      <c r="M26" s="2"/>
      <c r="N26" s="2"/>
      <c r="O26" s="2"/>
      <c r="P26" s="2"/>
      <c r="Q26" s="2"/>
      <c r="R26" s="2"/>
      <c r="S26" s="2"/>
      <c r="T26" s="61"/>
      <c r="U26" s="2"/>
      <c r="V26" s="276"/>
      <c r="W26" s="223" t="s">
        <v>92</v>
      </c>
      <c r="X26" s="2"/>
      <c r="Y26" s="2"/>
      <c r="Z26" s="2"/>
      <c r="AA26" s="2"/>
      <c r="AB26" s="2"/>
      <c r="AC26" s="2"/>
      <c r="AD26" s="2"/>
      <c r="AE26" s="61"/>
      <c r="AF26" s="2"/>
      <c r="AG26" s="276"/>
      <c r="AH26" s="223" t="s">
        <v>92</v>
      </c>
      <c r="AI26" s="2"/>
      <c r="AJ26" s="2"/>
      <c r="AK26" s="2"/>
      <c r="AL26" s="2"/>
      <c r="AM26" s="2"/>
      <c r="AN26" s="2"/>
      <c r="AO26" s="2"/>
      <c r="AP26" s="61"/>
      <c r="AQ26" s="2"/>
      <c r="AR26" s="276"/>
      <c r="AS26" s="223" t="s">
        <v>92</v>
      </c>
      <c r="AT26" s="2"/>
      <c r="AU26" s="2"/>
      <c r="AV26" s="2"/>
      <c r="AW26" s="2"/>
      <c r="AX26" s="2"/>
      <c r="AY26" s="2"/>
      <c r="AZ26" s="2"/>
      <c r="BA26" s="61"/>
      <c r="BB26" s="2"/>
      <c r="BC26" s="276"/>
    </row>
    <row r="27" spans="1:55" ht="15.75" customHeight="1">
      <c r="A27" s="280"/>
      <c r="B27" s="281" t="s">
        <v>4</v>
      </c>
      <c r="C27" s="281"/>
      <c r="D27" s="281"/>
      <c r="E27" s="281"/>
      <c r="F27" s="281"/>
      <c r="G27" s="281"/>
      <c r="H27" s="281"/>
      <c r="I27" s="282">
        <f>ROUND(IFERROR(I26/K28,0),2)</f>
        <v>0</v>
      </c>
      <c r="J27" s="281"/>
      <c r="K27" s="283"/>
      <c r="L27" s="280"/>
      <c r="M27" s="281" t="s">
        <v>4</v>
      </c>
      <c r="N27" s="281"/>
      <c r="O27" s="281"/>
      <c r="P27" s="281"/>
      <c r="Q27" s="281"/>
      <c r="R27" s="281"/>
      <c r="S27" s="281"/>
      <c r="T27" s="282">
        <f>ROUND(IFERROR(T26/V28,0),2)</f>
        <v>0</v>
      </c>
      <c r="U27" s="281"/>
      <c r="V27" s="283"/>
      <c r="W27" s="280"/>
      <c r="X27" s="281" t="s">
        <v>4</v>
      </c>
      <c r="Y27" s="281"/>
      <c r="Z27" s="281"/>
      <c r="AA27" s="281"/>
      <c r="AB27" s="281"/>
      <c r="AC27" s="281"/>
      <c r="AD27" s="281"/>
      <c r="AE27" s="282">
        <f>ROUND(IFERROR(AE26/AG28,0),2)</f>
        <v>0</v>
      </c>
      <c r="AF27" s="281"/>
      <c r="AG27" s="283"/>
      <c r="AH27" s="280"/>
      <c r="AI27" s="281" t="s">
        <v>4</v>
      </c>
      <c r="AJ27" s="281"/>
      <c r="AK27" s="281"/>
      <c r="AL27" s="281"/>
      <c r="AM27" s="281"/>
      <c r="AN27" s="281"/>
      <c r="AO27" s="281"/>
      <c r="AP27" s="282">
        <f>ROUND(IFERROR(AP26/AR28,0),2)</f>
        <v>0</v>
      </c>
      <c r="AQ27" s="281"/>
      <c r="AR27" s="283"/>
      <c r="AS27" s="280"/>
      <c r="AT27" s="281" t="s">
        <v>4</v>
      </c>
      <c r="AU27" s="281"/>
      <c r="AV27" s="281"/>
      <c r="AW27" s="281"/>
      <c r="AX27" s="281"/>
      <c r="AY27" s="281"/>
      <c r="AZ27" s="281"/>
      <c r="BA27" s="282">
        <f>ROUND(IFERROR(BA26/BC28,0),2)</f>
        <v>0</v>
      </c>
      <c r="BB27" s="281"/>
      <c r="BC27" s="283"/>
    </row>
    <row r="28" spans="1:55" ht="15" customHeight="1">
      <c r="A28" s="287" t="str">
        <f>IF(I25&lt;52,"Nur bei Durchrechnungszeitraum-Variante zusätzlich befüllen:","Ganzjahresbetrieb eingetragen - kein DRZ möglich!")</f>
        <v>Nur bei Durchrechnungszeitraum-Variante zusätzlich befüllen:</v>
      </c>
      <c r="B28" s="288"/>
      <c r="C28" s="288"/>
      <c r="D28" s="288"/>
      <c r="E28" s="288"/>
      <c r="F28" s="288" t="s">
        <v>3</v>
      </c>
      <c r="G28" s="288"/>
      <c r="H28" s="90"/>
      <c r="I28" s="565" t="s">
        <v>28</v>
      </c>
      <c r="J28" s="566"/>
      <c r="K28" s="289">
        <f>ROUND(I25*I24,0)</f>
        <v>0</v>
      </c>
      <c r="L28" s="287" t="str">
        <f>IF(T25&lt;52,"Nur bei Durchrechnungszeitraum-Variante zusätzlich befüllen:","Ganzjahresbetrieb eingetragen - kein DRZ möglich!")</f>
        <v>Nur bei Durchrechnungszeitraum-Variante zusätzlich befüllen:</v>
      </c>
      <c r="M28" s="288"/>
      <c r="N28" s="288"/>
      <c r="O28" s="288"/>
      <c r="P28" s="288"/>
      <c r="Q28" s="288" t="s">
        <v>3</v>
      </c>
      <c r="R28" s="288"/>
      <c r="S28" s="90"/>
      <c r="T28" s="565" t="s">
        <v>28</v>
      </c>
      <c r="U28" s="566"/>
      <c r="V28" s="289">
        <f>ROUND(T25*T24,0)</f>
        <v>0</v>
      </c>
      <c r="W28" s="287" t="str">
        <f>IF(AE25&lt;52,"Nur bei Durchrechnungszeitraum-Variante zusätzlich befüllen:","Ganzjahresbetrieb eingetragen - kein DRZ möglich!")</f>
        <v>Nur bei Durchrechnungszeitraum-Variante zusätzlich befüllen:</v>
      </c>
      <c r="X28" s="288"/>
      <c r="Y28" s="288"/>
      <c r="Z28" s="288"/>
      <c r="AA28" s="288"/>
      <c r="AB28" s="288" t="s">
        <v>3</v>
      </c>
      <c r="AC28" s="288"/>
      <c r="AD28" s="90"/>
      <c r="AE28" s="565" t="s">
        <v>28</v>
      </c>
      <c r="AF28" s="566"/>
      <c r="AG28" s="289">
        <f>ROUND(AE25*AE24,0)</f>
        <v>0</v>
      </c>
      <c r="AH28" s="287" t="str">
        <f>IF(AP25&lt;52,"Nur bei Durchrechnungszeitraum-Variante zusätzlich befüllen:","Ganzjahresbetrieb eingetragen - kein DRZ möglich!")</f>
        <v>Nur bei Durchrechnungszeitraum-Variante zusätzlich befüllen:</v>
      </c>
      <c r="AI28" s="288"/>
      <c r="AJ28" s="288"/>
      <c r="AK28" s="288"/>
      <c r="AL28" s="288"/>
      <c r="AM28" s="288" t="s">
        <v>3</v>
      </c>
      <c r="AN28" s="288"/>
      <c r="AO28" s="90"/>
      <c r="AP28" s="565" t="s">
        <v>28</v>
      </c>
      <c r="AQ28" s="566"/>
      <c r="AR28" s="289">
        <f>ROUND(AP25*AP24,0)</f>
        <v>0</v>
      </c>
      <c r="AS28" s="287" t="str">
        <f>IF(BA25&lt;52,"Nur bei Durchrechnungszeitraum-Variante zusätzlich befüllen:","Ganzjahresbetrieb eingetragen - kein DRZ möglich!")</f>
        <v>Nur bei Durchrechnungszeitraum-Variante zusätzlich befüllen:</v>
      </c>
      <c r="AT28" s="288"/>
      <c r="AU28" s="288"/>
      <c r="AV28" s="288"/>
      <c r="AW28" s="288"/>
      <c r="AX28" s="288" t="s">
        <v>3</v>
      </c>
      <c r="AY28" s="288"/>
      <c r="AZ28" s="90"/>
      <c r="BA28" s="565" t="s">
        <v>28</v>
      </c>
      <c r="BB28" s="566"/>
      <c r="BC28" s="289">
        <f>ROUND(BA25*BA24,0)</f>
        <v>0</v>
      </c>
    </row>
    <row r="29" spans="1:55">
      <c r="A29" s="192" t="s">
        <v>93</v>
      </c>
      <c r="B29" s="292"/>
      <c r="C29" s="292"/>
      <c r="D29" s="293" t="s">
        <v>26</v>
      </c>
      <c r="E29" s="88"/>
      <c r="F29" s="292" t="s">
        <v>27</v>
      </c>
      <c r="G29" s="88"/>
      <c r="H29" s="294">
        <f>ROUND(DATEDIF(E29,G29+IF(E29&lt;&gt;0,1,0),"d")/7,2)</f>
        <v>0</v>
      </c>
      <c r="I29" s="567"/>
      <c r="J29" s="567"/>
      <c r="K29" s="295">
        <f>ROUND(H28*H29,0)</f>
        <v>0</v>
      </c>
      <c r="L29" s="192" t="s">
        <v>93</v>
      </c>
      <c r="M29" s="292"/>
      <c r="N29" s="292"/>
      <c r="O29" s="293" t="s">
        <v>26</v>
      </c>
      <c r="P29" s="88"/>
      <c r="Q29" s="292" t="s">
        <v>27</v>
      </c>
      <c r="R29" s="88"/>
      <c r="S29" s="294">
        <f>ROUND(DATEDIF(P29,R29+IF(P29&lt;&gt;0,1,0),"d")/7,2)</f>
        <v>0</v>
      </c>
      <c r="T29" s="567"/>
      <c r="U29" s="567"/>
      <c r="V29" s="295">
        <f>ROUND(S28*S29,0)</f>
        <v>0</v>
      </c>
      <c r="W29" s="192" t="s">
        <v>93</v>
      </c>
      <c r="X29" s="292"/>
      <c r="Y29" s="292"/>
      <c r="Z29" s="293" t="s">
        <v>26</v>
      </c>
      <c r="AA29" s="88"/>
      <c r="AB29" s="292" t="s">
        <v>27</v>
      </c>
      <c r="AC29" s="88"/>
      <c r="AD29" s="294">
        <f>ROUND(DATEDIF(AA29,AC29+IF(AA29&lt;&gt;0,1,0),"d")/7,2)</f>
        <v>0</v>
      </c>
      <c r="AE29" s="567"/>
      <c r="AF29" s="567"/>
      <c r="AG29" s="295">
        <f>ROUND(AD28*AD29,0)</f>
        <v>0</v>
      </c>
      <c r="AH29" s="192" t="s">
        <v>93</v>
      </c>
      <c r="AI29" s="292"/>
      <c r="AJ29" s="292"/>
      <c r="AK29" s="293" t="s">
        <v>26</v>
      </c>
      <c r="AL29" s="88"/>
      <c r="AM29" s="292" t="s">
        <v>27</v>
      </c>
      <c r="AN29" s="88"/>
      <c r="AO29" s="294">
        <f>ROUND(DATEDIF(AL29,AN29+IF(AL29&lt;&gt;0,1,0),"d")/7,2)</f>
        <v>0</v>
      </c>
      <c r="AP29" s="567"/>
      <c r="AQ29" s="567"/>
      <c r="AR29" s="295">
        <f>ROUND(AO28*AO29,0)</f>
        <v>0</v>
      </c>
      <c r="AS29" s="192" t="s">
        <v>93</v>
      </c>
      <c r="AT29" s="292"/>
      <c r="AU29" s="292"/>
      <c r="AV29" s="293" t="s">
        <v>26</v>
      </c>
      <c r="AW29" s="88"/>
      <c r="AX29" s="292" t="s">
        <v>27</v>
      </c>
      <c r="AY29" s="88"/>
      <c r="AZ29" s="294">
        <f>ROUND(DATEDIF(AW29,AY29+IF(AW29&lt;&gt;0,1,0),"d")/7,2)</f>
        <v>0</v>
      </c>
      <c r="BA29" s="567"/>
      <c r="BB29" s="567"/>
      <c r="BC29" s="295">
        <f>ROUND(AZ28*AZ29,0)</f>
        <v>0</v>
      </c>
    </row>
    <row r="30" spans="1:55">
      <c r="A30" s="301" t="s">
        <v>2</v>
      </c>
      <c r="B30" s="255"/>
      <c r="C30" s="568"/>
      <c r="D30" s="569"/>
      <c r="E30" s="570"/>
      <c r="F30" s="265"/>
      <c r="G30" s="265"/>
      <c r="H30" s="265"/>
      <c r="I30" s="265"/>
      <c r="J30" s="265"/>
      <c r="K30" s="266"/>
      <c r="L30" s="301" t="s">
        <v>2</v>
      </c>
      <c r="M30" s="255"/>
      <c r="N30" s="568"/>
      <c r="O30" s="569"/>
      <c r="P30" s="570"/>
      <c r="Q30" s="265"/>
      <c r="R30" s="265"/>
      <c r="S30" s="265"/>
      <c r="T30" s="265"/>
      <c r="U30" s="265"/>
      <c r="V30" s="266"/>
      <c r="W30" s="301" t="s">
        <v>2</v>
      </c>
      <c r="X30" s="255"/>
      <c r="Y30" s="568"/>
      <c r="Z30" s="569"/>
      <c r="AA30" s="570"/>
      <c r="AB30" s="265"/>
      <c r="AC30" s="265"/>
      <c r="AD30" s="265"/>
      <c r="AE30" s="265"/>
      <c r="AF30" s="265"/>
      <c r="AG30" s="266"/>
      <c r="AH30" s="301" t="s">
        <v>2</v>
      </c>
      <c r="AI30" s="255"/>
      <c r="AJ30" s="568"/>
      <c r="AK30" s="569"/>
      <c r="AL30" s="570"/>
      <c r="AM30" s="265"/>
      <c r="AN30" s="265"/>
      <c r="AO30" s="265"/>
      <c r="AP30" s="265"/>
      <c r="AQ30" s="265"/>
      <c r="AR30" s="266"/>
      <c r="AS30" s="301" t="s">
        <v>2</v>
      </c>
      <c r="AT30" s="255"/>
      <c r="AU30" s="568"/>
      <c r="AV30" s="569"/>
      <c r="AW30" s="570"/>
      <c r="AX30" s="265"/>
      <c r="AY30" s="265"/>
      <c r="AZ30" s="265"/>
      <c r="BA30" s="265"/>
      <c r="BB30" s="265"/>
      <c r="BC30" s="266"/>
    </row>
    <row r="31" spans="1:55">
      <c r="A31" s="223" t="s">
        <v>25</v>
      </c>
      <c r="I31" s="60"/>
      <c r="K31" s="276"/>
      <c r="L31" s="223" t="s">
        <v>25</v>
      </c>
      <c r="M31" s="2"/>
      <c r="N31" s="2"/>
      <c r="O31" s="2"/>
      <c r="P31" s="2"/>
      <c r="Q31" s="2"/>
      <c r="R31" s="2"/>
      <c r="S31" s="2"/>
      <c r="T31" s="60"/>
      <c r="U31" s="2"/>
      <c r="V31" s="276"/>
      <c r="W31" s="223" t="s">
        <v>25</v>
      </c>
      <c r="X31" s="2"/>
      <c r="Y31" s="2"/>
      <c r="Z31" s="2"/>
      <c r="AA31" s="2"/>
      <c r="AB31" s="2"/>
      <c r="AC31" s="2"/>
      <c r="AD31" s="2"/>
      <c r="AE31" s="60"/>
      <c r="AF31" s="2"/>
      <c r="AG31" s="276"/>
      <c r="AH31" s="223" t="s">
        <v>25</v>
      </c>
      <c r="AI31" s="2"/>
      <c r="AJ31" s="2"/>
      <c r="AK31" s="2"/>
      <c r="AL31" s="2"/>
      <c r="AM31" s="2"/>
      <c r="AN31" s="2"/>
      <c r="AO31" s="2"/>
      <c r="AP31" s="60"/>
      <c r="AQ31" s="2"/>
      <c r="AR31" s="276"/>
      <c r="AS31" s="223" t="s">
        <v>25</v>
      </c>
      <c r="AT31" s="2"/>
      <c r="AU31" s="2"/>
      <c r="AV31" s="2"/>
      <c r="AW31" s="2"/>
      <c r="AX31" s="2"/>
      <c r="AY31" s="2"/>
      <c r="AZ31" s="2"/>
      <c r="BA31" s="60"/>
      <c r="BB31" s="2"/>
      <c r="BC31" s="276"/>
    </row>
    <row r="32" spans="1:55">
      <c r="A32" s="223" t="s">
        <v>91</v>
      </c>
      <c r="E32" s="2" t="s">
        <v>0</v>
      </c>
      <c r="F32" s="59"/>
      <c r="G32" s="273" t="s">
        <v>1</v>
      </c>
      <c r="H32" s="59"/>
      <c r="I32" s="274">
        <f>ROUND(DATEDIF(F32,H32+IF(F32&lt;&gt;0,1,0),"d")/7,2)</f>
        <v>0</v>
      </c>
      <c r="K32" s="276"/>
      <c r="L32" s="223" t="s">
        <v>91</v>
      </c>
      <c r="M32" s="2"/>
      <c r="N32" s="2"/>
      <c r="O32" s="2"/>
      <c r="P32" s="2" t="s">
        <v>0</v>
      </c>
      <c r="Q32" s="59"/>
      <c r="R32" s="273" t="s">
        <v>1</v>
      </c>
      <c r="S32" s="59"/>
      <c r="T32" s="274">
        <f>ROUND(DATEDIF(Q32,S32+IF(Q32&lt;&gt;0,1,0),"d")/7,2)</f>
        <v>0</v>
      </c>
      <c r="U32" s="2"/>
      <c r="V32" s="276"/>
      <c r="W32" s="223" t="s">
        <v>91</v>
      </c>
      <c r="X32" s="2"/>
      <c r="Y32" s="2"/>
      <c r="Z32" s="2"/>
      <c r="AA32" s="2" t="s">
        <v>0</v>
      </c>
      <c r="AB32" s="59"/>
      <c r="AC32" s="273" t="s">
        <v>1</v>
      </c>
      <c r="AD32" s="59"/>
      <c r="AE32" s="274">
        <f>ROUND(DATEDIF(AB32,AD32+IF(AB32&lt;&gt;0,1,0),"d")/7,2)</f>
        <v>0</v>
      </c>
      <c r="AF32" s="2"/>
      <c r="AG32" s="276"/>
      <c r="AH32" s="223" t="s">
        <v>91</v>
      </c>
      <c r="AI32" s="2"/>
      <c r="AJ32" s="2"/>
      <c r="AK32" s="2"/>
      <c r="AL32" s="2" t="s">
        <v>0</v>
      </c>
      <c r="AM32" s="59"/>
      <c r="AN32" s="273" t="s">
        <v>1</v>
      </c>
      <c r="AO32" s="59"/>
      <c r="AP32" s="274">
        <f>ROUND(DATEDIF(AM32,AO32+IF(AM32&lt;&gt;0,1,0),"d")/7,2)</f>
        <v>0</v>
      </c>
      <c r="AQ32" s="2"/>
      <c r="AR32" s="276"/>
      <c r="AS32" s="223" t="s">
        <v>91</v>
      </c>
      <c r="AT32" s="2"/>
      <c r="AU32" s="2"/>
      <c r="AV32" s="2"/>
      <c r="AW32" s="2" t="s">
        <v>0</v>
      </c>
      <c r="AX32" s="59"/>
      <c r="AY32" s="273" t="s">
        <v>1</v>
      </c>
      <c r="AZ32" s="59"/>
      <c r="BA32" s="274">
        <f>ROUND(DATEDIF(AX32,AZ32+IF(AX32&lt;&gt;0,1,0),"d")/7,2)</f>
        <v>0</v>
      </c>
      <c r="BB32" s="2"/>
      <c r="BC32" s="276"/>
    </row>
    <row r="33" spans="1:55">
      <c r="A33" s="223" t="s">
        <v>92</v>
      </c>
      <c r="I33" s="61"/>
      <c r="K33" s="276"/>
      <c r="L33" s="223" t="s">
        <v>92</v>
      </c>
      <c r="M33" s="2"/>
      <c r="N33" s="2"/>
      <c r="O33" s="2"/>
      <c r="P33" s="2"/>
      <c r="Q33" s="2"/>
      <c r="R33" s="2"/>
      <c r="S33" s="2"/>
      <c r="T33" s="61"/>
      <c r="U33" s="2"/>
      <c r="V33" s="276"/>
      <c r="W33" s="223" t="s">
        <v>92</v>
      </c>
      <c r="X33" s="2"/>
      <c r="Y33" s="2"/>
      <c r="Z33" s="2"/>
      <c r="AA33" s="2"/>
      <c r="AB33" s="2"/>
      <c r="AC33" s="2"/>
      <c r="AD33" s="2"/>
      <c r="AE33" s="61"/>
      <c r="AF33" s="2"/>
      <c r="AG33" s="276"/>
      <c r="AH33" s="223" t="s">
        <v>92</v>
      </c>
      <c r="AI33" s="2"/>
      <c r="AJ33" s="2"/>
      <c r="AK33" s="2"/>
      <c r="AL33" s="2"/>
      <c r="AM33" s="2"/>
      <c r="AN33" s="2"/>
      <c r="AO33" s="2"/>
      <c r="AP33" s="61"/>
      <c r="AQ33" s="2"/>
      <c r="AR33" s="276"/>
      <c r="AS33" s="223" t="s">
        <v>92</v>
      </c>
      <c r="AT33" s="2"/>
      <c r="AU33" s="2"/>
      <c r="AV33" s="2"/>
      <c r="AW33" s="2"/>
      <c r="AX33" s="2"/>
      <c r="AY33" s="2"/>
      <c r="AZ33" s="2"/>
      <c r="BA33" s="61"/>
      <c r="BB33" s="2"/>
      <c r="BC33" s="276"/>
    </row>
    <row r="34" spans="1:55">
      <c r="A34" s="280"/>
      <c r="B34" s="281" t="s">
        <v>4</v>
      </c>
      <c r="C34" s="281"/>
      <c r="D34" s="281"/>
      <c r="E34" s="281"/>
      <c r="F34" s="281"/>
      <c r="G34" s="281"/>
      <c r="H34" s="281"/>
      <c r="I34" s="282">
        <f>ROUND(IFERROR(I33/K35,0),2)</f>
        <v>0</v>
      </c>
      <c r="J34" s="281"/>
      <c r="K34" s="283"/>
      <c r="L34" s="280"/>
      <c r="M34" s="281" t="s">
        <v>4</v>
      </c>
      <c r="N34" s="281"/>
      <c r="O34" s="281"/>
      <c r="P34" s="281"/>
      <c r="Q34" s="281"/>
      <c r="R34" s="281"/>
      <c r="S34" s="281"/>
      <c r="T34" s="282">
        <f>ROUND(IFERROR(T33/V35,0),2)</f>
        <v>0</v>
      </c>
      <c r="U34" s="281"/>
      <c r="V34" s="283"/>
      <c r="W34" s="280"/>
      <c r="X34" s="281" t="s">
        <v>4</v>
      </c>
      <c r="Y34" s="281"/>
      <c r="Z34" s="281"/>
      <c r="AA34" s="281"/>
      <c r="AB34" s="281"/>
      <c r="AC34" s="281"/>
      <c r="AD34" s="281"/>
      <c r="AE34" s="282">
        <f>ROUND(IFERROR(AE33/AG35,0),2)</f>
        <v>0</v>
      </c>
      <c r="AF34" s="281"/>
      <c r="AG34" s="283"/>
      <c r="AH34" s="280"/>
      <c r="AI34" s="281" t="s">
        <v>4</v>
      </c>
      <c r="AJ34" s="281"/>
      <c r="AK34" s="281"/>
      <c r="AL34" s="281"/>
      <c r="AM34" s="281"/>
      <c r="AN34" s="281"/>
      <c r="AO34" s="281"/>
      <c r="AP34" s="282">
        <f>ROUND(IFERROR(AP33/AR35,0),2)</f>
        <v>0</v>
      </c>
      <c r="AQ34" s="281"/>
      <c r="AR34" s="283"/>
      <c r="AS34" s="280"/>
      <c r="AT34" s="281" t="s">
        <v>4</v>
      </c>
      <c r="AU34" s="281"/>
      <c r="AV34" s="281"/>
      <c r="AW34" s="281"/>
      <c r="AX34" s="281"/>
      <c r="AY34" s="281"/>
      <c r="AZ34" s="281"/>
      <c r="BA34" s="282">
        <f>ROUND(IFERROR(BA33/BC35,0),2)</f>
        <v>0</v>
      </c>
      <c r="BB34" s="281"/>
      <c r="BC34" s="283"/>
    </row>
    <row r="35" spans="1:55" ht="15" customHeight="1">
      <c r="A35" s="287" t="str">
        <f>IF(I32&lt;52,"Nur bei Durchrechnungszeitraum-Variante zusätzlich befüllen:","Ganzjahresbetrieb eingetragen - kein DRZ möglich!")</f>
        <v>Nur bei Durchrechnungszeitraum-Variante zusätzlich befüllen:</v>
      </c>
      <c r="B35" s="288"/>
      <c r="C35" s="288"/>
      <c r="D35" s="288"/>
      <c r="E35" s="288"/>
      <c r="F35" s="288" t="s">
        <v>3</v>
      </c>
      <c r="G35" s="288"/>
      <c r="H35" s="90"/>
      <c r="I35" s="565" t="s">
        <v>28</v>
      </c>
      <c r="J35" s="566"/>
      <c r="K35" s="289">
        <f>ROUND(I32*I31,0)</f>
        <v>0</v>
      </c>
      <c r="L35" s="287" t="str">
        <f>IF(T32&lt;52,"Nur bei Durchrechnungszeitraum-Variante zusätzlich befüllen:","Ganzjahresbetrieb eingetragen - kein DRZ möglich!")</f>
        <v>Nur bei Durchrechnungszeitraum-Variante zusätzlich befüllen:</v>
      </c>
      <c r="M35" s="288"/>
      <c r="N35" s="288"/>
      <c r="O35" s="288"/>
      <c r="P35" s="288"/>
      <c r="Q35" s="288" t="s">
        <v>3</v>
      </c>
      <c r="R35" s="288"/>
      <c r="S35" s="90"/>
      <c r="T35" s="565" t="s">
        <v>28</v>
      </c>
      <c r="U35" s="566"/>
      <c r="V35" s="289">
        <f>ROUND(T32*T31,0)</f>
        <v>0</v>
      </c>
      <c r="W35" s="287" t="str">
        <f>IF(AE32&lt;52,"Nur bei Durchrechnungszeitraum-Variante zusätzlich befüllen:","Ganzjahresbetrieb eingetragen - kein DRZ möglich!")</f>
        <v>Nur bei Durchrechnungszeitraum-Variante zusätzlich befüllen:</v>
      </c>
      <c r="X35" s="288"/>
      <c r="Y35" s="288"/>
      <c r="Z35" s="288"/>
      <c r="AA35" s="288"/>
      <c r="AB35" s="288" t="s">
        <v>3</v>
      </c>
      <c r="AC35" s="288"/>
      <c r="AD35" s="90"/>
      <c r="AE35" s="565" t="s">
        <v>28</v>
      </c>
      <c r="AF35" s="566"/>
      <c r="AG35" s="289">
        <f>ROUND(AE32*AE31,0)</f>
        <v>0</v>
      </c>
      <c r="AH35" s="287" t="str">
        <f>IF(AP32&lt;52,"Nur bei Durchrechnungszeitraum-Variante zusätzlich befüllen:","Ganzjahresbetrieb eingetragen - kein DRZ möglich!")</f>
        <v>Nur bei Durchrechnungszeitraum-Variante zusätzlich befüllen:</v>
      </c>
      <c r="AI35" s="288"/>
      <c r="AJ35" s="288"/>
      <c r="AK35" s="288"/>
      <c r="AL35" s="288"/>
      <c r="AM35" s="288" t="s">
        <v>3</v>
      </c>
      <c r="AN35" s="288"/>
      <c r="AO35" s="90"/>
      <c r="AP35" s="565" t="s">
        <v>28</v>
      </c>
      <c r="AQ35" s="566"/>
      <c r="AR35" s="289">
        <f>ROUND(AP32*AP31,0)</f>
        <v>0</v>
      </c>
      <c r="AS35" s="287" t="str">
        <f>IF(BA32&lt;52,"Nur bei Durchrechnungszeitraum-Variante zusätzlich befüllen:","Ganzjahresbetrieb eingetragen - kein DRZ möglich!")</f>
        <v>Nur bei Durchrechnungszeitraum-Variante zusätzlich befüllen:</v>
      </c>
      <c r="AT35" s="288"/>
      <c r="AU35" s="288"/>
      <c r="AV35" s="288"/>
      <c r="AW35" s="288"/>
      <c r="AX35" s="288" t="s">
        <v>3</v>
      </c>
      <c r="AY35" s="288"/>
      <c r="AZ35" s="90"/>
      <c r="BA35" s="565" t="s">
        <v>28</v>
      </c>
      <c r="BB35" s="566"/>
      <c r="BC35" s="289">
        <f>ROUND(BA32*BA31,0)</f>
        <v>0</v>
      </c>
    </row>
    <row r="36" spans="1:55" ht="15.75" customHeight="1">
      <c r="A36" s="192" t="s">
        <v>93</v>
      </c>
      <c r="B36" s="292"/>
      <c r="C36" s="292"/>
      <c r="D36" s="293" t="s">
        <v>26</v>
      </c>
      <c r="E36" s="88"/>
      <c r="F36" s="292" t="s">
        <v>27</v>
      </c>
      <c r="G36" s="88"/>
      <c r="H36" s="294">
        <f>ROUND(DATEDIF(E36,G36+IF(E36&lt;&gt;0,1,0),"d")/7,2)</f>
        <v>0</v>
      </c>
      <c r="I36" s="567"/>
      <c r="J36" s="567"/>
      <c r="K36" s="295">
        <f>ROUND(H35*H36,0)</f>
        <v>0</v>
      </c>
      <c r="L36" s="192" t="s">
        <v>93</v>
      </c>
      <c r="M36" s="292"/>
      <c r="N36" s="292"/>
      <c r="O36" s="293" t="s">
        <v>26</v>
      </c>
      <c r="P36" s="88"/>
      <c r="Q36" s="292" t="s">
        <v>27</v>
      </c>
      <c r="R36" s="88"/>
      <c r="S36" s="294">
        <f>ROUND(DATEDIF(P36,R36+IF(P36&lt;&gt;0,1,0),"d")/7,2)</f>
        <v>0</v>
      </c>
      <c r="T36" s="567"/>
      <c r="U36" s="567"/>
      <c r="V36" s="295">
        <f>ROUND(S35*S36,0)</f>
        <v>0</v>
      </c>
      <c r="W36" s="192" t="s">
        <v>93</v>
      </c>
      <c r="X36" s="292"/>
      <c r="Y36" s="292"/>
      <c r="Z36" s="293" t="s">
        <v>26</v>
      </c>
      <c r="AA36" s="88"/>
      <c r="AB36" s="292" t="s">
        <v>27</v>
      </c>
      <c r="AC36" s="88"/>
      <c r="AD36" s="294">
        <f>ROUND(DATEDIF(AA36,AC36+IF(AA36&lt;&gt;0,1,0),"d")/7,2)</f>
        <v>0</v>
      </c>
      <c r="AE36" s="567"/>
      <c r="AF36" s="567"/>
      <c r="AG36" s="295">
        <f>ROUND(AD35*AD36,0)</f>
        <v>0</v>
      </c>
      <c r="AH36" s="192" t="s">
        <v>93</v>
      </c>
      <c r="AI36" s="292"/>
      <c r="AJ36" s="292"/>
      <c r="AK36" s="293" t="s">
        <v>26</v>
      </c>
      <c r="AL36" s="88"/>
      <c r="AM36" s="292" t="s">
        <v>27</v>
      </c>
      <c r="AN36" s="88"/>
      <c r="AO36" s="294">
        <f>ROUND(DATEDIF(AL36,AN36+IF(AL36&lt;&gt;0,1,0),"d")/7,2)</f>
        <v>0</v>
      </c>
      <c r="AP36" s="567"/>
      <c r="AQ36" s="567"/>
      <c r="AR36" s="295">
        <f>ROUND(AO35*AO36,0)</f>
        <v>0</v>
      </c>
      <c r="AS36" s="192" t="s">
        <v>93</v>
      </c>
      <c r="AT36" s="292"/>
      <c r="AU36" s="292"/>
      <c r="AV36" s="293" t="s">
        <v>26</v>
      </c>
      <c r="AW36" s="88"/>
      <c r="AX36" s="292" t="s">
        <v>27</v>
      </c>
      <c r="AY36" s="88"/>
      <c r="AZ36" s="294">
        <f>ROUND(DATEDIF(AW36,AY36+IF(AW36&lt;&gt;0,1,0),"d")/7,2)</f>
        <v>0</v>
      </c>
      <c r="BA36" s="567"/>
      <c r="BB36" s="567"/>
      <c r="BC36" s="295">
        <f>ROUND(AZ35*AZ36,0)</f>
        <v>0</v>
      </c>
    </row>
    <row r="37" spans="1:55" s="215" customFormat="1"/>
    <row r="38" spans="1:55" s="215" customFormat="1" ht="14.25" customHeight="1"/>
    <row r="39" spans="1:55" s="215" customFormat="1">
      <c r="A39" s="254" t="s">
        <v>2</v>
      </c>
      <c r="B39" s="255"/>
      <c r="C39" s="568"/>
      <c r="D39" s="569"/>
      <c r="E39" s="570"/>
      <c r="F39" s="214"/>
      <c r="G39" s="214"/>
      <c r="H39" s="214"/>
      <c r="I39" s="214"/>
      <c r="J39" s="214"/>
      <c r="K39" s="256"/>
      <c r="L39" s="254" t="s">
        <v>2</v>
      </c>
      <c r="M39" s="255"/>
      <c r="N39" s="568"/>
      <c r="O39" s="569"/>
      <c r="P39" s="570"/>
      <c r="Q39" s="214"/>
      <c r="R39" s="214"/>
      <c r="S39" s="214"/>
      <c r="T39" s="214"/>
      <c r="U39" s="214"/>
      <c r="V39" s="256"/>
      <c r="W39" s="254" t="s">
        <v>2</v>
      </c>
      <c r="X39" s="255"/>
      <c r="Y39" s="568"/>
      <c r="Z39" s="569"/>
      <c r="AA39" s="570"/>
      <c r="AB39" s="214"/>
      <c r="AC39" s="214"/>
      <c r="AD39" s="214"/>
      <c r="AE39" s="214"/>
      <c r="AF39" s="214"/>
      <c r="AG39" s="256"/>
      <c r="AH39" s="254" t="s">
        <v>2</v>
      </c>
      <c r="AI39" s="255"/>
      <c r="AJ39" s="568"/>
      <c r="AK39" s="569"/>
      <c r="AL39" s="570"/>
      <c r="AM39" s="214"/>
      <c r="AN39" s="214"/>
      <c r="AO39" s="214"/>
      <c r="AP39" s="214"/>
      <c r="AQ39" s="214"/>
      <c r="AR39" s="256"/>
    </row>
    <row r="40" spans="1:55" s="215" customFormat="1">
      <c r="A40" s="223" t="s">
        <v>25</v>
      </c>
      <c r="B40" s="2"/>
      <c r="C40" s="2"/>
      <c r="D40" s="2"/>
      <c r="E40" s="2"/>
      <c r="F40" s="265"/>
      <c r="G40" s="265"/>
      <c r="H40" s="265"/>
      <c r="I40" s="60"/>
      <c r="J40" s="265"/>
      <c r="K40" s="266"/>
      <c r="L40" s="223" t="s">
        <v>25</v>
      </c>
      <c r="M40" s="2"/>
      <c r="N40" s="2"/>
      <c r="O40" s="2"/>
      <c r="P40" s="2"/>
      <c r="Q40" s="265"/>
      <c r="R40" s="265"/>
      <c r="S40" s="265"/>
      <c r="T40" s="60"/>
      <c r="U40" s="265"/>
      <c r="V40" s="266"/>
      <c r="W40" s="223" t="s">
        <v>25</v>
      </c>
      <c r="X40" s="2"/>
      <c r="Y40" s="2"/>
      <c r="Z40" s="2"/>
      <c r="AA40" s="2"/>
      <c r="AB40" s="265"/>
      <c r="AC40" s="265"/>
      <c r="AD40" s="265"/>
      <c r="AE40" s="60"/>
      <c r="AF40" s="265"/>
      <c r="AG40" s="266"/>
      <c r="AH40" s="223" t="s">
        <v>25</v>
      </c>
      <c r="AI40" s="2"/>
      <c r="AJ40" s="2"/>
      <c r="AK40" s="2"/>
      <c r="AL40" s="2"/>
      <c r="AM40" s="265"/>
      <c r="AN40" s="265"/>
      <c r="AO40" s="265"/>
      <c r="AP40" s="60"/>
      <c r="AQ40" s="265"/>
      <c r="AR40" s="266"/>
      <c r="AS40" s="254" t="s">
        <v>2</v>
      </c>
      <c r="AT40" s="255"/>
      <c r="AU40" s="568"/>
      <c r="AV40" s="569"/>
      <c r="AW40" s="570"/>
      <c r="AX40" s="214"/>
      <c r="AY40" s="214"/>
      <c r="AZ40" s="214"/>
      <c r="BA40" s="214"/>
      <c r="BB40" s="214"/>
      <c r="BC40" s="256"/>
    </row>
    <row r="41" spans="1:55" s="215" customFormat="1">
      <c r="A41" s="223" t="s">
        <v>91</v>
      </c>
      <c r="B41" s="2"/>
      <c r="C41" s="2"/>
      <c r="D41" s="2"/>
      <c r="E41" s="2" t="s">
        <v>0</v>
      </c>
      <c r="F41" s="59"/>
      <c r="G41" s="273" t="s">
        <v>1</v>
      </c>
      <c r="H41" s="59"/>
      <c r="I41" s="274">
        <f>ROUND(DATEDIF(F41,H41+IF(F41&lt;&gt;0,1,0),"d")/7,2)</f>
        <v>0</v>
      </c>
      <c r="J41" s="275"/>
      <c r="K41" s="276"/>
      <c r="L41" s="223" t="s">
        <v>91</v>
      </c>
      <c r="M41" s="2"/>
      <c r="N41" s="2"/>
      <c r="O41" s="2"/>
      <c r="P41" s="2" t="s">
        <v>0</v>
      </c>
      <c r="Q41" s="59"/>
      <c r="R41" s="273" t="s">
        <v>1</v>
      </c>
      <c r="S41" s="59"/>
      <c r="T41" s="274">
        <f>ROUND(DATEDIF(Q41,S41+IF(Q41&lt;&gt;0,1,0),"d")/7,2)</f>
        <v>0</v>
      </c>
      <c r="U41" s="275"/>
      <c r="V41" s="276"/>
      <c r="W41" s="223" t="s">
        <v>91</v>
      </c>
      <c r="X41" s="2"/>
      <c r="Y41" s="2"/>
      <c r="Z41" s="2"/>
      <c r="AA41" s="2" t="s">
        <v>0</v>
      </c>
      <c r="AB41" s="59"/>
      <c r="AC41" s="273" t="s">
        <v>1</v>
      </c>
      <c r="AD41" s="59"/>
      <c r="AE41" s="274">
        <f>ROUND(DATEDIF(AB41,AD41+IF(AB41&lt;&gt;0,1,0),"d")/7,2)</f>
        <v>0</v>
      </c>
      <c r="AF41" s="275"/>
      <c r="AG41" s="276"/>
      <c r="AH41" s="223" t="s">
        <v>91</v>
      </c>
      <c r="AI41" s="2"/>
      <c r="AJ41" s="2"/>
      <c r="AK41" s="2"/>
      <c r="AL41" s="2" t="s">
        <v>0</v>
      </c>
      <c r="AM41" s="59"/>
      <c r="AN41" s="273" t="s">
        <v>1</v>
      </c>
      <c r="AO41" s="59"/>
      <c r="AP41" s="274">
        <f>ROUND(DATEDIF(AM41,AO41+IF(AM41&lt;&gt;0,1,0),"d")/7,2)</f>
        <v>0</v>
      </c>
      <c r="AQ41" s="275"/>
      <c r="AR41" s="276"/>
      <c r="AS41" s="223" t="s">
        <v>25</v>
      </c>
      <c r="AT41" s="2"/>
      <c r="AU41" s="2"/>
      <c r="AV41" s="2"/>
      <c r="AW41" s="2"/>
      <c r="AX41" s="265"/>
      <c r="AY41" s="265"/>
      <c r="AZ41" s="265"/>
      <c r="BA41" s="60"/>
      <c r="BB41" s="265"/>
      <c r="BC41" s="266"/>
    </row>
    <row r="42" spans="1:55" s="215" customFormat="1">
      <c r="A42" s="223" t="s">
        <v>92</v>
      </c>
      <c r="B42" s="2"/>
      <c r="C42" s="2"/>
      <c r="D42" s="2"/>
      <c r="E42" s="2"/>
      <c r="F42" s="2"/>
      <c r="G42" s="2"/>
      <c r="H42" s="2"/>
      <c r="I42" s="61"/>
      <c r="J42" s="2"/>
      <c r="K42" s="276"/>
      <c r="L42" s="223" t="s">
        <v>92</v>
      </c>
      <c r="M42" s="2"/>
      <c r="N42" s="2"/>
      <c r="O42" s="2"/>
      <c r="P42" s="2"/>
      <c r="Q42" s="2"/>
      <c r="R42" s="2"/>
      <c r="S42" s="2"/>
      <c r="T42" s="61"/>
      <c r="U42" s="2"/>
      <c r="V42" s="276"/>
      <c r="W42" s="223" t="s">
        <v>92</v>
      </c>
      <c r="X42" s="2"/>
      <c r="Y42" s="2"/>
      <c r="Z42" s="2"/>
      <c r="AA42" s="2"/>
      <c r="AB42" s="2"/>
      <c r="AC42" s="2"/>
      <c r="AD42" s="2"/>
      <c r="AE42" s="61"/>
      <c r="AF42" s="2"/>
      <c r="AG42" s="276"/>
      <c r="AH42" s="223" t="s">
        <v>92</v>
      </c>
      <c r="AI42" s="2"/>
      <c r="AJ42" s="2"/>
      <c r="AK42" s="2"/>
      <c r="AL42" s="2"/>
      <c r="AM42" s="2"/>
      <c r="AN42" s="2"/>
      <c r="AO42" s="2"/>
      <c r="AP42" s="61"/>
      <c r="AQ42" s="2"/>
      <c r="AR42" s="276"/>
      <c r="AS42" s="223" t="s">
        <v>91</v>
      </c>
      <c r="AT42" s="2"/>
      <c r="AU42" s="2"/>
      <c r="AV42" s="2"/>
      <c r="AW42" s="2" t="s">
        <v>0</v>
      </c>
      <c r="AX42" s="59"/>
      <c r="AY42" s="273" t="s">
        <v>1</v>
      </c>
      <c r="AZ42" s="59"/>
      <c r="BA42" s="274">
        <f>ROUND(DATEDIF(AX42,AZ42+IF(AX42&lt;&gt;0,1,0),"d")/7,2)</f>
        <v>0</v>
      </c>
      <c r="BB42" s="275"/>
      <c r="BC42" s="276"/>
    </row>
    <row r="43" spans="1:55" s="215" customFormat="1">
      <c r="A43" s="280"/>
      <c r="B43" s="281" t="s">
        <v>4</v>
      </c>
      <c r="C43" s="281"/>
      <c r="D43" s="281"/>
      <c r="E43" s="281"/>
      <c r="F43" s="281"/>
      <c r="G43" s="281"/>
      <c r="H43" s="281"/>
      <c r="I43" s="282">
        <f>ROUND(IFERROR(I42/K44,0),2)</f>
        <v>0</v>
      </c>
      <c r="J43" s="281"/>
      <c r="K43" s="283"/>
      <c r="L43" s="280"/>
      <c r="M43" s="281" t="s">
        <v>4</v>
      </c>
      <c r="N43" s="281"/>
      <c r="O43" s="281"/>
      <c r="P43" s="281"/>
      <c r="Q43" s="281"/>
      <c r="R43" s="281"/>
      <c r="S43" s="281"/>
      <c r="T43" s="282">
        <f>ROUND(IFERROR(T42/V44,0),2)</f>
        <v>0</v>
      </c>
      <c r="U43" s="281"/>
      <c r="V43" s="283"/>
      <c r="W43" s="280"/>
      <c r="X43" s="281" t="s">
        <v>4</v>
      </c>
      <c r="Y43" s="281"/>
      <c r="Z43" s="281"/>
      <c r="AA43" s="281"/>
      <c r="AB43" s="281"/>
      <c r="AC43" s="281"/>
      <c r="AD43" s="281"/>
      <c r="AE43" s="282">
        <f>ROUND(IFERROR(AE42/AG44,0),2)</f>
        <v>0</v>
      </c>
      <c r="AF43" s="281"/>
      <c r="AG43" s="283"/>
      <c r="AH43" s="280"/>
      <c r="AI43" s="281" t="s">
        <v>4</v>
      </c>
      <c r="AJ43" s="281"/>
      <c r="AK43" s="281"/>
      <c r="AL43" s="281"/>
      <c r="AM43" s="281"/>
      <c r="AN43" s="281"/>
      <c r="AO43" s="281"/>
      <c r="AP43" s="282">
        <f>ROUND(IFERROR(AP42/AR44,0),2)</f>
        <v>0</v>
      </c>
      <c r="AQ43" s="281"/>
      <c r="AR43" s="283"/>
      <c r="AS43" s="223" t="s">
        <v>92</v>
      </c>
      <c r="AT43" s="2"/>
      <c r="AU43" s="2"/>
      <c r="AV43" s="2"/>
      <c r="AW43" s="2"/>
      <c r="AX43" s="2"/>
      <c r="AY43" s="2"/>
      <c r="AZ43" s="2"/>
      <c r="BA43" s="61"/>
      <c r="BB43" s="2"/>
      <c r="BC43" s="276"/>
    </row>
    <row r="44" spans="1:55" s="215" customFormat="1" ht="15" customHeight="1">
      <c r="A44" s="287" t="str">
        <f>IF(I41&lt;52,"Nur bei Durchrechnungszeitraum-Variante zusätzlich befüllen:","Ganzjahresbetrieb eingetragen - kein DRZ möglich!")</f>
        <v>Nur bei Durchrechnungszeitraum-Variante zusätzlich befüllen:</v>
      </c>
      <c r="B44" s="288"/>
      <c r="C44" s="288"/>
      <c r="D44" s="288"/>
      <c r="E44" s="288"/>
      <c r="F44" s="288" t="s">
        <v>3</v>
      </c>
      <c r="G44" s="288"/>
      <c r="H44" s="90"/>
      <c r="I44" s="565" t="s">
        <v>28</v>
      </c>
      <c r="J44" s="566"/>
      <c r="K44" s="289">
        <f>ROUND(I41*I40,0)</f>
        <v>0</v>
      </c>
      <c r="L44" s="287" t="str">
        <f>IF(T41&lt;52,"Nur bei Durchrechnungszeitraum-Variante zusätzlich befüllen:","Ganzjahresbetrieb eingetragen - kein DRZ möglich!")</f>
        <v>Nur bei Durchrechnungszeitraum-Variante zusätzlich befüllen:</v>
      </c>
      <c r="M44" s="288"/>
      <c r="N44" s="288"/>
      <c r="O44" s="288"/>
      <c r="P44" s="288"/>
      <c r="Q44" s="288" t="s">
        <v>3</v>
      </c>
      <c r="R44" s="288"/>
      <c r="S44" s="90"/>
      <c r="T44" s="565" t="s">
        <v>28</v>
      </c>
      <c r="U44" s="566"/>
      <c r="V44" s="289">
        <f>ROUND(T41*T40,0)</f>
        <v>0</v>
      </c>
      <c r="W44" s="287" t="str">
        <f>IF(AE41&lt;52,"Nur bei Durchrechnungszeitraum-Variante zusätzlich befüllen:","Ganzjahresbetrieb eingetragen - kein DRZ möglich!")</f>
        <v>Nur bei Durchrechnungszeitraum-Variante zusätzlich befüllen:</v>
      </c>
      <c r="X44" s="288"/>
      <c r="Y44" s="288"/>
      <c r="Z44" s="288"/>
      <c r="AA44" s="288"/>
      <c r="AB44" s="288" t="s">
        <v>3</v>
      </c>
      <c r="AC44" s="288"/>
      <c r="AD44" s="90"/>
      <c r="AE44" s="565" t="s">
        <v>28</v>
      </c>
      <c r="AF44" s="566"/>
      <c r="AG44" s="289">
        <f>ROUND(AE41*AE40,0)</f>
        <v>0</v>
      </c>
      <c r="AH44" s="287" t="str">
        <f>IF(AP41&lt;52,"Nur bei Durchrechnungszeitraum-Variante zusätzlich befüllen:","Ganzjahresbetrieb eingetragen - kein DRZ möglich!")</f>
        <v>Nur bei Durchrechnungszeitraum-Variante zusätzlich befüllen:</v>
      </c>
      <c r="AI44" s="288"/>
      <c r="AJ44" s="288"/>
      <c r="AK44" s="288"/>
      <c r="AL44" s="288"/>
      <c r="AM44" s="288" t="s">
        <v>3</v>
      </c>
      <c r="AN44" s="288"/>
      <c r="AO44" s="90"/>
      <c r="AP44" s="565" t="s">
        <v>28</v>
      </c>
      <c r="AQ44" s="566"/>
      <c r="AR44" s="289">
        <f>ROUND(AP41*AP40,0)</f>
        <v>0</v>
      </c>
      <c r="AS44" s="280"/>
      <c r="AT44" s="281" t="s">
        <v>4</v>
      </c>
      <c r="AU44" s="281"/>
      <c r="AV44" s="281"/>
      <c r="AW44" s="281"/>
      <c r="AX44" s="281"/>
      <c r="AY44" s="281"/>
      <c r="AZ44" s="281"/>
      <c r="BA44" s="282">
        <f>ROUND(IFERROR(BA43/BC45,0),2)</f>
        <v>0</v>
      </c>
      <c r="BB44" s="281"/>
      <c r="BC44" s="283"/>
    </row>
    <row r="45" spans="1:55" s="215" customFormat="1" ht="15.75" customHeight="1">
      <c r="A45" s="291" t="s">
        <v>93</v>
      </c>
      <c r="B45" s="292"/>
      <c r="C45" s="292"/>
      <c r="D45" s="293" t="s">
        <v>26</v>
      </c>
      <c r="E45" s="88"/>
      <c r="F45" s="292" t="s">
        <v>27</v>
      </c>
      <c r="G45" s="88"/>
      <c r="H45" s="294">
        <f>ROUND(DATEDIF(E45,G45+IF(E45&lt;&gt;0,1,0),"d")/7,2)</f>
        <v>0</v>
      </c>
      <c r="I45" s="567"/>
      <c r="J45" s="567"/>
      <c r="K45" s="295">
        <f>ROUND(H44*H45,0)</f>
        <v>0</v>
      </c>
      <c r="L45" s="291" t="s">
        <v>93</v>
      </c>
      <c r="M45" s="292"/>
      <c r="N45" s="292"/>
      <c r="O45" s="293" t="s">
        <v>26</v>
      </c>
      <c r="P45" s="88"/>
      <c r="Q45" s="292" t="s">
        <v>27</v>
      </c>
      <c r="R45" s="88"/>
      <c r="S45" s="294">
        <f>ROUND(DATEDIF(P45,R45+IF(P45&lt;&gt;0,1,0),"d")/7,2)</f>
        <v>0</v>
      </c>
      <c r="T45" s="567"/>
      <c r="U45" s="567"/>
      <c r="V45" s="295">
        <f>ROUND(S44*S45,0)</f>
        <v>0</v>
      </c>
      <c r="W45" s="291" t="s">
        <v>93</v>
      </c>
      <c r="X45" s="292"/>
      <c r="Y45" s="292"/>
      <c r="Z45" s="293" t="s">
        <v>26</v>
      </c>
      <c r="AA45" s="88"/>
      <c r="AB45" s="292" t="s">
        <v>27</v>
      </c>
      <c r="AC45" s="88"/>
      <c r="AD45" s="294">
        <f>ROUND(DATEDIF(AA45,AC45+IF(AA45&lt;&gt;0,1,0),"d")/7,2)</f>
        <v>0</v>
      </c>
      <c r="AE45" s="567"/>
      <c r="AF45" s="567"/>
      <c r="AG45" s="295">
        <f>ROUND(AD44*AD45,0)</f>
        <v>0</v>
      </c>
      <c r="AH45" s="291" t="s">
        <v>93</v>
      </c>
      <c r="AI45" s="292"/>
      <c r="AJ45" s="292"/>
      <c r="AK45" s="293" t="s">
        <v>26</v>
      </c>
      <c r="AL45" s="88"/>
      <c r="AM45" s="292" t="s">
        <v>27</v>
      </c>
      <c r="AN45" s="88"/>
      <c r="AO45" s="294">
        <f>ROUND(DATEDIF(AL45,AN45+IF(AL45&lt;&gt;0,1,0),"d")/7,2)</f>
        <v>0</v>
      </c>
      <c r="AP45" s="567"/>
      <c r="AQ45" s="567"/>
      <c r="AR45" s="295">
        <f>ROUND(AO44*AO45,0)</f>
        <v>0</v>
      </c>
      <c r="AS45" s="287" t="str">
        <f>IF(BA42&lt;52,"Nur bei Durchrechnungszeitraum-Variante zusätzlich befüllen:","Ganzjahresbetrieb eingetragen - kein DRZ möglich!")</f>
        <v>Nur bei Durchrechnungszeitraum-Variante zusätzlich befüllen:</v>
      </c>
      <c r="AT45" s="288"/>
      <c r="AU45" s="288"/>
      <c r="AV45" s="288"/>
      <c r="AW45" s="288"/>
      <c r="AX45" s="288" t="s">
        <v>3</v>
      </c>
      <c r="AY45" s="288"/>
      <c r="AZ45" s="90"/>
      <c r="BA45" s="565" t="s">
        <v>28</v>
      </c>
      <c r="BB45" s="566"/>
      <c r="BC45" s="289">
        <f>ROUND(BA42*BA41,0)</f>
        <v>0</v>
      </c>
    </row>
    <row r="46" spans="1:55" s="215" customFormat="1">
      <c r="A46" s="296" t="s">
        <v>2</v>
      </c>
      <c r="B46" s="297"/>
      <c r="C46" s="571"/>
      <c r="D46" s="572"/>
      <c r="E46" s="573"/>
      <c r="F46" s="2"/>
      <c r="G46" s="2"/>
      <c r="H46" s="2"/>
      <c r="I46" s="2"/>
      <c r="J46" s="2"/>
      <c r="K46" s="276"/>
      <c r="L46" s="296" t="s">
        <v>2</v>
      </c>
      <c r="M46" s="297"/>
      <c r="N46" s="571"/>
      <c r="O46" s="572"/>
      <c r="P46" s="573"/>
      <c r="Q46" s="2"/>
      <c r="R46" s="2"/>
      <c r="S46" s="2"/>
      <c r="T46" s="2"/>
      <c r="U46" s="2"/>
      <c r="V46" s="276"/>
      <c r="W46" s="296" t="s">
        <v>2</v>
      </c>
      <c r="X46" s="297"/>
      <c r="Y46" s="571"/>
      <c r="Z46" s="572"/>
      <c r="AA46" s="573"/>
      <c r="AB46" s="2"/>
      <c r="AC46" s="2"/>
      <c r="AD46" s="2"/>
      <c r="AE46" s="2"/>
      <c r="AF46" s="2"/>
      <c r="AG46" s="276"/>
      <c r="AH46" s="296" t="s">
        <v>2</v>
      </c>
      <c r="AI46" s="297"/>
      <c r="AJ46" s="571"/>
      <c r="AK46" s="572"/>
      <c r="AL46" s="573"/>
      <c r="AM46" s="2"/>
      <c r="AN46" s="2"/>
      <c r="AO46" s="2"/>
      <c r="AP46" s="2"/>
      <c r="AQ46" s="2"/>
      <c r="AR46" s="276"/>
      <c r="AS46" s="291" t="s">
        <v>93</v>
      </c>
      <c r="AT46" s="292"/>
      <c r="AU46" s="292"/>
      <c r="AV46" s="293" t="s">
        <v>26</v>
      </c>
      <c r="AW46" s="88"/>
      <c r="AX46" s="292" t="s">
        <v>27</v>
      </c>
      <c r="AY46" s="88"/>
      <c r="AZ46" s="294">
        <f>ROUND(DATEDIF(AW46,AY46+IF(AW46&lt;&gt;0,1,0),"d")/7,2)</f>
        <v>0</v>
      </c>
      <c r="BA46" s="567"/>
      <c r="BB46" s="567"/>
      <c r="BC46" s="295">
        <f>ROUND(AZ45*AZ46,0)</f>
        <v>0</v>
      </c>
    </row>
    <row r="47" spans="1:55" s="215" customFormat="1">
      <c r="A47" s="223" t="s">
        <v>25</v>
      </c>
      <c r="B47" s="2"/>
      <c r="C47" s="2"/>
      <c r="D47" s="2"/>
      <c r="E47" s="2"/>
      <c r="F47" s="2"/>
      <c r="G47" s="2"/>
      <c r="H47" s="2"/>
      <c r="I47" s="60"/>
      <c r="J47" s="2"/>
      <c r="K47" s="276"/>
      <c r="L47" s="223" t="s">
        <v>25</v>
      </c>
      <c r="M47" s="2"/>
      <c r="N47" s="2"/>
      <c r="O47" s="2"/>
      <c r="P47" s="2"/>
      <c r="Q47" s="2"/>
      <c r="R47" s="2"/>
      <c r="S47" s="2"/>
      <c r="T47" s="60"/>
      <c r="U47" s="2"/>
      <c r="V47" s="276"/>
      <c r="W47" s="223" t="s">
        <v>25</v>
      </c>
      <c r="X47" s="2"/>
      <c r="Y47" s="2"/>
      <c r="Z47" s="2"/>
      <c r="AA47" s="2"/>
      <c r="AB47" s="2"/>
      <c r="AC47" s="2"/>
      <c r="AD47" s="2"/>
      <c r="AE47" s="60"/>
      <c r="AF47" s="2"/>
      <c r="AG47" s="276"/>
      <c r="AH47" s="223" t="s">
        <v>25</v>
      </c>
      <c r="AI47" s="2"/>
      <c r="AJ47" s="2"/>
      <c r="AK47" s="2"/>
      <c r="AL47" s="2"/>
      <c r="AM47" s="2"/>
      <c r="AN47" s="2"/>
      <c r="AO47" s="2"/>
      <c r="AP47" s="60"/>
      <c r="AQ47" s="2"/>
      <c r="AR47" s="276"/>
      <c r="AS47" s="296" t="s">
        <v>2</v>
      </c>
      <c r="AT47" s="297"/>
      <c r="AU47" s="571"/>
      <c r="AV47" s="572"/>
      <c r="AW47" s="573"/>
      <c r="AX47" s="2"/>
      <c r="AY47" s="2"/>
      <c r="AZ47" s="2"/>
      <c r="BA47" s="2"/>
      <c r="BB47" s="2"/>
      <c r="BC47" s="276"/>
    </row>
    <row r="48" spans="1:55" s="215" customFormat="1">
      <c r="A48" s="223" t="s">
        <v>91</v>
      </c>
      <c r="B48" s="2"/>
      <c r="C48" s="2"/>
      <c r="D48" s="2"/>
      <c r="E48" s="2" t="s">
        <v>0</v>
      </c>
      <c r="F48" s="59"/>
      <c r="G48" s="273" t="s">
        <v>1</v>
      </c>
      <c r="H48" s="59"/>
      <c r="I48" s="274">
        <f>ROUND(DATEDIF(F48,H48+IF(F48&lt;&gt;0,1,0),"d")/7,2)</f>
        <v>0</v>
      </c>
      <c r="J48" s="2"/>
      <c r="K48" s="276"/>
      <c r="L48" s="223" t="s">
        <v>91</v>
      </c>
      <c r="M48" s="2"/>
      <c r="N48" s="2"/>
      <c r="O48" s="2"/>
      <c r="P48" s="2" t="s">
        <v>0</v>
      </c>
      <c r="Q48" s="59"/>
      <c r="R48" s="273" t="s">
        <v>1</v>
      </c>
      <c r="S48" s="59"/>
      <c r="T48" s="274">
        <f>ROUND(DATEDIF(Q48,S48+IF(Q48&lt;&gt;0,1,0),"d")/7,2)</f>
        <v>0</v>
      </c>
      <c r="U48" s="2"/>
      <c r="V48" s="276"/>
      <c r="W48" s="223" t="s">
        <v>91</v>
      </c>
      <c r="X48" s="2"/>
      <c r="Y48" s="2"/>
      <c r="Z48" s="2"/>
      <c r="AA48" s="2" t="s">
        <v>0</v>
      </c>
      <c r="AB48" s="59"/>
      <c r="AC48" s="273" t="s">
        <v>1</v>
      </c>
      <c r="AD48" s="59"/>
      <c r="AE48" s="274">
        <f>ROUND(DATEDIF(AB48,AD48+IF(AB48&lt;&gt;0,1,0),"d")/7,2)</f>
        <v>0</v>
      </c>
      <c r="AF48" s="2"/>
      <c r="AG48" s="276"/>
      <c r="AH48" s="223" t="s">
        <v>91</v>
      </c>
      <c r="AI48" s="2"/>
      <c r="AJ48" s="2"/>
      <c r="AK48" s="2"/>
      <c r="AL48" s="2" t="s">
        <v>0</v>
      </c>
      <c r="AM48" s="59"/>
      <c r="AN48" s="273" t="s">
        <v>1</v>
      </c>
      <c r="AO48" s="59"/>
      <c r="AP48" s="274">
        <f>ROUND(DATEDIF(AM48,AO48+IF(AM48&lt;&gt;0,1,0),"d")/7,2)</f>
        <v>0</v>
      </c>
      <c r="AQ48" s="2"/>
      <c r="AR48" s="276"/>
      <c r="AS48" s="223" t="s">
        <v>25</v>
      </c>
      <c r="AT48" s="2"/>
      <c r="AU48" s="2"/>
      <c r="AV48" s="2"/>
      <c r="AW48" s="2"/>
      <c r="AX48" s="2"/>
      <c r="AY48" s="2"/>
      <c r="AZ48" s="2"/>
      <c r="BA48" s="60"/>
      <c r="BB48" s="2"/>
      <c r="BC48" s="276"/>
    </row>
    <row r="49" spans="1:55" s="215" customFormat="1">
      <c r="A49" s="223" t="s">
        <v>92</v>
      </c>
      <c r="B49" s="2"/>
      <c r="C49" s="2"/>
      <c r="D49" s="2"/>
      <c r="E49" s="2"/>
      <c r="F49" s="2"/>
      <c r="G49" s="2"/>
      <c r="H49" s="2"/>
      <c r="I49" s="61"/>
      <c r="J49" s="2"/>
      <c r="K49" s="276"/>
      <c r="L49" s="223" t="s">
        <v>92</v>
      </c>
      <c r="M49" s="2"/>
      <c r="N49" s="2"/>
      <c r="O49" s="2"/>
      <c r="P49" s="2"/>
      <c r="Q49" s="2"/>
      <c r="R49" s="2"/>
      <c r="S49" s="2"/>
      <c r="T49" s="61"/>
      <c r="U49" s="2"/>
      <c r="V49" s="276"/>
      <c r="W49" s="223" t="s">
        <v>92</v>
      </c>
      <c r="X49" s="2"/>
      <c r="Y49" s="2"/>
      <c r="Z49" s="2"/>
      <c r="AA49" s="2"/>
      <c r="AB49" s="2"/>
      <c r="AC49" s="2"/>
      <c r="AD49" s="2"/>
      <c r="AE49" s="61"/>
      <c r="AF49" s="2"/>
      <c r="AG49" s="276"/>
      <c r="AH49" s="223" t="s">
        <v>92</v>
      </c>
      <c r="AI49" s="2"/>
      <c r="AJ49" s="2"/>
      <c r="AK49" s="2"/>
      <c r="AL49" s="2"/>
      <c r="AM49" s="2"/>
      <c r="AN49" s="2"/>
      <c r="AO49" s="2"/>
      <c r="AP49" s="61"/>
      <c r="AQ49" s="2"/>
      <c r="AR49" s="276"/>
      <c r="AS49" s="223" t="s">
        <v>91</v>
      </c>
      <c r="AT49" s="2"/>
      <c r="AU49" s="2"/>
      <c r="AV49" s="2"/>
      <c r="AW49" s="2" t="s">
        <v>0</v>
      </c>
      <c r="AX49" s="59"/>
      <c r="AY49" s="273" t="s">
        <v>1</v>
      </c>
      <c r="AZ49" s="59"/>
      <c r="BA49" s="274">
        <f>ROUND(DATEDIF(AX49,AZ49+IF(AX49&lt;&gt;0,1,0),"d")/7,2)</f>
        <v>0</v>
      </c>
      <c r="BB49" s="2"/>
      <c r="BC49" s="276"/>
    </row>
    <row r="50" spans="1:55" s="215" customFormat="1">
      <c r="A50" s="280"/>
      <c r="B50" s="281" t="s">
        <v>4</v>
      </c>
      <c r="C50" s="281"/>
      <c r="D50" s="281"/>
      <c r="E50" s="281"/>
      <c r="F50" s="281"/>
      <c r="G50" s="281"/>
      <c r="H50" s="281"/>
      <c r="I50" s="282">
        <f>ROUND(IFERROR(I49/K51,0),2)</f>
        <v>0</v>
      </c>
      <c r="J50" s="281"/>
      <c r="K50" s="283"/>
      <c r="L50" s="280"/>
      <c r="M50" s="281" t="s">
        <v>4</v>
      </c>
      <c r="N50" s="281"/>
      <c r="O50" s="281"/>
      <c r="P50" s="281"/>
      <c r="Q50" s="281"/>
      <c r="R50" s="281"/>
      <c r="S50" s="281"/>
      <c r="T50" s="282">
        <f>ROUND(IFERROR(T49/V51,0),2)</f>
        <v>0</v>
      </c>
      <c r="U50" s="281"/>
      <c r="V50" s="283"/>
      <c r="W50" s="280"/>
      <c r="X50" s="281" t="s">
        <v>4</v>
      </c>
      <c r="Y50" s="281"/>
      <c r="Z50" s="281"/>
      <c r="AA50" s="281"/>
      <c r="AB50" s="281"/>
      <c r="AC50" s="281"/>
      <c r="AD50" s="281"/>
      <c r="AE50" s="282">
        <f>ROUND(IFERROR(AE49/AG51,0),2)</f>
        <v>0</v>
      </c>
      <c r="AF50" s="281"/>
      <c r="AG50" s="283"/>
      <c r="AH50" s="280"/>
      <c r="AI50" s="281" t="s">
        <v>4</v>
      </c>
      <c r="AJ50" s="281"/>
      <c r="AK50" s="281"/>
      <c r="AL50" s="281"/>
      <c r="AM50" s="281"/>
      <c r="AN50" s="281"/>
      <c r="AO50" s="281"/>
      <c r="AP50" s="282">
        <f>ROUND(IFERROR(AP49/AR51,0),2)</f>
        <v>0</v>
      </c>
      <c r="AQ50" s="281"/>
      <c r="AR50" s="283"/>
      <c r="AS50" s="223" t="s">
        <v>92</v>
      </c>
      <c r="AT50" s="2"/>
      <c r="AU50" s="2"/>
      <c r="AV50" s="2"/>
      <c r="AW50" s="2"/>
      <c r="AX50" s="2"/>
      <c r="AY50" s="2"/>
      <c r="AZ50" s="2"/>
      <c r="BA50" s="61"/>
      <c r="BB50" s="2"/>
      <c r="BC50" s="276"/>
    </row>
    <row r="51" spans="1:55" s="215" customFormat="1">
      <c r="A51" s="287" t="str">
        <f>IF(I48&lt;52,"Nur bei Durchrechnungszeitraum-Variante zusätzlich befüllen:","Ganzjahresbetrieb eingetragen - kein DRZ möglich!")</f>
        <v>Nur bei Durchrechnungszeitraum-Variante zusätzlich befüllen:</v>
      </c>
      <c r="B51" s="288"/>
      <c r="C51" s="288"/>
      <c r="D51" s="288"/>
      <c r="E51" s="288"/>
      <c r="F51" s="288" t="s">
        <v>3</v>
      </c>
      <c r="G51" s="288"/>
      <c r="H51" s="90"/>
      <c r="I51" s="565" t="s">
        <v>28</v>
      </c>
      <c r="J51" s="566"/>
      <c r="K51" s="289">
        <f>ROUND(I48*I47,0)</f>
        <v>0</v>
      </c>
      <c r="L51" s="287" t="str">
        <f>IF(T48&lt;52,"Nur bei Durchrechnungszeitraum-Variante zusätzlich befüllen:","Ganzjahresbetrieb eingetragen - kein DRZ möglich!")</f>
        <v>Nur bei Durchrechnungszeitraum-Variante zusätzlich befüllen:</v>
      </c>
      <c r="M51" s="288"/>
      <c r="N51" s="288"/>
      <c r="O51" s="288"/>
      <c r="P51" s="288"/>
      <c r="Q51" s="288" t="s">
        <v>3</v>
      </c>
      <c r="R51" s="288"/>
      <c r="S51" s="90"/>
      <c r="T51" s="565" t="s">
        <v>28</v>
      </c>
      <c r="U51" s="566"/>
      <c r="V51" s="289">
        <f>ROUND(T48*T47,0)</f>
        <v>0</v>
      </c>
      <c r="W51" s="287" t="str">
        <f>IF(AE48&lt;52,"Nur bei Durchrechnungszeitraum-Variante zusätzlich befüllen:","Ganzjahresbetrieb eingetragen - kein DRZ möglich!")</f>
        <v>Nur bei Durchrechnungszeitraum-Variante zusätzlich befüllen:</v>
      </c>
      <c r="X51" s="288"/>
      <c r="Y51" s="288"/>
      <c r="Z51" s="288"/>
      <c r="AA51" s="288"/>
      <c r="AB51" s="288" t="s">
        <v>3</v>
      </c>
      <c r="AC51" s="288"/>
      <c r="AD51" s="90"/>
      <c r="AE51" s="565" t="s">
        <v>28</v>
      </c>
      <c r="AF51" s="566"/>
      <c r="AG51" s="289">
        <f>ROUND(AE48*AE47,0)</f>
        <v>0</v>
      </c>
      <c r="AH51" s="287" t="str">
        <f>IF(AP48&lt;52,"Nur bei Durchrechnungszeitraum-Variante zusätzlich befüllen:","Ganzjahresbetrieb eingetragen - kein DRZ möglich!")</f>
        <v>Nur bei Durchrechnungszeitraum-Variante zusätzlich befüllen:</v>
      </c>
      <c r="AI51" s="288"/>
      <c r="AJ51" s="288"/>
      <c r="AK51" s="288"/>
      <c r="AL51" s="288"/>
      <c r="AM51" s="288" t="s">
        <v>3</v>
      </c>
      <c r="AN51" s="288"/>
      <c r="AO51" s="90"/>
      <c r="AP51" s="565" t="s">
        <v>28</v>
      </c>
      <c r="AQ51" s="566"/>
      <c r="AR51" s="289">
        <f>ROUND(AP48*AP47,0)</f>
        <v>0</v>
      </c>
      <c r="AS51" s="280"/>
      <c r="AT51" s="281" t="s">
        <v>4</v>
      </c>
      <c r="AU51" s="281"/>
      <c r="AV51" s="281"/>
      <c r="AW51" s="281"/>
      <c r="AX51" s="281"/>
      <c r="AY51" s="281"/>
      <c r="AZ51" s="281"/>
      <c r="BA51" s="282">
        <f>ROUND(IFERROR(BA50/BC52,0),2)</f>
        <v>0</v>
      </c>
      <c r="BB51" s="281"/>
      <c r="BC51" s="283"/>
    </row>
    <row r="52" spans="1:55" s="215" customFormat="1">
      <c r="A52" s="298" t="s">
        <v>93</v>
      </c>
      <c r="B52" s="288"/>
      <c r="C52" s="288"/>
      <c r="D52" s="299" t="s">
        <v>26</v>
      </c>
      <c r="E52" s="89"/>
      <c r="F52" s="288" t="s">
        <v>27</v>
      </c>
      <c r="G52" s="89"/>
      <c r="H52" s="300">
        <f>ROUND(DATEDIF(E52,G52+IF(E52&lt;&gt;0,1,0),"d")/7,2)</f>
        <v>0</v>
      </c>
      <c r="I52" s="566"/>
      <c r="J52" s="566"/>
      <c r="K52" s="289">
        <f>ROUND(H51*H52,0)</f>
        <v>0</v>
      </c>
      <c r="L52" s="298" t="s">
        <v>93</v>
      </c>
      <c r="M52" s="288"/>
      <c r="N52" s="288"/>
      <c r="O52" s="299" t="s">
        <v>26</v>
      </c>
      <c r="P52" s="89"/>
      <c r="Q52" s="288" t="s">
        <v>27</v>
      </c>
      <c r="R52" s="89"/>
      <c r="S52" s="300">
        <f>ROUND(DATEDIF(P52,R52+IF(P52&lt;&gt;0,1,0),"d")/7,2)</f>
        <v>0</v>
      </c>
      <c r="T52" s="566"/>
      <c r="U52" s="566"/>
      <c r="V52" s="289">
        <f>ROUND(S51*S52,0)</f>
        <v>0</v>
      </c>
      <c r="W52" s="298" t="s">
        <v>93</v>
      </c>
      <c r="X52" s="288"/>
      <c r="Y52" s="288"/>
      <c r="Z52" s="299" t="s">
        <v>26</v>
      </c>
      <c r="AA52" s="89"/>
      <c r="AB52" s="288" t="s">
        <v>27</v>
      </c>
      <c r="AC52" s="89"/>
      <c r="AD52" s="300">
        <f>ROUND(DATEDIF(AA52,AC52+IF(AA52&lt;&gt;0,1,0),"d")/7,2)</f>
        <v>0</v>
      </c>
      <c r="AE52" s="566"/>
      <c r="AF52" s="566"/>
      <c r="AG52" s="289">
        <f>ROUND(AD51*AD52,0)</f>
        <v>0</v>
      </c>
      <c r="AH52" s="298" t="s">
        <v>93</v>
      </c>
      <c r="AI52" s="288"/>
      <c r="AJ52" s="288"/>
      <c r="AK52" s="299" t="s">
        <v>26</v>
      </c>
      <c r="AL52" s="89"/>
      <c r="AM52" s="288" t="s">
        <v>27</v>
      </c>
      <c r="AN52" s="89"/>
      <c r="AO52" s="300">
        <f>ROUND(DATEDIF(AL52,AN52+IF(AL52&lt;&gt;0,1,0),"d")/7,2)</f>
        <v>0</v>
      </c>
      <c r="AP52" s="566"/>
      <c r="AQ52" s="566"/>
      <c r="AR52" s="289">
        <f>ROUND(AO51*AO52,0)</f>
        <v>0</v>
      </c>
      <c r="AS52" s="287" t="str">
        <f>IF(BA49&lt;52,"Nur bei Durchrechnungszeitraum-Variante zusätzlich befüllen:","Ganzjahresbetrieb eingetragen - kein DRZ möglich!")</f>
        <v>Nur bei Durchrechnungszeitraum-Variante zusätzlich befüllen:</v>
      </c>
      <c r="AT52" s="288"/>
      <c r="AU52" s="288"/>
      <c r="AV52" s="288"/>
      <c r="AW52" s="288"/>
      <c r="AX52" s="288" t="s">
        <v>3</v>
      </c>
      <c r="AY52" s="288"/>
      <c r="AZ52" s="90"/>
      <c r="BA52" s="565" t="s">
        <v>28</v>
      </c>
      <c r="BB52" s="566"/>
      <c r="BC52" s="289">
        <f>ROUND(BA49*BA48,0)</f>
        <v>0</v>
      </c>
    </row>
    <row r="53" spans="1:55" s="215" customFormat="1" ht="15" customHeight="1">
      <c r="A53" s="301" t="s">
        <v>2</v>
      </c>
      <c r="B53" s="255"/>
      <c r="C53" s="568"/>
      <c r="D53" s="569"/>
      <c r="E53" s="570"/>
      <c r="F53" s="265"/>
      <c r="G53" s="265"/>
      <c r="H53" s="265"/>
      <c r="I53" s="265"/>
      <c r="J53" s="265"/>
      <c r="K53" s="266"/>
      <c r="L53" s="301" t="s">
        <v>2</v>
      </c>
      <c r="M53" s="255"/>
      <c r="N53" s="568"/>
      <c r="O53" s="569"/>
      <c r="P53" s="570"/>
      <c r="Q53" s="265"/>
      <c r="R53" s="265"/>
      <c r="S53" s="265"/>
      <c r="T53" s="265"/>
      <c r="U53" s="265"/>
      <c r="V53" s="266"/>
      <c r="W53" s="301" t="s">
        <v>2</v>
      </c>
      <c r="X53" s="255"/>
      <c r="Y53" s="568"/>
      <c r="Z53" s="569"/>
      <c r="AA53" s="570"/>
      <c r="AB53" s="265"/>
      <c r="AC53" s="265"/>
      <c r="AD53" s="265"/>
      <c r="AE53" s="265"/>
      <c r="AF53" s="265"/>
      <c r="AG53" s="266"/>
      <c r="AH53" s="301" t="s">
        <v>2</v>
      </c>
      <c r="AI53" s="255"/>
      <c r="AJ53" s="568"/>
      <c r="AK53" s="569"/>
      <c r="AL53" s="570"/>
      <c r="AM53" s="265"/>
      <c r="AN53" s="265"/>
      <c r="AO53" s="265"/>
      <c r="AP53" s="265"/>
      <c r="AQ53" s="265"/>
      <c r="AR53" s="266"/>
      <c r="AS53" s="298" t="s">
        <v>93</v>
      </c>
      <c r="AT53" s="288"/>
      <c r="AU53" s="288"/>
      <c r="AV53" s="299" t="s">
        <v>26</v>
      </c>
      <c r="AW53" s="89"/>
      <c r="AX53" s="288" t="s">
        <v>27</v>
      </c>
      <c r="AY53" s="89"/>
      <c r="AZ53" s="300">
        <f>ROUND(DATEDIF(AW53,AY53+IF(AW53&lt;&gt;0,1,0),"d")/7,2)</f>
        <v>0</v>
      </c>
      <c r="BA53" s="566"/>
      <c r="BB53" s="566"/>
      <c r="BC53" s="289">
        <f>ROUND(AZ52*AZ53,0)</f>
        <v>0</v>
      </c>
    </row>
    <row r="54" spans="1:55" s="215" customFormat="1">
      <c r="A54" s="223" t="s">
        <v>25</v>
      </c>
      <c r="B54" s="2"/>
      <c r="C54" s="2"/>
      <c r="D54" s="2"/>
      <c r="E54" s="2"/>
      <c r="F54" s="2"/>
      <c r="G54" s="2"/>
      <c r="H54" s="2"/>
      <c r="I54" s="60"/>
      <c r="J54" s="2"/>
      <c r="K54" s="276"/>
      <c r="L54" s="223" t="s">
        <v>25</v>
      </c>
      <c r="M54" s="2"/>
      <c r="N54" s="2"/>
      <c r="O54" s="2"/>
      <c r="P54" s="2"/>
      <c r="Q54" s="2"/>
      <c r="R54" s="2"/>
      <c r="S54" s="2"/>
      <c r="T54" s="60"/>
      <c r="U54" s="2"/>
      <c r="V54" s="276"/>
      <c r="W54" s="223" t="s">
        <v>25</v>
      </c>
      <c r="X54" s="2"/>
      <c r="Y54" s="2"/>
      <c r="Z54" s="2"/>
      <c r="AA54" s="2"/>
      <c r="AB54" s="2"/>
      <c r="AC54" s="2"/>
      <c r="AD54" s="2"/>
      <c r="AE54" s="60"/>
      <c r="AF54" s="2"/>
      <c r="AG54" s="276"/>
      <c r="AH54" s="223" t="s">
        <v>25</v>
      </c>
      <c r="AI54" s="2"/>
      <c r="AJ54" s="2"/>
      <c r="AK54" s="2"/>
      <c r="AL54" s="2"/>
      <c r="AM54" s="2"/>
      <c r="AN54" s="2"/>
      <c r="AO54" s="2"/>
      <c r="AP54" s="60"/>
      <c r="AQ54" s="2"/>
      <c r="AR54" s="276"/>
      <c r="AS54" s="301" t="s">
        <v>2</v>
      </c>
      <c r="AT54" s="255"/>
      <c r="AU54" s="568"/>
      <c r="AV54" s="569"/>
      <c r="AW54" s="570"/>
      <c r="AX54" s="265"/>
      <c r="AY54" s="265"/>
      <c r="AZ54" s="265"/>
      <c r="BA54" s="265"/>
      <c r="BB54" s="265"/>
      <c r="BC54" s="266"/>
    </row>
    <row r="55" spans="1:55" s="215" customFormat="1">
      <c r="A55" s="223" t="s">
        <v>91</v>
      </c>
      <c r="B55" s="2"/>
      <c r="C55" s="2"/>
      <c r="D55" s="2"/>
      <c r="E55" s="2" t="s">
        <v>0</v>
      </c>
      <c r="F55" s="59"/>
      <c r="G55" s="273" t="s">
        <v>1</v>
      </c>
      <c r="H55" s="59"/>
      <c r="I55" s="274">
        <f>ROUND(DATEDIF(F55,H55+IF(F55&lt;&gt;0,1,0),"d")/7,2)</f>
        <v>0</v>
      </c>
      <c r="J55" s="2"/>
      <c r="K55" s="276"/>
      <c r="L55" s="223" t="s">
        <v>91</v>
      </c>
      <c r="M55" s="2"/>
      <c r="N55" s="2"/>
      <c r="O55" s="2"/>
      <c r="P55" s="2" t="s">
        <v>0</v>
      </c>
      <c r="Q55" s="59"/>
      <c r="R55" s="273" t="s">
        <v>1</v>
      </c>
      <c r="S55" s="59"/>
      <c r="T55" s="274">
        <f>ROUND(DATEDIF(Q55,S55+IF(Q55&lt;&gt;0,1,0),"d")/7,2)</f>
        <v>0</v>
      </c>
      <c r="U55" s="2"/>
      <c r="V55" s="276"/>
      <c r="W55" s="223" t="s">
        <v>91</v>
      </c>
      <c r="X55" s="2"/>
      <c r="Y55" s="2"/>
      <c r="Z55" s="2"/>
      <c r="AA55" s="2" t="s">
        <v>0</v>
      </c>
      <c r="AB55" s="59"/>
      <c r="AC55" s="273" t="s">
        <v>1</v>
      </c>
      <c r="AD55" s="59"/>
      <c r="AE55" s="274">
        <f>ROUND(DATEDIF(AB55,AD55+IF(AB55&lt;&gt;0,1,0),"d")/7,2)</f>
        <v>0</v>
      </c>
      <c r="AF55" s="2"/>
      <c r="AG55" s="276"/>
      <c r="AH55" s="223" t="s">
        <v>91</v>
      </c>
      <c r="AI55" s="2"/>
      <c r="AJ55" s="2"/>
      <c r="AK55" s="2"/>
      <c r="AL55" s="2" t="s">
        <v>0</v>
      </c>
      <c r="AM55" s="59"/>
      <c r="AN55" s="273" t="s">
        <v>1</v>
      </c>
      <c r="AO55" s="59"/>
      <c r="AP55" s="274">
        <f>ROUND(DATEDIF(AM55,AO55+IF(AM55&lt;&gt;0,1,0),"d")/7,2)</f>
        <v>0</v>
      </c>
      <c r="AQ55" s="2"/>
      <c r="AR55" s="276"/>
      <c r="AS55" s="223" t="s">
        <v>25</v>
      </c>
      <c r="AT55" s="2"/>
      <c r="AU55" s="2"/>
      <c r="AV55" s="2"/>
      <c r="AW55" s="2"/>
      <c r="AX55" s="2"/>
      <c r="AY55" s="2"/>
      <c r="AZ55" s="2"/>
      <c r="BA55" s="60"/>
      <c r="BB55" s="2"/>
      <c r="BC55" s="276"/>
    </row>
    <row r="56" spans="1:55" s="215" customFormat="1">
      <c r="A56" s="223" t="s">
        <v>92</v>
      </c>
      <c r="B56" s="2"/>
      <c r="C56" s="2"/>
      <c r="D56" s="2"/>
      <c r="E56" s="2"/>
      <c r="F56" s="2"/>
      <c r="G56" s="2"/>
      <c r="H56" s="2"/>
      <c r="I56" s="61"/>
      <c r="J56" s="2"/>
      <c r="K56" s="276"/>
      <c r="L56" s="223" t="s">
        <v>92</v>
      </c>
      <c r="M56" s="2"/>
      <c r="N56" s="2"/>
      <c r="O56" s="2"/>
      <c r="P56" s="2"/>
      <c r="Q56" s="2"/>
      <c r="R56" s="2"/>
      <c r="S56" s="2"/>
      <c r="T56" s="61"/>
      <c r="U56" s="2"/>
      <c r="V56" s="276"/>
      <c r="W56" s="223" t="s">
        <v>92</v>
      </c>
      <c r="X56" s="2"/>
      <c r="Y56" s="2"/>
      <c r="Z56" s="2"/>
      <c r="AA56" s="2"/>
      <c r="AB56" s="2"/>
      <c r="AC56" s="2"/>
      <c r="AD56" s="2"/>
      <c r="AE56" s="61"/>
      <c r="AF56" s="2"/>
      <c r="AG56" s="276"/>
      <c r="AH56" s="223" t="s">
        <v>92</v>
      </c>
      <c r="AI56" s="2"/>
      <c r="AJ56" s="2"/>
      <c r="AK56" s="2"/>
      <c r="AL56" s="2"/>
      <c r="AM56" s="2"/>
      <c r="AN56" s="2"/>
      <c r="AO56" s="2"/>
      <c r="AP56" s="61"/>
      <c r="AQ56" s="2"/>
      <c r="AR56" s="276"/>
      <c r="AS56" s="223" t="s">
        <v>91</v>
      </c>
      <c r="AT56" s="2"/>
      <c r="AU56" s="2"/>
      <c r="AV56" s="2"/>
      <c r="AW56" s="2" t="s">
        <v>0</v>
      </c>
      <c r="AX56" s="59"/>
      <c r="AY56" s="273" t="s">
        <v>1</v>
      </c>
      <c r="AZ56" s="59"/>
      <c r="BA56" s="274">
        <f>ROUND(DATEDIF(AX56,AZ56+IF(AX56&lt;&gt;0,1,0),"d")/7,2)</f>
        <v>0</v>
      </c>
      <c r="BB56" s="2"/>
      <c r="BC56" s="276"/>
    </row>
    <row r="57" spans="1:55" s="215" customFormat="1">
      <c r="A57" s="280"/>
      <c r="B57" s="281" t="s">
        <v>4</v>
      </c>
      <c r="C57" s="281"/>
      <c r="D57" s="281"/>
      <c r="E57" s="281"/>
      <c r="F57" s="281"/>
      <c r="G57" s="281"/>
      <c r="H57" s="281"/>
      <c r="I57" s="282">
        <f>ROUND(IFERROR(I56/K58,0),2)</f>
        <v>0</v>
      </c>
      <c r="J57" s="281"/>
      <c r="K57" s="283"/>
      <c r="L57" s="280"/>
      <c r="M57" s="281" t="s">
        <v>4</v>
      </c>
      <c r="N57" s="281"/>
      <c r="O57" s="281"/>
      <c r="P57" s="281"/>
      <c r="Q57" s="281"/>
      <c r="R57" s="281"/>
      <c r="S57" s="281"/>
      <c r="T57" s="282">
        <f>ROUND(IFERROR(T56/V58,0),2)</f>
        <v>0</v>
      </c>
      <c r="U57" s="281"/>
      <c r="V57" s="283"/>
      <c r="W57" s="280"/>
      <c r="X57" s="281" t="s">
        <v>4</v>
      </c>
      <c r="Y57" s="281"/>
      <c r="Z57" s="281"/>
      <c r="AA57" s="281"/>
      <c r="AB57" s="281"/>
      <c r="AC57" s="281"/>
      <c r="AD57" s="281"/>
      <c r="AE57" s="282">
        <f>ROUND(IFERROR(AE56/AG58,0),2)</f>
        <v>0</v>
      </c>
      <c r="AF57" s="281"/>
      <c r="AG57" s="283"/>
      <c r="AH57" s="280"/>
      <c r="AI57" s="281" t="s">
        <v>4</v>
      </c>
      <c r="AJ57" s="281"/>
      <c r="AK57" s="281"/>
      <c r="AL57" s="281"/>
      <c r="AM57" s="281"/>
      <c r="AN57" s="281"/>
      <c r="AO57" s="281"/>
      <c r="AP57" s="282">
        <f>ROUND(IFERROR(AP56/AR58,0),2)</f>
        <v>0</v>
      </c>
      <c r="AQ57" s="281"/>
      <c r="AR57" s="283"/>
      <c r="AS57" s="223" t="s">
        <v>92</v>
      </c>
      <c r="AT57" s="2"/>
      <c r="AU57" s="2"/>
      <c r="AV57" s="2"/>
      <c r="AW57" s="2"/>
      <c r="AX57" s="2"/>
      <c r="AY57" s="2"/>
      <c r="AZ57" s="2"/>
      <c r="BA57" s="61"/>
      <c r="BB57" s="2"/>
      <c r="BC57" s="276"/>
    </row>
    <row r="58" spans="1:55" s="215" customFormat="1">
      <c r="A58" s="287" t="str">
        <f>IF(I55&lt;52,"Nur bei Durchrechnungszeitraum-Variante zusätzlich befüllen:","Ganzjahresbetrieb eingetragen - kein DRZ möglich!")</f>
        <v>Nur bei Durchrechnungszeitraum-Variante zusätzlich befüllen:</v>
      </c>
      <c r="B58" s="288"/>
      <c r="C58" s="288"/>
      <c r="D58" s="288"/>
      <c r="E58" s="288"/>
      <c r="F58" s="288" t="s">
        <v>3</v>
      </c>
      <c r="G58" s="288"/>
      <c r="H58" s="90"/>
      <c r="I58" s="565" t="s">
        <v>28</v>
      </c>
      <c r="J58" s="566"/>
      <c r="K58" s="289">
        <f>ROUND(I55*I54,0)</f>
        <v>0</v>
      </c>
      <c r="L58" s="287" t="str">
        <f>IF(T55&lt;52,"Nur bei Durchrechnungszeitraum-Variante zusätzlich befüllen:","Ganzjahresbetrieb eingetragen - kein DRZ möglich!")</f>
        <v>Nur bei Durchrechnungszeitraum-Variante zusätzlich befüllen:</v>
      </c>
      <c r="M58" s="288"/>
      <c r="N58" s="288"/>
      <c r="O58" s="288"/>
      <c r="P58" s="288"/>
      <c r="Q58" s="288" t="s">
        <v>3</v>
      </c>
      <c r="R58" s="288"/>
      <c r="S58" s="90"/>
      <c r="T58" s="565" t="s">
        <v>28</v>
      </c>
      <c r="U58" s="566"/>
      <c r="V58" s="289">
        <f>ROUND(T55*T54,0)</f>
        <v>0</v>
      </c>
      <c r="W58" s="287" t="str">
        <f>IF(AE55&lt;52,"Nur bei Durchrechnungszeitraum-Variante zusätzlich befüllen:","Ganzjahresbetrieb eingetragen - kein DRZ möglich!")</f>
        <v>Nur bei Durchrechnungszeitraum-Variante zusätzlich befüllen:</v>
      </c>
      <c r="X58" s="288"/>
      <c r="Y58" s="288"/>
      <c r="Z58" s="288"/>
      <c r="AA58" s="288"/>
      <c r="AB58" s="288" t="s">
        <v>3</v>
      </c>
      <c r="AC58" s="288"/>
      <c r="AD58" s="90"/>
      <c r="AE58" s="565" t="s">
        <v>28</v>
      </c>
      <c r="AF58" s="566"/>
      <c r="AG58" s="289">
        <f>ROUND(AE55*AE54,0)</f>
        <v>0</v>
      </c>
      <c r="AH58" s="287" t="str">
        <f>IF(AP55&lt;52,"Nur bei Durchrechnungszeitraum-Variante zusätzlich befüllen:","Ganzjahresbetrieb eingetragen - kein DRZ möglich!")</f>
        <v>Nur bei Durchrechnungszeitraum-Variante zusätzlich befüllen:</v>
      </c>
      <c r="AI58" s="288"/>
      <c r="AJ58" s="288"/>
      <c r="AK58" s="288"/>
      <c r="AL58" s="288"/>
      <c r="AM58" s="288" t="s">
        <v>3</v>
      </c>
      <c r="AN58" s="288"/>
      <c r="AO58" s="90"/>
      <c r="AP58" s="565" t="s">
        <v>28</v>
      </c>
      <c r="AQ58" s="566"/>
      <c r="AR58" s="289">
        <f>ROUND(AP55*AP54,0)</f>
        <v>0</v>
      </c>
      <c r="AS58" s="280"/>
      <c r="AT58" s="281" t="s">
        <v>4</v>
      </c>
      <c r="AU58" s="281"/>
      <c r="AV58" s="281"/>
      <c r="AW58" s="281"/>
      <c r="AX58" s="281"/>
      <c r="AY58" s="281"/>
      <c r="AZ58" s="281"/>
      <c r="BA58" s="282">
        <f>ROUND(IFERROR(BA57/BC59,0),2)</f>
        <v>0</v>
      </c>
      <c r="BB58" s="281"/>
      <c r="BC58" s="283"/>
    </row>
    <row r="59" spans="1:55" s="215" customFormat="1">
      <c r="A59" s="192" t="s">
        <v>93</v>
      </c>
      <c r="B59" s="292"/>
      <c r="C59" s="292"/>
      <c r="D59" s="293" t="s">
        <v>26</v>
      </c>
      <c r="E59" s="88"/>
      <c r="F59" s="292" t="s">
        <v>27</v>
      </c>
      <c r="G59" s="88"/>
      <c r="H59" s="294">
        <f>ROUND(DATEDIF(E59,G59+IF(E59&lt;&gt;0,1,0),"d")/7,2)</f>
        <v>0</v>
      </c>
      <c r="I59" s="567"/>
      <c r="J59" s="567"/>
      <c r="K59" s="295">
        <f>ROUND(H58*H59,0)</f>
        <v>0</v>
      </c>
      <c r="L59" s="192" t="s">
        <v>93</v>
      </c>
      <c r="M59" s="292"/>
      <c r="N59" s="292"/>
      <c r="O59" s="293" t="s">
        <v>26</v>
      </c>
      <c r="P59" s="88"/>
      <c r="Q59" s="292" t="s">
        <v>27</v>
      </c>
      <c r="R59" s="88"/>
      <c r="S59" s="294">
        <f>ROUND(DATEDIF(P59,R59+IF(P59&lt;&gt;0,1,0),"d")/7,2)</f>
        <v>0</v>
      </c>
      <c r="T59" s="567"/>
      <c r="U59" s="567"/>
      <c r="V59" s="295">
        <f>ROUND(S58*S59,0)</f>
        <v>0</v>
      </c>
      <c r="W59" s="192" t="s">
        <v>93</v>
      </c>
      <c r="X59" s="292"/>
      <c r="Y59" s="292"/>
      <c r="Z59" s="293" t="s">
        <v>26</v>
      </c>
      <c r="AA59" s="88"/>
      <c r="AB59" s="292" t="s">
        <v>27</v>
      </c>
      <c r="AC59" s="88"/>
      <c r="AD59" s="294">
        <f>ROUND(DATEDIF(AA59,AC59+IF(AA59&lt;&gt;0,1,0),"d")/7,2)</f>
        <v>0</v>
      </c>
      <c r="AE59" s="567"/>
      <c r="AF59" s="567"/>
      <c r="AG59" s="295">
        <f>ROUND(AD58*AD59,0)</f>
        <v>0</v>
      </c>
      <c r="AH59" s="192" t="s">
        <v>93</v>
      </c>
      <c r="AI59" s="292"/>
      <c r="AJ59" s="292"/>
      <c r="AK59" s="293" t="s">
        <v>26</v>
      </c>
      <c r="AL59" s="88"/>
      <c r="AM59" s="292" t="s">
        <v>27</v>
      </c>
      <c r="AN59" s="88"/>
      <c r="AO59" s="294">
        <f>ROUND(DATEDIF(AL59,AN59+IF(AL59&lt;&gt;0,1,0),"d")/7,2)</f>
        <v>0</v>
      </c>
      <c r="AP59" s="567"/>
      <c r="AQ59" s="567"/>
      <c r="AR59" s="295">
        <f>ROUND(AO58*AO59,0)</f>
        <v>0</v>
      </c>
      <c r="AS59" s="287" t="str">
        <f>IF(BA56&lt;52,"Nur bei Durchrechnungszeitraum-Variante zusätzlich befüllen:","Ganzjahresbetrieb eingetragen - kein DRZ möglich!")</f>
        <v>Nur bei Durchrechnungszeitraum-Variante zusätzlich befüllen:</v>
      </c>
      <c r="AT59" s="288"/>
      <c r="AU59" s="288"/>
      <c r="AV59" s="288"/>
      <c r="AW59" s="288"/>
      <c r="AX59" s="288" t="s">
        <v>3</v>
      </c>
      <c r="AY59" s="288"/>
      <c r="AZ59" s="90"/>
      <c r="BA59" s="565" t="s">
        <v>28</v>
      </c>
      <c r="BB59" s="566"/>
      <c r="BC59" s="289">
        <f>ROUND(BA56*BA55,0)</f>
        <v>0</v>
      </c>
    </row>
    <row r="60" spans="1:55" s="215" customFormat="1">
      <c r="A60" s="301" t="s">
        <v>2</v>
      </c>
      <c r="B60" s="255"/>
      <c r="C60" s="568"/>
      <c r="D60" s="569"/>
      <c r="E60" s="570"/>
      <c r="F60" s="265"/>
      <c r="G60" s="265"/>
      <c r="H60" s="265"/>
      <c r="I60" s="265"/>
      <c r="J60" s="265"/>
      <c r="K60" s="266"/>
      <c r="L60" s="301" t="s">
        <v>2</v>
      </c>
      <c r="M60" s="255"/>
      <c r="N60" s="568"/>
      <c r="O60" s="569"/>
      <c r="P60" s="570"/>
      <c r="Q60" s="265"/>
      <c r="R60" s="265"/>
      <c r="S60" s="265"/>
      <c r="T60" s="265"/>
      <c r="U60" s="265"/>
      <c r="V60" s="266"/>
      <c r="W60" s="301" t="s">
        <v>2</v>
      </c>
      <c r="X60" s="255"/>
      <c r="Y60" s="568"/>
      <c r="Z60" s="569"/>
      <c r="AA60" s="570"/>
      <c r="AB60" s="265"/>
      <c r="AC60" s="265"/>
      <c r="AD60" s="265"/>
      <c r="AE60" s="265"/>
      <c r="AF60" s="265"/>
      <c r="AG60" s="266"/>
      <c r="AH60" s="301" t="s">
        <v>2</v>
      </c>
      <c r="AI60" s="255"/>
      <c r="AJ60" s="568"/>
      <c r="AK60" s="569"/>
      <c r="AL60" s="570"/>
      <c r="AM60" s="265"/>
      <c r="AN60" s="265"/>
      <c r="AO60" s="265"/>
      <c r="AP60" s="265"/>
      <c r="AQ60" s="265"/>
      <c r="AR60" s="266"/>
      <c r="AS60" s="192" t="s">
        <v>93</v>
      </c>
      <c r="AT60" s="292"/>
      <c r="AU60" s="292"/>
      <c r="AV60" s="293" t="s">
        <v>26</v>
      </c>
      <c r="AW60" s="88"/>
      <c r="AX60" s="292" t="s">
        <v>27</v>
      </c>
      <c r="AY60" s="88"/>
      <c r="AZ60" s="294">
        <f>ROUND(DATEDIF(AW60,AY60+IF(AW60&lt;&gt;0,1,0),"d")/7,2)</f>
        <v>0</v>
      </c>
      <c r="BA60" s="567"/>
      <c r="BB60" s="567"/>
      <c r="BC60" s="295">
        <f>ROUND(AZ59*AZ60,0)</f>
        <v>0</v>
      </c>
    </row>
    <row r="61" spans="1:55" s="215" customFormat="1">
      <c r="A61" s="223" t="s">
        <v>25</v>
      </c>
      <c r="B61" s="2"/>
      <c r="C61" s="2"/>
      <c r="D61" s="2"/>
      <c r="E61" s="2"/>
      <c r="F61" s="2"/>
      <c r="G61" s="2"/>
      <c r="H61" s="2"/>
      <c r="I61" s="60"/>
      <c r="J61" s="2"/>
      <c r="K61" s="276"/>
      <c r="L61" s="223" t="s">
        <v>25</v>
      </c>
      <c r="M61" s="2"/>
      <c r="N61" s="2"/>
      <c r="O61" s="2"/>
      <c r="P61" s="2"/>
      <c r="Q61" s="2"/>
      <c r="R61" s="2"/>
      <c r="S61" s="2"/>
      <c r="T61" s="60"/>
      <c r="U61" s="2"/>
      <c r="V61" s="276"/>
      <c r="W61" s="223" t="s">
        <v>25</v>
      </c>
      <c r="X61" s="2"/>
      <c r="Y61" s="2"/>
      <c r="Z61" s="2"/>
      <c r="AA61" s="2"/>
      <c r="AB61" s="2"/>
      <c r="AC61" s="2"/>
      <c r="AD61" s="2"/>
      <c r="AE61" s="60"/>
      <c r="AF61" s="2"/>
      <c r="AG61" s="276"/>
      <c r="AH61" s="223" t="s">
        <v>25</v>
      </c>
      <c r="AI61" s="2"/>
      <c r="AJ61" s="2"/>
      <c r="AK61" s="2"/>
      <c r="AL61" s="2"/>
      <c r="AM61" s="2"/>
      <c r="AN61" s="2"/>
      <c r="AO61" s="2"/>
      <c r="AP61" s="60"/>
      <c r="AQ61" s="2"/>
      <c r="AR61" s="276"/>
      <c r="AS61" s="301" t="s">
        <v>2</v>
      </c>
      <c r="AT61" s="255"/>
      <c r="AU61" s="568"/>
      <c r="AV61" s="569"/>
      <c r="AW61" s="570"/>
      <c r="AX61" s="265"/>
      <c r="AY61" s="265"/>
      <c r="AZ61" s="265"/>
      <c r="BA61" s="265"/>
      <c r="BB61" s="265"/>
      <c r="BC61" s="266"/>
    </row>
    <row r="62" spans="1:55" s="215" customFormat="1" ht="15" customHeight="1">
      <c r="A62" s="223" t="s">
        <v>91</v>
      </c>
      <c r="B62" s="2"/>
      <c r="C62" s="2"/>
      <c r="D62" s="2"/>
      <c r="E62" s="2" t="s">
        <v>0</v>
      </c>
      <c r="F62" s="59"/>
      <c r="G62" s="273" t="s">
        <v>1</v>
      </c>
      <c r="H62" s="59"/>
      <c r="I62" s="274">
        <f>ROUND(DATEDIF(F62,H62+IF(F62&lt;&gt;0,1,0),"d")/7,2)</f>
        <v>0</v>
      </c>
      <c r="J62" s="2"/>
      <c r="K62" s="276"/>
      <c r="L62" s="223" t="s">
        <v>91</v>
      </c>
      <c r="M62" s="2"/>
      <c r="N62" s="2"/>
      <c r="O62" s="2"/>
      <c r="P62" s="2" t="s">
        <v>0</v>
      </c>
      <c r="Q62" s="59"/>
      <c r="R62" s="273" t="s">
        <v>1</v>
      </c>
      <c r="S62" s="59"/>
      <c r="T62" s="274">
        <f>ROUND(DATEDIF(Q62,S62+IF(Q62&lt;&gt;0,1,0),"d")/7,2)</f>
        <v>0</v>
      </c>
      <c r="U62" s="2"/>
      <c r="V62" s="276"/>
      <c r="W62" s="223" t="s">
        <v>91</v>
      </c>
      <c r="X62" s="2"/>
      <c r="Y62" s="2"/>
      <c r="Z62" s="2"/>
      <c r="AA62" s="2" t="s">
        <v>0</v>
      </c>
      <c r="AB62" s="59"/>
      <c r="AC62" s="273" t="s">
        <v>1</v>
      </c>
      <c r="AD62" s="59"/>
      <c r="AE62" s="274">
        <f>ROUND(DATEDIF(AB62,AD62+IF(AB62&lt;&gt;0,1,0),"d")/7,2)</f>
        <v>0</v>
      </c>
      <c r="AF62" s="2"/>
      <c r="AG62" s="276"/>
      <c r="AH62" s="223" t="s">
        <v>91</v>
      </c>
      <c r="AI62" s="2"/>
      <c r="AJ62" s="2"/>
      <c r="AK62" s="2"/>
      <c r="AL62" s="2" t="s">
        <v>0</v>
      </c>
      <c r="AM62" s="59"/>
      <c r="AN62" s="273" t="s">
        <v>1</v>
      </c>
      <c r="AO62" s="59"/>
      <c r="AP62" s="274">
        <f>ROUND(DATEDIF(AM62,AO62+IF(AM62&lt;&gt;0,1,0),"d")/7,2)</f>
        <v>0</v>
      </c>
      <c r="AQ62" s="2"/>
      <c r="AR62" s="276"/>
      <c r="AS62" s="223" t="s">
        <v>25</v>
      </c>
      <c r="AT62" s="2"/>
      <c r="AU62" s="2"/>
      <c r="AV62" s="2"/>
      <c r="AW62" s="2"/>
      <c r="AX62" s="2"/>
      <c r="AY62" s="2"/>
      <c r="AZ62" s="2"/>
      <c r="BA62" s="60"/>
      <c r="BB62" s="2"/>
      <c r="BC62" s="276"/>
    </row>
    <row r="63" spans="1:55" s="215" customFormat="1" ht="15.75" customHeight="1">
      <c r="A63" s="223" t="s">
        <v>92</v>
      </c>
      <c r="B63" s="2"/>
      <c r="C63" s="2"/>
      <c r="D63" s="2"/>
      <c r="E63" s="2"/>
      <c r="F63" s="2"/>
      <c r="G63" s="2"/>
      <c r="H63" s="2"/>
      <c r="I63" s="61"/>
      <c r="J63" s="2"/>
      <c r="K63" s="276"/>
      <c r="L63" s="223" t="s">
        <v>92</v>
      </c>
      <c r="M63" s="2"/>
      <c r="N63" s="2"/>
      <c r="O63" s="2"/>
      <c r="P63" s="2"/>
      <c r="Q63" s="2"/>
      <c r="R63" s="2"/>
      <c r="S63" s="2"/>
      <c r="T63" s="61"/>
      <c r="U63" s="2"/>
      <c r="V63" s="276"/>
      <c r="W63" s="223" t="s">
        <v>92</v>
      </c>
      <c r="X63" s="2"/>
      <c r="Y63" s="2"/>
      <c r="Z63" s="2"/>
      <c r="AA63" s="2"/>
      <c r="AB63" s="2"/>
      <c r="AC63" s="2"/>
      <c r="AD63" s="2"/>
      <c r="AE63" s="61"/>
      <c r="AF63" s="2"/>
      <c r="AG63" s="276"/>
      <c r="AH63" s="223" t="s">
        <v>92</v>
      </c>
      <c r="AI63" s="2"/>
      <c r="AJ63" s="2"/>
      <c r="AK63" s="2"/>
      <c r="AL63" s="2"/>
      <c r="AM63" s="2"/>
      <c r="AN63" s="2"/>
      <c r="AO63" s="2"/>
      <c r="AP63" s="61"/>
      <c r="AQ63" s="2"/>
      <c r="AR63" s="276"/>
      <c r="AS63" s="223" t="s">
        <v>91</v>
      </c>
      <c r="AT63" s="2"/>
      <c r="AU63" s="2"/>
      <c r="AV63" s="2"/>
      <c r="AW63" s="2" t="s">
        <v>0</v>
      </c>
      <c r="AX63" s="59"/>
      <c r="AY63" s="273" t="s">
        <v>1</v>
      </c>
      <c r="AZ63" s="59"/>
      <c r="BA63" s="274">
        <f>ROUND(DATEDIF(AX63,AZ63+IF(AX63&lt;&gt;0,1,0),"d")/7,2)</f>
        <v>0</v>
      </c>
      <c r="BB63" s="2"/>
      <c r="BC63" s="276"/>
    </row>
    <row r="64" spans="1:55" s="215" customFormat="1">
      <c r="A64" s="280"/>
      <c r="B64" s="281" t="s">
        <v>4</v>
      </c>
      <c r="C64" s="281"/>
      <c r="D64" s="281"/>
      <c r="E64" s="281"/>
      <c r="F64" s="281"/>
      <c r="G64" s="281"/>
      <c r="H64" s="281"/>
      <c r="I64" s="282">
        <f>ROUND(IFERROR(I63/K65,0),2)</f>
        <v>0</v>
      </c>
      <c r="J64" s="281"/>
      <c r="K64" s="283"/>
      <c r="L64" s="280"/>
      <c r="M64" s="281" t="s">
        <v>4</v>
      </c>
      <c r="N64" s="281"/>
      <c r="O64" s="281"/>
      <c r="P64" s="281"/>
      <c r="Q64" s="281"/>
      <c r="R64" s="281"/>
      <c r="S64" s="281"/>
      <c r="T64" s="282">
        <f>ROUND(IFERROR(T63/V65,0),2)</f>
        <v>0</v>
      </c>
      <c r="U64" s="281"/>
      <c r="V64" s="283"/>
      <c r="W64" s="280"/>
      <c r="X64" s="281" t="s">
        <v>4</v>
      </c>
      <c r="Y64" s="281"/>
      <c r="Z64" s="281"/>
      <c r="AA64" s="281"/>
      <c r="AB64" s="281"/>
      <c r="AC64" s="281"/>
      <c r="AD64" s="281"/>
      <c r="AE64" s="282">
        <f>ROUND(IFERROR(AE63/AG65,0),2)</f>
        <v>0</v>
      </c>
      <c r="AF64" s="281"/>
      <c r="AG64" s="283"/>
      <c r="AH64" s="280"/>
      <c r="AI64" s="281" t="s">
        <v>4</v>
      </c>
      <c r="AJ64" s="281"/>
      <c r="AK64" s="281"/>
      <c r="AL64" s="281"/>
      <c r="AM64" s="281"/>
      <c r="AN64" s="281"/>
      <c r="AO64" s="281"/>
      <c r="AP64" s="282">
        <f>ROUND(IFERROR(AP63/AR65,0),2)</f>
        <v>0</v>
      </c>
      <c r="AQ64" s="281"/>
      <c r="AR64" s="283"/>
      <c r="AS64" s="223" t="s">
        <v>92</v>
      </c>
      <c r="AT64" s="2"/>
      <c r="AU64" s="2"/>
      <c r="AV64" s="2"/>
      <c r="AW64" s="2"/>
      <c r="AX64" s="2"/>
      <c r="AY64" s="2"/>
      <c r="AZ64" s="2"/>
      <c r="BA64" s="61"/>
      <c r="BB64" s="2"/>
      <c r="BC64" s="276"/>
    </row>
    <row r="65" spans="1:55" s="215" customFormat="1">
      <c r="A65" s="287" t="str">
        <f>IF(I62&lt;52,"Nur bei Durchrechnungszeitraum-Variante zusätzlich befüllen:","Ganzjahresbetrieb eingetragen - kein DRZ möglich!")</f>
        <v>Nur bei Durchrechnungszeitraum-Variante zusätzlich befüllen:</v>
      </c>
      <c r="B65" s="288"/>
      <c r="C65" s="288"/>
      <c r="D65" s="288"/>
      <c r="E65" s="288"/>
      <c r="F65" s="288" t="s">
        <v>3</v>
      </c>
      <c r="G65" s="288"/>
      <c r="H65" s="90"/>
      <c r="I65" s="565" t="s">
        <v>28</v>
      </c>
      <c r="J65" s="566"/>
      <c r="K65" s="289">
        <f>ROUND(I62*I61,0)</f>
        <v>0</v>
      </c>
      <c r="L65" s="287" t="str">
        <f>IF(T62&lt;52,"Nur bei Durchrechnungszeitraum-Variante zusätzlich befüllen:","Ganzjahresbetrieb eingetragen - kein DRZ möglich!")</f>
        <v>Nur bei Durchrechnungszeitraum-Variante zusätzlich befüllen:</v>
      </c>
      <c r="M65" s="288"/>
      <c r="N65" s="288"/>
      <c r="O65" s="288"/>
      <c r="P65" s="288"/>
      <c r="Q65" s="288" t="s">
        <v>3</v>
      </c>
      <c r="R65" s="288"/>
      <c r="S65" s="90"/>
      <c r="T65" s="565" t="s">
        <v>28</v>
      </c>
      <c r="U65" s="566"/>
      <c r="V65" s="289">
        <f>ROUND(T62*T61,0)</f>
        <v>0</v>
      </c>
      <c r="W65" s="287" t="str">
        <f>IF(AE62&lt;52,"Nur bei Durchrechnungszeitraum-Variante zusätzlich befüllen:","Ganzjahresbetrieb eingetragen - kein DRZ möglich!")</f>
        <v>Nur bei Durchrechnungszeitraum-Variante zusätzlich befüllen:</v>
      </c>
      <c r="X65" s="288"/>
      <c r="Y65" s="288"/>
      <c r="Z65" s="288"/>
      <c r="AA65" s="288"/>
      <c r="AB65" s="288" t="s">
        <v>3</v>
      </c>
      <c r="AC65" s="288"/>
      <c r="AD65" s="90"/>
      <c r="AE65" s="565" t="s">
        <v>28</v>
      </c>
      <c r="AF65" s="566"/>
      <c r="AG65" s="289">
        <f>ROUND(AE62*AE61,0)</f>
        <v>0</v>
      </c>
      <c r="AH65" s="287" t="str">
        <f>IF(AP62&lt;52,"Nur bei Durchrechnungszeitraum-Variante zusätzlich befüllen:","Ganzjahresbetrieb eingetragen - kein DRZ möglich!")</f>
        <v>Nur bei Durchrechnungszeitraum-Variante zusätzlich befüllen:</v>
      </c>
      <c r="AI65" s="288"/>
      <c r="AJ65" s="288"/>
      <c r="AK65" s="288"/>
      <c r="AL65" s="288"/>
      <c r="AM65" s="288" t="s">
        <v>3</v>
      </c>
      <c r="AN65" s="288"/>
      <c r="AO65" s="90"/>
      <c r="AP65" s="565" t="s">
        <v>28</v>
      </c>
      <c r="AQ65" s="566"/>
      <c r="AR65" s="289">
        <f>ROUND(AP62*AP61,0)</f>
        <v>0</v>
      </c>
      <c r="AS65" s="280"/>
      <c r="AT65" s="281" t="s">
        <v>4</v>
      </c>
      <c r="AU65" s="281"/>
      <c r="AV65" s="281"/>
      <c r="AW65" s="281"/>
      <c r="AX65" s="281"/>
      <c r="AY65" s="281"/>
      <c r="AZ65" s="281"/>
      <c r="BA65" s="282">
        <f>ROUND(IFERROR(BA64/BC66,0),2)</f>
        <v>0</v>
      </c>
      <c r="BB65" s="281"/>
      <c r="BC65" s="283"/>
    </row>
    <row r="66" spans="1:55" s="215" customFormat="1">
      <c r="A66" s="192" t="s">
        <v>93</v>
      </c>
      <c r="B66" s="292"/>
      <c r="C66" s="292"/>
      <c r="D66" s="293" t="s">
        <v>26</v>
      </c>
      <c r="E66" s="88"/>
      <c r="F66" s="292" t="s">
        <v>27</v>
      </c>
      <c r="G66" s="88"/>
      <c r="H66" s="294">
        <f>ROUND(DATEDIF(E66,G66+IF(E66&lt;&gt;0,1,0),"d")/7,2)</f>
        <v>0</v>
      </c>
      <c r="I66" s="567"/>
      <c r="J66" s="567"/>
      <c r="K66" s="295">
        <f>ROUND(H65*H66,0)</f>
        <v>0</v>
      </c>
      <c r="L66" s="192" t="s">
        <v>93</v>
      </c>
      <c r="M66" s="292"/>
      <c r="N66" s="292"/>
      <c r="O66" s="293" t="s">
        <v>26</v>
      </c>
      <c r="P66" s="88"/>
      <c r="Q66" s="292" t="s">
        <v>27</v>
      </c>
      <c r="R66" s="88"/>
      <c r="S66" s="294">
        <f>ROUND(DATEDIF(P66,R66+IF(P66&lt;&gt;0,1,0),"d")/7,2)</f>
        <v>0</v>
      </c>
      <c r="T66" s="567"/>
      <c r="U66" s="567"/>
      <c r="V66" s="295">
        <f>ROUND(S65*S66,0)</f>
        <v>0</v>
      </c>
      <c r="W66" s="192" t="s">
        <v>93</v>
      </c>
      <c r="X66" s="292"/>
      <c r="Y66" s="292"/>
      <c r="Z66" s="293" t="s">
        <v>26</v>
      </c>
      <c r="AA66" s="88"/>
      <c r="AB66" s="292" t="s">
        <v>27</v>
      </c>
      <c r="AC66" s="88"/>
      <c r="AD66" s="294">
        <f>ROUND(DATEDIF(AA66,AC66+IF(AA66&lt;&gt;0,1,0),"d")/7,2)</f>
        <v>0</v>
      </c>
      <c r="AE66" s="567"/>
      <c r="AF66" s="567"/>
      <c r="AG66" s="295">
        <f>ROUND(AD65*AD66,0)</f>
        <v>0</v>
      </c>
      <c r="AH66" s="192" t="s">
        <v>93</v>
      </c>
      <c r="AI66" s="292"/>
      <c r="AJ66" s="292"/>
      <c r="AK66" s="293" t="s">
        <v>26</v>
      </c>
      <c r="AL66" s="88"/>
      <c r="AM66" s="292" t="s">
        <v>27</v>
      </c>
      <c r="AN66" s="88"/>
      <c r="AO66" s="294">
        <f>ROUND(DATEDIF(AL66,AN66+IF(AL66&lt;&gt;0,1,0),"d")/7,2)</f>
        <v>0</v>
      </c>
      <c r="AP66" s="567"/>
      <c r="AQ66" s="567"/>
      <c r="AR66" s="295">
        <f>ROUND(AO65*AO66,0)</f>
        <v>0</v>
      </c>
      <c r="AS66" s="287" t="str">
        <f>IF(BA63&lt;52,"Nur bei Durchrechnungszeitraum-Variante zusätzlich befüllen:","Ganzjahresbetrieb eingetragen - kein DRZ möglich!")</f>
        <v>Nur bei Durchrechnungszeitraum-Variante zusätzlich befüllen:</v>
      </c>
      <c r="AT66" s="288"/>
      <c r="AU66" s="288"/>
      <c r="AV66" s="288"/>
      <c r="AW66" s="288"/>
      <c r="AX66" s="288" t="s">
        <v>3</v>
      </c>
      <c r="AY66" s="288"/>
      <c r="AZ66" s="90"/>
      <c r="BA66" s="565" t="s">
        <v>28</v>
      </c>
      <c r="BB66" s="566"/>
      <c r="BC66" s="289">
        <f>ROUND(BA63*BA62,0)</f>
        <v>0</v>
      </c>
    </row>
    <row r="67" spans="1:55" s="215" customFormat="1">
      <c r="A67" s="301" t="s">
        <v>2</v>
      </c>
      <c r="B67" s="255"/>
      <c r="C67" s="568"/>
      <c r="D67" s="569"/>
      <c r="E67" s="570"/>
      <c r="F67" s="265"/>
      <c r="G67" s="265"/>
      <c r="H67" s="265"/>
      <c r="I67" s="265"/>
      <c r="J67" s="265"/>
      <c r="K67" s="266"/>
      <c r="L67" s="301" t="s">
        <v>2</v>
      </c>
      <c r="M67" s="255"/>
      <c r="N67" s="568"/>
      <c r="O67" s="569"/>
      <c r="P67" s="570"/>
      <c r="Q67" s="265"/>
      <c r="R67" s="265"/>
      <c r="S67" s="265"/>
      <c r="T67" s="265"/>
      <c r="U67" s="265"/>
      <c r="V67" s="266"/>
      <c r="W67" s="301" t="s">
        <v>2</v>
      </c>
      <c r="X67" s="255"/>
      <c r="Y67" s="568"/>
      <c r="Z67" s="569"/>
      <c r="AA67" s="570"/>
      <c r="AB67" s="265"/>
      <c r="AC67" s="265"/>
      <c r="AD67" s="265"/>
      <c r="AE67" s="265"/>
      <c r="AF67" s="265"/>
      <c r="AG67" s="266"/>
      <c r="AH67" s="301" t="s">
        <v>2</v>
      </c>
      <c r="AI67" s="255"/>
      <c r="AJ67" s="568"/>
      <c r="AK67" s="569"/>
      <c r="AL67" s="570"/>
      <c r="AM67" s="265"/>
      <c r="AN67" s="265"/>
      <c r="AO67" s="265"/>
      <c r="AP67" s="265"/>
      <c r="AQ67" s="265"/>
      <c r="AR67" s="266"/>
      <c r="AS67" s="192" t="s">
        <v>93</v>
      </c>
      <c r="AT67" s="292"/>
      <c r="AU67" s="292"/>
      <c r="AV67" s="293" t="s">
        <v>26</v>
      </c>
      <c r="AW67" s="88"/>
      <c r="AX67" s="292" t="s">
        <v>27</v>
      </c>
      <c r="AY67" s="88"/>
      <c r="AZ67" s="294">
        <f>ROUND(DATEDIF(AW67,AY67+IF(AW67&lt;&gt;0,1,0),"d")/7,2)</f>
        <v>0</v>
      </c>
      <c r="BA67" s="567"/>
      <c r="BB67" s="567"/>
      <c r="BC67" s="295">
        <f>ROUND(AZ66*AZ67,0)</f>
        <v>0</v>
      </c>
    </row>
    <row r="68" spans="1:55" s="215" customFormat="1">
      <c r="A68" s="223" t="s">
        <v>25</v>
      </c>
      <c r="B68" s="2"/>
      <c r="C68" s="2"/>
      <c r="D68" s="2"/>
      <c r="E68" s="2"/>
      <c r="F68" s="2"/>
      <c r="G68" s="2"/>
      <c r="H68" s="2"/>
      <c r="I68" s="60"/>
      <c r="J68" s="2"/>
      <c r="K68" s="276"/>
      <c r="L68" s="223" t="s">
        <v>25</v>
      </c>
      <c r="M68" s="2"/>
      <c r="N68" s="2"/>
      <c r="O68" s="2"/>
      <c r="P68" s="2"/>
      <c r="Q68" s="2"/>
      <c r="R68" s="2"/>
      <c r="S68" s="2"/>
      <c r="T68" s="60"/>
      <c r="U68" s="2"/>
      <c r="V68" s="276"/>
      <c r="W68" s="223" t="s">
        <v>25</v>
      </c>
      <c r="X68" s="2"/>
      <c r="Y68" s="2"/>
      <c r="Z68" s="2"/>
      <c r="AA68" s="2"/>
      <c r="AB68" s="2"/>
      <c r="AC68" s="2"/>
      <c r="AD68" s="2"/>
      <c r="AE68" s="60"/>
      <c r="AF68" s="2"/>
      <c r="AG68" s="276"/>
      <c r="AH68" s="223" t="s">
        <v>25</v>
      </c>
      <c r="AI68" s="2"/>
      <c r="AJ68" s="2"/>
      <c r="AK68" s="2"/>
      <c r="AL68" s="2"/>
      <c r="AM68" s="2"/>
      <c r="AN68" s="2"/>
      <c r="AO68" s="2"/>
      <c r="AP68" s="60"/>
      <c r="AQ68" s="2"/>
      <c r="AR68" s="276"/>
      <c r="AS68" s="301" t="s">
        <v>2</v>
      </c>
      <c r="AT68" s="255"/>
      <c r="AU68" s="568"/>
      <c r="AV68" s="569"/>
      <c r="AW68" s="570"/>
      <c r="AX68" s="265"/>
      <c r="AY68" s="265"/>
      <c r="AZ68" s="265"/>
      <c r="BA68" s="265"/>
      <c r="BB68" s="265"/>
      <c r="BC68" s="266"/>
    </row>
    <row r="69" spans="1:55" s="215" customFormat="1">
      <c r="A69" s="223" t="s">
        <v>91</v>
      </c>
      <c r="B69" s="2"/>
      <c r="C69" s="2"/>
      <c r="D69" s="2"/>
      <c r="E69" s="2" t="s">
        <v>0</v>
      </c>
      <c r="F69" s="59"/>
      <c r="G69" s="273" t="s">
        <v>1</v>
      </c>
      <c r="H69" s="59"/>
      <c r="I69" s="274">
        <f>ROUND(DATEDIF(F69,H69+IF(F69&lt;&gt;0,1,0),"d")/7,2)</f>
        <v>0</v>
      </c>
      <c r="J69" s="2"/>
      <c r="K69" s="276"/>
      <c r="L69" s="223" t="s">
        <v>91</v>
      </c>
      <c r="M69" s="2"/>
      <c r="N69" s="2"/>
      <c r="O69" s="2"/>
      <c r="P69" s="2" t="s">
        <v>0</v>
      </c>
      <c r="Q69" s="59"/>
      <c r="R69" s="273" t="s">
        <v>1</v>
      </c>
      <c r="S69" s="59"/>
      <c r="T69" s="274">
        <f>ROUND(DATEDIF(Q69,S69+IF(Q69&lt;&gt;0,1,0),"d")/7,2)</f>
        <v>0</v>
      </c>
      <c r="U69" s="2"/>
      <c r="V69" s="276"/>
      <c r="W69" s="223" t="s">
        <v>91</v>
      </c>
      <c r="X69" s="2"/>
      <c r="Y69" s="2"/>
      <c r="Z69" s="2"/>
      <c r="AA69" s="2" t="s">
        <v>0</v>
      </c>
      <c r="AB69" s="59"/>
      <c r="AC69" s="273" t="s">
        <v>1</v>
      </c>
      <c r="AD69" s="59"/>
      <c r="AE69" s="274">
        <f>ROUND(DATEDIF(AB69,AD69+IF(AB69&lt;&gt;0,1,0),"d")/7,2)</f>
        <v>0</v>
      </c>
      <c r="AF69" s="2"/>
      <c r="AG69" s="276"/>
      <c r="AH69" s="223" t="s">
        <v>91</v>
      </c>
      <c r="AI69" s="2"/>
      <c r="AJ69" s="2"/>
      <c r="AK69" s="2"/>
      <c r="AL69" s="2" t="s">
        <v>0</v>
      </c>
      <c r="AM69" s="59"/>
      <c r="AN69" s="273" t="s">
        <v>1</v>
      </c>
      <c r="AO69" s="59"/>
      <c r="AP69" s="274">
        <f>ROUND(DATEDIF(AM69,AO69+IF(AM69&lt;&gt;0,1,0),"d")/7,2)</f>
        <v>0</v>
      </c>
      <c r="AQ69" s="2"/>
      <c r="AR69" s="276"/>
      <c r="AS69" s="223" t="s">
        <v>25</v>
      </c>
      <c r="AT69" s="2"/>
      <c r="AU69" s="2"/>
      <c r="AV69" s="2"/>
      <c r="AW69" s="2"/>
      <c r="AX69" s="2"/>
      <c r="AY69" s="2"/>
      <c r="AZ69" s="2"/>
      <c r="BA69" s="60"/>
      <c r="BB69" s="2"/>
      <c r="BC69" s="276"/>
    </row>
    <row r="70" spans="1:55" s="215" customFormat="1">
      <c r="A70" s="223" t="s">
        <v>92</v>
      </c>
      <c r="B70" s="2"/>
      <c r="C70" s="2"/>
      <c r="D70" s="2"/>
      <c r="E70" s="2"/>
      <c r="F70" s="2"/>
      <c r="G70" s="2"/>
      <c r="H70" s="2"/>
      <c r="I70" s="61"/>
      <c r="J70" s="2"/>
      <c r="K70" s="276"/>
      <c r="L70" s="223" t="s">
        <v>92</v>
      </c>
      <c r="M70" s="2"/>
      <c r="N70" s="2"/>
      <c r="O70" s="2"/>
      <c r="P70" s="2"/>
      <c r="Q70" s="2"/>
      <c r="R70" s="2"/>
      <c r="S70" s="2"/>
      <c r="T70" s="61"/>
      <c r="U70" s="2"/>
      <c r="V70" s="276"/>
      <c r="W70" s="223" t="s">
        <v>92</v>
      </c>
      <c r="X70" s="2"/>
      <c r="Y70" s="2"/>
      <c r="Z70" s="2"/>
      <c r="AA70" s="2"/>
      <c r="AB70" s="2"/>
      <c r="AC70" s="2"/>
      <c r="AD70" s="2"/>
      <c r="AE70" s="61"/>
      <c r="AF70" s="2"/>
      <c r="AG70" s="276"/>
      <c r="AH70" s="223" t="s">
        <v>92</v>
      </c>
      <c r="AI70" s="2"/>
      <c r="AJ70" s="2"/>
      <c r="AK70" s="2"/>
      <c r="AL70" s="2"/>
      <c r="AM70" s="2"/>
      <c r="AN70" s="2"/>
      <c r="AO70" s="2"/>
      <c r="AP70" s="61"/>
      <c r="AQ70" s="2"/>
      <c r="AR70" s="276"/>
      <c r="AS70" s="223" t="s">
        <v>91</v>
      </c>
      <c r="AT70" s="2"/>
      <c r="AU70" s="2"/>
      <c r="AV70" s="2"/>
      <c r="AW70" s="2" t="s">
        <v>0</v>
      </c>
      <c r="AX70" s="59"/>
      <c r="AY70" s="273" t="s">
        <v>1</v>
      </c>
      <c r="AZ70" s="59"/>
      <c r="BA70" s="274">
        <f>ROUND(DATEDIF(AX70,AZ70+IF(AX70&lt;&gt;0,1,0),"d")/7,2)</f>
        <v>0</v>
      </c>
      <c r="BB70" s="2"/>
      <c r="BC70" s="276"/>
    </row>
    <row r="71" spans="1:55" s="215" customFormat="1" ht="15" customHeight="1">
      <c r="A71" s="280"/>
      <c r="B71" s="281" t="s">
        <v>4</v>
      </c>
      <c r="C71" s="281"/>
      <c r="D71" s="281"/>
      <c r="E71" s="281"/>
      <c r="F71" s="281"/>
      <c r="G71" s="281"/>
      <c r="H71" s="281"/>
      <c r="I71" s="282">
        <f>ROUND(IFERROR(I70/K72,0),2)</f>
        <v>0</v>
      </c>
      <c r="J71" s="281"/>
      <c r="K71" s="283"/>
      <c r="L71" s="280"/>
      <c r="M71" s="281" t="s">
        <v>4</v>
      </c>
      <c r="N71" s="281"/>
      <c r="O71" s="281"/>
      <c r="P71" s="281"/>
      <c r="Q71" s="281"/>
      <c r="R71" s="281"/>
      <c r="S71" s="281"/>
      <c r="T71" s="282">
        <f>ROUND(IFERROR(T70/V72,0),2)</f>
        <v>0</v>
      </c>
      <c r="U71" s="281"/>
      <c r="V71" s="283"/>
      <c r="W71" s="280"/>
      <c r="X71" s="281" t="s">
        <v>4</v>
      </c>
      <c r="Y71" s="281"/>
      <c r="Z71" s="281"/>
      <c r="AA71" s="281"/>
      <c r="AB71" s="281"/>
      <c r="AC71" s="281"/>
      <c r="AD71" s="281"/>
      <c r="AE71" s="282">
        <f>ROUND(IFERROR(AE70/AG72,0),2)</f>
        <v>0</v>
      </c>
      <c r="AF71" s="281"/>
      <c r="AG71" s="283"/>
      <c r="AH71" s="280"/>
      <c r="AI71" s="281" t="s">
        <v>4</v>
      </c>
      <c r="AJ71" s="281"/>
      <c r="AK71" s="281"/>
      <c r="AL71" s="281"/>
      <c r="AM71" s="281"/>
      <c r="AN71" s="281"/>
      <c r="AO71" s="281"/>
      <c r="AP71" s="282">
        <f>ROUND(IFERROR(AP70/AR72,0),2)</f>
        <v>0</v>
      </c>
      <c r="AQ71" s="281"/>
      <c r="AR71" s="283"/>
      <c r="AS71" s="223" t="s">
        <v>92</v>
      </c>
      <c r="AT71" s="2"/>
      <c r="AU71" s="2"/>
      <c r="AV71" s="2"/>
      <c r="AW71" s="2"/>
      <c r="AX71" s="2"/>
      <c r="AY71" s="2"/>
      <c r="AZ71" s="2"/>
      <c r="BA71" s="61"/>
      <c r="BB71" s="2"/>
      <c r="BC71" s="276"/>
    </row>
    <row r="72" spans="1:55" s="215" customFormat="1">
      <c r="A72" s="287" t="str">
        <f>IF(I69&lt;52,"Nur bei Durchrechnungszeitraum-Variante zusätzlich befüllen:","Ganzjahresbetrieb eingetragen - kein DRZ möglich!")</f>
        <v>Nur bei Durchrechnungszeitraum-Variante zusätzlich befüllen:</v>
      </c>
      <c r="B72" s="288"/>
      <c r="C72" s="288"/>
      <c r="D72" s="288"/>
      <c r="E72" s="288"/>
      <c r="F72" s="288" t="s">
        <v>3</v>
      </c>
      <c r="G72" s="288"/>
      <c r="H72" s="90"/>
      <c r="I72" s="565" t="s">
        <v>28</v>
      </c>
      <c r="J72" s="566"/>
      <c r="K72" s="289">
        <f>ROUND(I69*I68,0)</f>
        <v>0</v>
      </c>
      <c r="L72" s="287" t="str">
        <f>IF(T69&lt;52,"Nur bei Durchrechnungszeitraum-Variante zusätzlich befüllen:","Ganzjahresbetrieb eingetragen - kein DRZ möglich!")</f>
        <v>Nur bei Durchrechnungszeitraum-Variante zusätzlich befüllen:</v>
      </c>
      <c r="M72" s="288"/>
      <c r="N72" s="288"/>
      <c r="O72" s="288"/>
      <c r="P72" s="288"/>
      <c r="Q72" s="288" t="s">
        <v>3</v>
      </c>
      <c r="R72" s="288"/>
      <c r="S72" s="90"/>
      <c r="T72" s="565" t="s">
        <v>28</v>
      </c>
      <c r="U72" s="566"/>
      <c r="V72" s="289">
        <f>ROUND(T69*T68,0)</f>
        <v>0</v>
      </c>
      <c r="W72" s="287" t="str">
        <f>IF(AE69&lt;52,"Nur bei Durchrechnungszeitraum-Variante zusätzlich befüllen:","Ganzjahresbetrieb eingetragen - kein DRZ möglich!")</f>
        <v>Nur bei Durchrechnungszeitraum-Variante zusätzlich befüllen:</v>
      </c>
      <c r="X72" s="288"/>
      <c r="Y72" s="288"/>
      <c r="Z72" s="288"/>
      <c r="AA72" s="288"/>
      <c r="AB72" s="288" t="s">
        <v>3</v>
      </c>
      <c r="AC72" s="288"/>
      <c r="AD72" s="90"/>
      <c r="AE72" s="565" t="s">
        <v>28</v>
      </c>
      <c r="AF72" s="566"/>
      <c r="AG72" s="289">
        <f>ROUND(AE69*AE68,0)</f>
        <v>0</v>
      </c>
      <c r="AH72" s="287" t="str">
        <f>IF(AP69&lt;52,"Nur bei Durchrechnungszeitraum-Variante zusätzlich befüllen:","Ganzjahresbetrieb eingetragen - kein DRZ möglich!")</f>
        <v>Nur bei Durchrechnungszeitraum-Variante zusätzlich befüllen:</v>
      </c>
      <c r="AI72" s="288"/>
      <c r="AJ72" s="288"/>
      <c r="AK72" s="288"/>
      <c r="AL72" s="288"/>
      <c r="AM72" s="288" t="s">
        <v>3</v>
      </c>
      <c r="AN72" s="288"/>
      <c r="AO72" s="90"/>
      <c r="AP72" s="565" t="s">
        <v>28</v>
      </c>
      <c r="AQ72" s="566"/>
      <c r="AR72" s="289">
        <f>ROUND(AP69*AP68,0)</f>
        <v>0</v>
      </c>
      <c r="AS72" s="280"/>
      <c r="AT72" s="281" t="s">
        <v>4</v>
      </c>
      <c r="AU72" s="281"/>
      <c r="AV72" s="281"/>
      <c r="AW72" s="281"/>
      <c r="AX72" s="281"/>
      <c r="AY72" s="281"/>
      <c r="AZ72" s="281"/>
      <c r="BA72" s="282">
        <f>ROUND(IFERROR(BA71/BC73,0),2)</f>
        <v>0</v>
      </c>
      <c r="BB72" s="281"/>
      <c r="BC72" s="283"/>
    </row>
    <row r="73" spans="1:55" s="215" customFormat="1">
      <c r="A73" s="192" t="s">
        <v>93</v>
      </c>
      <c r="B73" s="292"/>
      <c r="C73" s="292"/>
      <c r="D73" s="293" t="s">
        <v>26</v>
      </c>
      <c r="E73" s="88"/>
      <c r="F73" s="292" t="s">
        <v>27</v>
      </c>
      <c r="G73" s="88"/>
      <c r="H73" s="294">
        <f>ROUND(DATEDIF(E73,G73+IF(E73&lt;&gt;0,1,0),"d")/7,2)</f>
        <v>0</v>
      </c>
      <c r="I73" s="567"/>
      <c r="J73" s="567"/>
      <c r="K73" s="295">
        <f>ROUND(H72*H73,0)</f>
        <v>0</v>
      </c>
      <c r="L73" s="192" t="s">
        <v>93</v>
      </c>
      <c r="M73" s="292"/>
      <c r="N73" s="292"/>
      <c r="O73" s="293" t="s">
        <v>26</v>
      </c>
      <c r="P73" s="88"/>
      <c r="Q73" s="292" t="s">
        <v>27</v>
      </c>
      <c r="R73" s="88"/>
      <c r="S73" s="294">
        <f>ROUND(DATEDIF(P73,R73+IF(P73&lt;&gt;0,1,0),"d")/7,2)</f>
        <v>0</v>
      </c>
      <c r="T73" s="567"/>
      <c r="U73" s="567"/>
      <c r="V73" s="295">
        <f>ROUND(S72*S73,0)</f>
        <v>0</v>
      </c>
      <c r="W73" s="192" t="s">
        <v>93</v>
      </c>
      <c r="X73" s="292"/>
      <c r="Y73" s="292"/>
      <c r="Z73" s="293" t="s">
        <v>26</v>
      </c>
      <c r="AA73" s="88"/>
      <c r="AB73" s="292" t="s">
        <v>27</v>
      </c>
      <c r="AC73" s="88"/>
      <c r="AD73" s="294">
        <f>ROUND(DATEDIF(AA73,AC73+IF(AA73&lt;&gt;0,1,0),"d")/7,2)</f>
        <v>0</v>
      </c>
      <c r="AE73" s="567"/>
      <c r="AF73" s="567"/>
      <c r="AG73" s="295">
        <f>ROUND(AD72*AD73,0)</f>
        <v>0</v>
      </c>
      <c r="AH73" s="192" t="s">
        <v>93</v>
      </c>
      <c r="AI73" s="292"/>
      <c r="AJ73" s="292"/>
      <c r="AK73" s="293" t="s">
        <v>26</v>
      </c>
      <c r="AL73" s="88"/>
      <c r="AM73" s="292" t="s">
        <v>27</v>
      </c>
      <c r="AN73" s="88"/>
      <c r="AO73" s="294">
        <f>ROUND(DATEDIF(AL73,AN73+IF(AL73&lt;&gt;0,1,0),"d")/7,2)</f>
        <v>0</v>
      </c>
      <c r="AP73" s="567"/>
      <c r="AQ73" s="567"/>
      <c r="AR73" s="295">
        <f>ROUND(AO72*AO73,0)</f>
        <v>0</v>
      </c>
      <c r="AS73" s="287" t="str">
        <f>IF(BA70&lt;52,"Nur bei Durchrechnungszeitraum-Variante zusätzlich befüllen:","Ganzjahresbetrieb eingetragen - kein DRZ möglich!")</f>
        <v>Nur bei Durchrechnungszeitraum-Variante zusätzlich befüllen:</v>
      </c>
      <c r="AT73" s="288"/>
      <c r="AU73" s="288"/>
      <c r="AV73" s="288"/>
      <c r="AW73" s="288"/>
      <c r="AX73" s="288" t="s">
        <v>3</v>
      </c>
      <c r="AY73" s="288"/>
      <c r="AZ73" s="90"/>
      <c r="BA73" s="565" t="s">
        <v>28</v>
      </c>
      <c r="BB73" s="566"/>
      <c r="BC73" s="289">
        <f>ROUND(BA70*BA69,0)</f>
        <v>0</v>
      </c>
    </row>
    <row r="74" spans="1:55" s="215" customFormat="1">
      <c r="AS74" s="192" t="s">
        <v>93</v>
      </c>
      <c r="AT74" s="292"/>
      <c r="AU74" s="292"/>
      <c r="AV74" s="293" t="s">
        <v>26</v>
      </c>
      <c r="AW74" s="88"/>
      <c r="AX74" s="292" t="s">
        <v>27</v>
      </c>
      <c r="AY74" s="88"/>
      <c r="AZ74" s="294">
        <f>ROUND(DATEDIF(AW74,AY74+IF(AW74&lt;&gt;0,1,0),"d")/7,2)</f>
        <v>0</v>
      </c>
      <c r="BA74" s="567"/>
      <c r="BB74" s="567"/>
      <c r="BC74" s="295">
        <f>ROUND(AZ73*AZ74,0)</f>
        <v>0</v>
      </c>
    </row>
    <row r="75" spans="1:55" s="215" customFormat="1"/>
    <row r="76" spans="1:55" s="215" customFormat="1"/>
    <row r="77" spans="1:55" s="215" customFormat="1"/>
    <row r="78" spans="1:55" s="215" customFormat="1"/>
    <row r="79" spans="1:55" s="215" customFormat="1"/>
    <row r="80" spans="1:55" s="215" customFormat="1"/>
    <row r="81" s="215" customFormat="1"/>
    <row r="82" s="215" customFormat="1"/>
    <row r="83" s="215" customFormat="1"/>
    <row r="84" s="215" customFormat="1"/>
    <row r="85" s="215" customFormat="1"/>
    <row r="86" s="215" customFormat="1"/>
    <row r="87" s="215" customFormat="1"/>
    <row r="88" s="215" customFormat="1"/>
    <row r="89" s="215" customFormat="1"/>
    <row r="90" s="215" customFormat="1"/>
    <row r="91" s="215" customFormat="1"/>
    <row r="92" s="215" customFormat="1"/>
    <row r="93" s="215" customFormat="1"/>
    <row r="94" s="215" customFormat="1"/>
    <row r="95" s="215" customFormat="1"/>
    <row r="96" s="215" customFormat="1"/>
    <row r="97" s="215" customFormat="1"/>
    <row r="98" s="215" customFormat="1"/>
    <row r="99" s="215" customFormat="1"/>
    <row r="100" s="215" customFormat="1"/>
    <row r="101" s="215" customFormat="1"/>
    <row r="102" s="215" customFormat="1"/>
    <row r="103" s="215" customFormat="1"/>
    <row r="104" s="215" customFormat="1"/>
    <row r="105" s="215" customFormat="1"/>
    <row r="106" s="215" customFormat="1"/>
    <row r="107" s="215" customFormat="1"/>
    <row r="108" s="215" customFormat="1"/>
    <row r="109" s="215" customFormat="1"/>
    <row r="110" s="215" customFormat="1"/>
    <row r="111" s="215" customFormat="1"/>
    <row r="112" s="215" customFormat="1"/>
    <row r="113" s="215" customFormat="1"/>
    <row r="114" s="215" customFormat="1"/>
    <row r="115" s="215" customFormat="1"/>
    <row r="116" s="215" customFormat="1"/>
    <row r="117" s="215" customFormat="1"/>
    <row r="118" s="215" customFormat="1"/>
    <row r="119" s="215" customFormat="1"/>
    <row r="120" s="215" customFormat="1"/>
    <row r="121" s="215" customFormat="1"/>
    <row r="122" s="215" customFormat="1"/>
    <row r="123" s="215" customFormat="1"/>
    <row r="124" s="215" customFormat="1"/>
    <row r="125" s="215" customFormat="1"/>
    <row r="126" s="215" customFormat="1"/>
    <row r="127" s="215" customFormat="1"/>
    <row r="128" s="215" customFormat="1"/>
    <row r="129" s="215" customFormat="1"/>
    <row r="130" s="215" customFormat="1"/>
    <row r="131" s="215" customFormat="1"/>
    <row r="132" s="215" customFormat="1"/>
    <row r="133" s="215" customFormat="1"/>
    <row r="134" s="215" customFormat="1"/>
    <row r="135" s="215" customFormat="1"/>
    <row r="136" s="215" customFormat="1"/>
    <row r="137" s="215" customFormat="1"/>
    <row r="138" s="215" customFormat="1"/>
    <row r="139" s="215" customFormat="1"/>
    <row r="140" s="215" customFormat="1"/>
    <row r="141" s="215" customFormat="1"/>
    <row r="142" s="215" customFormat="1"/>
    <row r="143" s="215" customFormat="1"/>
    <row r="144" s="215" customFormat="1"/>
    <row r="145" s="215" customFormat="1"/>
    <row r="146" s="215" customFormat="1"/>
    <row r="147" s="215" customFormat="1"/>
    <row r="148" s="215" customFormat="1"/>
    <row r="149" s="215" customFormat="1"/>
    <row r="150" s="215" customFormat="1"/>
    <row r="151" s="215" customFormat="1"/>
    <row r="152" s="215" customFormat="1"/>
    <row r="153" s="215" customFormat="1"/>
    <row r="154" s="215" customFormat="1"/>
    <row r="155" s="215" customFormat="1"/>
    <row r="156" s="215" customFormat="1"/>
    <row r="157" s="215" customFormat="1"/>
    <row r="158" s="215" customFormat="1"/>
    <row r="159" s="215" customFormat="1"/>
    <row r="160" s="215" customFormat="1"/>
    <row r="161" s="215" customFormat="1"/>
    <row r="162" s="215" customFormat="1"/>
    <row r="163" s="215" customFormat="1"/>
    <row r="164" s="215" customFormat="1"/>
    <row r="165" s="215" customFormat="1"/>
    <row r="166" s="215" customFormat="1"/>
    <row r="167" s="215" customFormat="1"/>
    <row r="168" s="215" customFormat="1"/>
    <row r="169" s="215" customFormat="1"/>
    <row r="170" s="215" customFormat="1"/>
    <row r="171" s="215" customFormat="1"/>
    <row r="172" s="215" customFormat="1"/>
    <row r="173" s="215" customFormat="1"/>
    <row r="174" s="215" customFormat="1"/>
    <row r="175" s="215" customFormat="1"/>
    <row r="176" s="215" customFormat="1"/>
    <row r="177" s="215" customFormat="1"/>
    <row r="178" s="215" customFormat="1"/>
    <row r="179" s="215" customFormat="1"/>
    <row r="180" s="215" customFormat="1"/>
    <row r="181" s="215" customFormat="1"/>
    <row r="182" s="215" customFormat="1"/>
    <row r="183" s="215" customFormat="1"/>
  </sheetData>
  <sheetProtection algorithmName="SHA-512" hashValue="tWR2CXE+0L/7DkAyL7/dWtueQYwqjcxmuRXwYYrgsqh2UfJTzVsY0qaGBrM2y82J672CeIV4hUAHCBhjvf2MiA==" saltValue="WhI7NSIqPAyGuj0XeuAwGw==" spinCount="100000" sheet="1" objects="1" scenarios="1"/>
  <mergeCells count="101">
    <mergeCell ref="N2:P2"/>
    <mergeCell ref="T7:U8"/>
    <mergeCell ref="N9:P9"/>
    <mergeCell ref="T14:U15"/>
    <mergeCell ref="N16:P16"/>
    <mergeCell ref="E1:E2"/>
    <mergeCell ref="I1:K2"/>
    <mergeCell ref="F1:H2"/>
    <mergeCell ref="T35:U36"/>
    <mergeCell ref="I35:J36"/>
    <mergeCell ref="I14:J15"/>
    <mergeCell ref="I21:J22"/>
    <mergeCell ref="I28:J29"/>
    <mergeCell ref="T21:U22"/>
    <mergeCell ref="N23:P23"/>
    <mergeCell ref="T28:U29"/>
    <mergeCell ref="N30:P30"/>
    <mergeCell ref="C9:E9"/>
    <mergeCell ref="C16:E16"/>
    <mergeCell ref="C23:E23"/>
    <mergeCell ref="C30:E30"/>
    <mergeCell ref="AE21:AF22"/>
    <mergeCell ref="Y23:AA23"/>
    <mergeCell ref="AE28:AF29"/>
    <mergeCell ref="Y30:AA30"/>
    <mergeCell ref="AE35:AF36"/>
    <mergeCell ref="Y2:AA2"/>
    <mergeCell ref="AE7:AF8"/>
    <mergeCell ref="Y9:AA9"/>
    <mergeCell ref="AE14:AF15"/>
    <mergeCell ref="Y16:AA16"/>
    <mergeCell ref="AP21:AQ22"/>
    <mergeCell ref="AJ23:AL23"/>
    <mergeCell ref="AP28:AQ29"/>
    <mergeCell ref="AJ30:AL30"/>
    <mergeCell ref="AP35:AQ36"/>
    <mergeCell ref="AJ2:AL2"/>
    <mergeCell ref="AP7:AQ8"/>
    <mergeCell ref="AJ9:AL9"/>
    <mergeCell ref="AP14:AQ15"/>
    <mergeCell ref="AJ16:AL16"/>
    <mergeCell ref="BA21:BB22"/>
    <mergeCell ref="AU23:AW23"/>
    <mergeCell ref="BA28:BB29"/>
    <mergeCell ref="AU30:AW30"/>
    <mergeCell ref="BA35:BB36"/>
    <mergeCell ref="AU2:AW2"/>
    <mergeCell ref="BA7:BB8"/>
    <mergeCell ref="AU9:AW9"/>
    <mergeCell ref="BA14:BB15"/>
    <mergeCell ref="AU16:AW16"/>
    <mergeCell ref="I58:J59"/>
    <mergeCell ref="C60:E60"/>
    <mergeCell ref="I65:J66"/>
    <mergeCell ref="C67:E67"/>
    <mergeCell ref="I72:J73"/>
    <mergeCell ref="C39:E39"/>
    <mergeCell ref="I44:J45"/>
    <mergeCell ref="C46:E46"/>
    <mergeCell ref="I51:J52"/>
    <mergeCell ref="C53:E53"/>
    <mergeCell ref="T58:U59"/>
    <mergeCell ref="N60:P60"/>
    <mergeCell ref="T65:U66"/>
    <mergeCell ref="N67:P67"/>
    <mergeCell ref="T72:U73"/>
    <mergeCell ref="N39:P39"/>
    <mergeCell ref="T44:U45"/>
    <mergeCell ref="N46:P46"/>
    <mergeCell ref="T51:U52"/>
    <mergeCell ref="N53:P53"/>
    <mergeCell ref="AE58:AF59"/>
    <mergeCell ref="Y60:AA60"/>
    <mergeCell ref="AE65:AF66"/>
    <mergeCell ref="Y67:AA67"/>
    <mergeCell ref="AE72:AF73"/>
    <mergeCell ref="Y39:AA39"/>
    <mergeCell ref="AE44:AF45"/>
    <mergeCell ref="Y46:AA46"/>
    <mergeCell ref="AE51:AF52"/>
    <mergeCell ref="Y53:AA53"/>
    <mergeCell ref="AP58:AQ59"/>
    <mergeCell ref="AJ60:AL60"/>
    <mergeCell ref="AP65:AQ66"/>
    <mergeCell ref="AJ67:AL67"/>
    <mergeCell ref="AP72:AQ73"/>
    <mergeCell ref="AJ39:AL39"/>
    <mergeCell ref="AP44:AQ45"/>
    <mergeCell ref="AJ46:AL46"/>
    <mergeCell ref="AP51:AQ52"/>
    <mergeCell ref="AJ53:AL53"/>
    <mergeCell ref="BA59:BB60"/>
    <mergeCell ref="AU61:AW61"/>
    <mergeCell ref="BA66:BB67"/>
    <mergeCell ref="AU68:AW68"/>
    <mergeCell ref="BA73:BB74"/>
    <mergeCell ref="AU40:AW40"/>
    <mergeCell ref="BA45:BB46"/>
    <mergeCell ref="AU47:AW47"/>
    <mergeCell ref="BA52:BB53"/>
    <mergeCell ref="AU54:AW54"/>
  </mergeCells>
  <conditionalFormatting sqref="K14:K15">
    <cfRule type="duplicateValues" dxfId="497" priority="299"/>
  </conditionalFormatting>
  <conditionalFormatting sqref="A14">
    <cfRule type="containsText" dxfId="496" priority="298" operator="containsText" text="Ganzjahresbetrieb eingetragen - kein DRZ möglich!">
      <formula>NOT(ISERROR(SEARCH("Ganzjahresbetrieb eingetragen - kein DRZ möglich!",A14)))</formula>
    </cfRule>
  </conditionalFormatting>
  <conditionalFormatting sqref="H14">
    <cfRule type="duplicateValues" dxfId="495" priority="297"/>
  </conditionalFormatting>
  <conditionalFormatting sqref="I10">
    <cfRule type="duplicateValues" dxfId="494" priority="295"/>
    <cfRule type="duplicateValues" dxfId="493" priority="296"/>
  </conditionalFormatting>
  <conditionalFormatting sqref="K21:K22">
    <cfRule type="duplicateValues" dxfId="492" priority="294"/>
  </conditionalFormatting>
  <conditionalFormatting sqref="A21">
    <cfRule type="containsText" dxfId="491" priority="293" operator="containsText" text="Ganzjahresbetrieb eingetragen - kein DRZ möglich!">
      <formula>NOT(ISERROR(SEARCH("Ganzjahresbetrieb eingetragen - kein DRZ möglich!",A21)))</formula>
    </cfRule>
  </conditionalFormatting>
  <conditionalFormatting sqref="H21">
    <cfRule type="duplicateValues" dxfId="490" priority="292"/>
  </conditionalFormatting>
  <conditionalFormatting sqref="I17">
    <cfRule type="duplicateValues" dxfId="489" priority="290"/>
    <cfRule type="duplicateValues" dxfId="488" priority="291"/>
  </conditionalFormatting>
  <conditionalFormatting sqref="K28:K29">
    <cfRule type="duplicateValues" dxfId="487" priority="289"/>
  </conditionalFormatting>
  <conditionalFormatting sqref="A28">
    <cfRule type="containsText" dxfId="486" priority="288" operator="containsText" text="Ganzjahresbetrieb eingetragen - kein DRZ möglich!">
      <formula>NOT(ISERROR(SEARCH("Ganzjahresbetrieb eingetragen - kein DRZ möglich!",A28)))</formula>
    </cfRule>
  </conditionalFormatting>
  <conditionalFormatting sqref="H28">
    <cfRule type="duplicateValues" dxfId="485" priority="287"/>
  </conditionalFormatting>
  <conditionalFormatting sqref="I24">
    <cfRule type="duplicateValues" dxfId="484" priority="285"/>
    <cfRule type="duplicateValues" dxfId="483" priority="286"/>
  </conditionalFormatting>
  <conditionalFormatting sqref="K35:K36">
    <cfRule type="duplicateValues" dxfId="482" priority="284"/>
  </conditionalFormatting>
  <conditionalFormatting sqref="A35">
    <cfRule type="containsText" dxfId="481" priority="283" operator="containsText" text="Ganzjahresbetrieb eingetragen - kein DRZ möglich!">
      <formula>NOT(ISERROR(SEARCH("Ganzjahresbetrieb eingetragen - kein DRZ möglich!",A35)))</formula>
    </cfRule>
  </conditionalFormatting>
  <conditionalFormatting sqref="H35">
    <cfRule type="duplicateValues" dxfId="480" priority="282"/>
  </conditionalFormatting>
  <conditionalFormatting sqref="I31">
    <cfRule type="duplicateValues" dxfId="479" priority="280"/>
    <cfRule type="duplicateValues" dxfId="478" priority="281"/>
  </conditionalFormatting>
  <conditionalFormatting sqref="I3:I4">
    <cfRule type="duplicateValues" dxfId="477" priority="278"/>
  </conditionalFormatting>
  <conditionalFormatting sqref="I3">
    <cfRule type="cellIs" dxfId="476" priority="276" operator="lessThan">
      <formula>$I$4</formula>
    </cfRule>
  </conditionalFormatting>
  <conditionalFormatting sqref="V7:V8">
    <cfRule type="duplicateValues" dxfId="475" priority="275"/>
  </conditionalFormatting>
  <conditionalFormatting sqref="L7">
    <cfRule type="containsText" dxfId="474" priority="274" operator="containsText" text="Ganzjahresbetrieb eingetragen - kein DRZ möglich!">
      <formula>NOT(ISERROR(SEARCH("Ganzjahresbetrieb eingetragen - kein DRZ möglich!",L7)))</formula>
    </cfRule>
  </conditionalFormatting>
  <conditionalFormatting sqref="S7">
    <cfRule type="duplicateValues" dxfId="473" priority="273"/>
  </conditionalFormatting>
  <conditionalFormatting sqref="T3">
    <cfRule type="duplicateValues" dxfId="472" priority="271"/>
    <cfRule type="duplicateValues" dxfId="471" priority="272"/>
  </conditionalFormatting>
  <conditionalFormatting sqref="V14:V15">
    <cfRule type="duplicateValues" dxfId="470" priority="270"/>
  </conditionalFormatting>
  <conditionalFormatting sqref="L14">
    <cfRule type="containsText" dxfId="469" priority="269" operator="containsText" text="Ganzjahresbetrieb eingetragen - kein DRZ möglich!">
      <formula>NOT(ISERROR(SEARCH("Ganzjahresbetrieb eingetragen - kein DRZ möglich!",L14)))</formula>
    </cfRule>
  </conditionalFormatting>
  <conditionalFormatting sqref="S14">
    <cfRule type="duplicateValues" dxfId="468" priority="268"/>
  </conditionalFormatting>
  <conditionalFormatting sqref="T10">
    <cfRule type="duplicateValues" dxfId="467" priority="266"/>
    <cfRule type="duplicateValues" dxfId="466" priority="267"/>
  </conditionalFormatting>
  <conditionalFormatting sqref="V21:V22">
    <cfRule type="duplicateValues" dxfId="465" priority="265"/>
  </conditionalFormatting>
  <conditionalFormatting sqref="L21">
    <cfRule type="containsText" dxfId="464" priority="264" operator="containsText" text="Ganzjahresbetrieb eingetragen - kein DRZ möglich!">
      <formula>NOT(ISERROR(SEARCH("Ganzjahresbetrieb eingetragen - kein DRZ möglich!",L21)))</formula>
    </cfRule>
  </conditionalFormatting>
  <conditionalFormatting sqref="S21">
    <cfRule type="duplicateValues" dxfId="463" priority="263"/>
  </conditionalFormatting>
  <conditionalFormatting sqref="T17">
    <cfRule type="duplicateValues" dxfId="462" priority="261"/>
    <cfRule type="duplicateValues" dxfId="461" priority="262"/>
  </conditionalFormatting>
  <conditionalFormatting sqref="V28:V29">
    <cfRule type="duplicateValues" dxfId="460" priority="260"/>
  </conditionalFormatting>
  <conditionalFormatting sqref="L28">
    <cfRule type="containsText" dxfId="459" priority="259" operator="containsText" text="Ganzjahresbetrieb eingetragen - kein DRZ möglich!">
      <formula>NOT(ISERROR(SEARCH("Ganzjahresbetrieb eingetragen - kein DRZ möglich!",L28)))</formula>
    </cfRule>
  </conditionalFormatting>
  <conditionalFormatting sqref="S28">
    <cfRule type="duplicateValues" dxfId="458" priority="258"/>
  </conditionalFormatting>
  <conditionalFormatting sqref="T24">
    <cfRule type="duplicateValues" dxfId="457" priority="256"/>
    <cfRule type="duplicateValues" dxfId="456" priority="257"/>
  </conditionalFormatting>
  <conditionalFormatting sqref="V35:V36">
    <cfRule type="duplicateValues" dxfId="455" priority="255"/>
  </conditionalFormatting>
  <conditionalFormatting sqref="L35">
    <cfRule type="containsText" dxfId="454" priority="254" operator="containsText" text="Ganzjahresbetrieb eingetragen - kein DRZ möglich!">
      <formula>NOT(ISERROR(SEARCH("Ganzjahresbetrieb eingetragen - kein DRZ möglich!",L35)))</formula>
    </cfRule>
  </conditionalFormatting>
  <conditionalFormatting sqref="S35">
    <cfRule type="duplicateValues" dxfId="453" priority="253"/>
  </conditionalFormatting>
  <conditionalFormatting sqref="T31">
    <cfRule type="duplicateValues" dxfId="452" priority="251"/>
    <cfRule type="duplicateValues" dxfId="451" priority="252"/>
  </conditionalFormatting>
  <conditionalFormatting sqref="AG7:AG8">
    <cfRule type="duplicateValues" dxfId="450" priority="250"/>
  </conditionalFormatting>
  <conditionalFormatting sqref="W7">
    <cfRule type="containsText" dxfId="449" priority="249" operator="containsText" text="Ganzjahresbetrieb eingetragen - kein DRZ möglich!">
      <formula>NOT(ISERROR(SEARCH("Ganzjahresbetrieb eingetragen - kein DRZ möglich!",W7)))</formula>
    </cfRule>
  </conditionalFormatting>
  <conditionalFormatting sqref="AD7">
    <cfRule type="duplicateValues" dxfId="448" priority="248"/>
  </conditionalFormatting>
  <conditionalFormatting sqref="AE3">
    <cfRule type="duplicateValues" dxfId="447" priority="246"/>
    <cfRule type="duplicateValues" dxfId="446" priority="247"/>
  </conditionalFormatting>
  <conditionalFormatting sqref="AG14:AG15">
    <cfRule type="duplicateValues" dxfId="445" priority="245"/>
  </conditionalFormatting>
  <conditionalFormatting sqref="W14">
    <cfRule type="containsText" dxfId="444" priority="244" operator="containsText" text="Ganzjahresbetrieb eingetragen - kein DRZ möglich!">
      <formula>NOT(ISERROR(SEARCH("Ganzjahresbetrieb eingetragen - kein DRZ möglich!",W14)))</formula>
    </cfRule>
  </conditionalFormatting>
  <conditionalFormatting sqref="AD14">
    <cfRule type="duplicateValues" dxfId="443" priority="243"/>
  </conditionalFormatting>
  <conditionalFormatting sqref="AE10">
    <cfRule type="duplicateValues" dxfId="442" priority="241"/>
    <cfRule type="duplicateValues" dxfId="441" priority="242"/>
  </conditionalFormatting>
  <conditionalFormatting sqref="AG21:AG22">
    <cfRule type="duplicateValues" dxfId="440" priority="240"/>
  </conditionalFormatting>
  <conditionalFormatting sqref="W21">
    <cfRule type="containsText" dxfId="439" priority="239" operator="containsText" text="Ganzjahresbetrieb eingetragen - kein DRZ möglich!">
      <formula>NOT(ISERROR(SEARCH("Ganzjahresbetrieb eingetragen - kein DRZ möglich!",W21)))</formula>
    </cfRule>
  </conditionalFormatting>
  <conditionalFormatting sqref="AD21">
    <cfRule type="duplicateValues" dxfId="438" priority="238"/>
  </conditionalFormatting>
  <conditionalFormatting sqref="AE17">
    <cfRule type="duplicateValues" dxfId="437" priority="236"/>
    <cfRule type="duplicateValues" dxfId="436" priority="237"/>
  </conditionalFormatting>
  <conditionalFormatting sqref="AG28:AG29">
    <cfRule type="duplicateValues" dxfId="435" priority="235"/>
  </conditionalFormatting>
  <conditionalFormatting sqref="W28">
    <cfRule type="containsText" dxfId="434" priority="234" operator="containsText" text="Ganzjahresbetrieb eingetragen - kein DRZ möglich!">
      <formula>NOT(ISERROR(SEARCH("Ganzjahresbetrieb eingetragen - kein DRZ möglich!",W28)))</formula>
    </cfRule>
  </conditionalFormatting>
  <conditionalFormatting sqref="AD28">
    <cfRule type="duplicateValues" dxfId="433" priority="233"/>
  </conditionalFormatting>
  <conditionalFormatting sqref="AE24">
    <cfRule type="duplicateValues" dxfId="432" priority="231"/>
    <cfRule type="duplicateValues" dxfId="431" priority="232"/>
  </conditionalFormatting>
  <conditionalFormatting sqref="AG35:AG36">
    <cfRule type="duplicateValues" dxfId="430" priority="230"/>
  </conditionalFormatting>
  <conditionalFormatting sqref="W35">
    <cfRule type="containsText" dxfId="429" priority="229" operator="containsText" text="Ganzjahresbetrieb eingetragen - kein DRZ möglich!">
      <formula>NOT(ISERROR(SEARCH("Ganzjahresbetrieb eingetragen - kein DRZ möglich!",W35)))</formula>
    </cfRule>
  </conditionalFormatting>
  <conditionalFormatting sqref="AD35">
    <cfRule type="duplicateValues" dxfId="428" priority="228"/>
  </conditionalFormatting>
  <conditionalFormatting sqref="AE31">
    <cfRule type="duplicateValues" dxfId="427" priority="226"/>
    <cfRule type="duplicateValues" dxfId="426" priority="227"/>
  </conditionalFormatting>
  <conditionalFormatting sqref="AR7:AR8">
    <cfRule type="duplicateValues" dxfId="425" priority="225"/>
  </conditionalFormatting>
  <conditionalFormatting sqref="AH7">
    <cfRule type="containsText" dxfId="424" priority="224" operator="containsText" text="Ganzjahresbetrieb eingetragen - kein DRZ möglich!">
      <formula>NOT(ISERROR(SEARCH("Ganzjahresbetrieb eingetragen - kein DRZ möglich!",AH7)))</formula>
    </cfRule>
  </conditionalFormatting>
  <conditionalFormatting sqref="AO7">
    <cfRule type="duplicateValues" dxfId="423" priority="223"/>
  </conditionalFormatting>
  <conditionalFormatting sqref="AP3">
    <cfRule type="duplicateValues" dxfId="422" priority="221"/>
    <cfRule type="duplicateValues" dxfId="421" priority="222"/>
  </conditionalFormatting>
  <conditionalFormatting sqref="AR14:AR15">
    <cfRule type="duplicateValues" dxfId="420" priority="220"/>
  </conditionalFormatting>
  <conditionalFormatting sqref="AH14">
    <cfRule type="containsText" dxfId="419" priority="219" operator="containsText" text="Ganzjahresbetrieb eingetragen - kein DRZ möglich!">
      <formula>NOT(ISERROR(SEARCH("Ganzjahresbetrieb eingetragen - kein DRZ möglich!",AH14)))</formula>
    </cfRule>
  </conditionalFormatting>
  <conditionalFormatting sqref="AO14">
    <cfRule type="duplicateValues" dxfId="418" priority="218"/>
  </conditionalFormatting>
  <conditionalFormatting sqref="AP10">
    <cfRule type="duplicateValues" dxfId="417" priority="216"/>
    <cfRule type="duplicateValues" dxfId="416" priority="217"/>
  </conditionalFormatting>
  <conditionalFormatting sqref="AR21:AR22">
    <cfRule type="duplicateValues" dxfId="415" priority="215"/>
  </conditionalFormatting>
  <conditionalFormatting sqref="AH21">
    <cfRule type="containsText" dxfId="414" priority="214" operator="containsText" text="Ganzjahresbetrieb eingetragen - kein DRZ möglich!">
      <formula>NOT(ISERROR(SEARCH("Ganzjahresbetrieb eingetragen - kein DRZ möglich!",AH21)))</formula>
    </cfRule>
  </conditionalFormatting>
  <conditionalFormatting sqref="AO21">
    <cfRule type="duplicateValues" dxfId="413" priority="213"/>
  </conditionalFormatting>
  <conditionalFormatting sqref="AP17">
    <cfRule type="duplicateValues" dxfId="412" priority="211"/>
    <cfRule type="duplicateValues" dxfId="411" priority="212"/>
  </conditionalFormatting>
  <conditionalFormatting sqref="AR28:AR29">
    <cfRule type="duplicateValues" dxfId="410" priority="210"/>
  </conditionalFormatting>
  <conditionalFormatting sqref="AH28">
    <cfRule type="containsText" dxfId="409" priority="209" operator="containsText" text="Ganzjahresbetrieb eingetragen - kein DRZ möglich!">
      <formula>NOT(ISERROR(SEARCH("Ganzjahresbetrieb eingetragen - kein DRZ möglich!",AH28)))</formula>
    </cfRule>
  </conditionalFormatting>
  <conditionalFormatting sqref="AO28">
    <cfRule type="duplicateValues" dxfId="408" priority="208"/>
  </conditionalFormatting>
  <conditionalFormatting sqref="AP24">
    <cfRule type="duplicateValues" dxfId="407" priority="206"/>
    <cfRule type="duplicateValues" dxfId="406" priority="207"/>
  </conditionalFormatting>
  <conditionalFormatting sqref="AR35:AR36">
    <cfRule type="duplicateValues" dxfId="405" priority="205"/>
  </conditionalFormatting>
  <conditionalFormatting sqref="AH35">
    <cfRule type="containsText" dxfId="404" priority="204" operator="containsText" text="Ganzjahresbetrieb eingetragen - kein DRZ möglich!">
      <formula>NOT(ISERROR(SEARCH("Ganzjahresbetrieb eingetragen - kein DRZ möglich!",AH35)))</formula>
    </cfRule>
  </conditionalFormatting>
  <conditionalFormatting sqref="AO35">
    <cfRule type="duplicateValues" dxfId="403" priority="203"/>
  </conditionalFormatting>
  <conditionalFormatting sqref="AP31">
    <cfRule type="duplicateValues" dxfId="402" priority="201"/>
    <cfRule type="duplicateValues" dxfId="401" priority="202"/>
  </conditionalFormatting>
  <conditionalFormatting sqref="BC7:BC8">
    <cfRule type="duplicateValues" dxfId="400" priority="200"/>
  </conditionalFormatting>
  <conditionalFormatting sqref="AS7">
    <cfRule type="containsText" dxfId="399" priority="199" operator="containsText" text="Ganzjahresbetrieb eingetragen - kein DRZ möglich!">
      <formula>NOT(ISERROR(SEARCH("Ganzjahresbetrieb eingetragen - kein DRZ möglich!",AS7)))</formula>
    </cfRule>
  </conditionalFormatting>
  <conditionalFormatting sqref="AZ7">
    <cfRule type="duplicateValues" dxfId="398" priority="198"/>
  </conditionalFormatting>
  <conditionalFormatting sqref="BA3">
    <cfRule type="duplicateValues" dxfId="397" priority="196"/>
    <cfRule type="duplicateValues" dxfId="396" priority="197"/>
  </conditionalFormatting>
  <conditionalFormatting sqref="BC14:BC15">
    <cfRule type="duplicateValues" dxfId="395" priority="195"/>
  </conditionalFormatting>
  <conditionalFormatting sqref="AS14">
    <cfRule type="containsText" dxfId="394" priority="194" operator="containsText" text="Ganzjahresbetrieb eingetragen - kein DRZ möglich!">
      <formula>NOT(ISERROR(SEARCH("Ganzjahresbetrieb eingetragen - kein DRZ möglich!",AS14)))</formula>
    </cfRule>
  </conditionalFormatting>
  <conditionalFormatting sqref="AZ14">
    <cfRule type="duplicateValues" dxfId="393" priority="193"/>
  </conditionalFormatting>
  <conditionalFormatting sqref="BA10">
    <cfRule type="duplicateValues" dxfId="392" priority="191"/>
    <cfRule type="duplicateValues" dxfId="391" priority="192"/>
  </conditionalFormatting>
  <conditionalFormatting sqref="BC21:BC22">
    <cfRule type="duplicateValues" dxfId="390" priority="190"/>
  </conditionalFormatting>
  <conditionalFormatting sqref="AS21">
    <cfRule type="containsText" dxfId="389" priority="189" operator="containsText" text="Ganzjahresbetrieb eingetragen - kein DRZ möglich!">
      <formula>NOT(ISERROR(SEARCH("Ganzjahresbetrieb eingetragen - kein DRZ möglich!",AS21)))</formula>
    </cfRule>
  </conditionalFormatting>
  <conditionalFormatting sqref="AZ21">
    <cfRule type="duplicateValues" dxfId="388" priority="188"/>
  </conditionalFormatting>
  <conditionalFormatting sqref="BA17">
    <cfRule type="duplicateValues" dxfId="387" priority="186"/>
    <cfRule type="duplicateValues" dxfId="386" priority="187"/>
  </conditionalFormatting>
  <conditionalFormatting sqref="BC28:BC29">
    <cfRule type="duplicateValues" dxfId="385" priority="185"/>
  </conditionalFormatting>
  <conditionalFormatting sqref="AS28">
    <cfRule type="containsText" dxfId="384" priority="184" operator="containsText" text="Ganzjahresbetrieb eingetragen - kein DRZ möglich!">
      <formula>NOT(ISERROR(SEARCH("Ganzjahresbetrieb eingetragen - kein DRZ möglich!",AS28)))</formula>
    </cfRule>
  </conditionalFormatting>
  <conditionalFormatting sqref="AZ28">
    <cfRule type="duplicateValues" dxfId="383" priority="183"/>
  </conditionalFormatting>
  <conditionalFormatting sqref="BA24">
    <cfRule type="duplicateValues" dxfId="382" priority="181"/>
    <cfRule type="duplicateValues" dxfId="381" priority="182"/>
  </conditionalFormatting>
  <conditionalFormatting sqref="BC35:BC36">
    <cfRule type="duplicateValues" dxfId="380" priority="180"/>
  </conditionalFormatting>
  <conditionalFormatting sqref="AS35">
    <cfRule type="containsText" dxfId="379" priority="179" operator="containsText" text="Ganzjahresbetrieb eingetragen - kein DRZ möglich!">
      <formula>NOT(ISERROR(SEARCH("Ganzjahresbetrieb eingetragen - kein DRZ möglich!",AS35)))</formula>
    </cfRule>
  </conditionalFormatting>
  <conditionalFormatting sqref="AZ35">
    <cfRule type="duplicateValues" dxfId="378" priority="178"/>
  </conditionalFormatting>
  <conditionalFormatting sqref="BA31">
    <cfRule type="duplicateValues" dxfId="377" priority="176"/>
    <cfRule type="duplicateValues" dxfId="376" priority="177"/>
  </conditionalFormatting>
  <conditionalFormatting sqref="K44:K45">
    <cfRule type="duplicateValues" dxfId="375" priority="150"/>
  </conditionalFormatting>
  <conditionalFormatting sqref="A44">
    <cfRule type="containsText" dxfId="374" priority="149" operator="containsText" text="Ganzjahresbetrieb eingetragen - kein DRZ möglich!">
      <formula>NOT(ISERROR(SEARCH("Ganzjahresbetrieb eingetragen - kein DRZ möglich!",A44)))</formula>
    </cfRule>
  </conditionalFormatting>
  <conditionalFormatting sqref="H44">
    <cfRule type="duplicateValues" dxfId="373" priority="148"/>
  </conditionalFormatting>
  <conditionalFormatting sqref="I40">
    <cfRule type="duplicateValues" dxfId="372" priority="146"/>
    <cfRule type="duplicateValues" dxfId="371" priority="147"/>
  </conditionalFormatting>
  <conditionalFormatting sqref="K51:K52">
    <cfRule type="duplicateValues" dxfId="370" priority="145"/>
  </conditionalFormatting>
  <conditionalFormatting sqref="A51">
    <cfRule type="containsText" dxfId="369" priority="144" operator="containsText" text="Ganzjahresbetrieb eingetragen - kein DRZ möglich!">
      <formula>NOT(ISERROR(SEARCH("Ganzjahresbetrieb eingetragen - kein DRZ möglich!",A51)))</formula>
    </cfRule>
  </conditionalFormatting>
  <conditionalFormatting sqref="H51">
    <cfRule type="duplicateValues" dxfId="368" priority="143"/>
  </conditionalFormatting>
  <conditionalFormatting sqref="I47">
    <cfRule type="duplicateValues" dxfId="367" priority="141"/>
    <cfRule type="duplicateValues" dxfId="366" priority="142"/>
  </conditionalFormatting>
  <conditionalFormatting sqref="K58:K59">
    <cfRule type="duplicateValues" dxfId="365" priority="140"/>
  </conditionalFormatting>
  <conditionalFormatting sqref="A58">
    <cfRule type="containsText" dxfId="364" priority="139" operator="containsText" text="Ganzjahresbetrieb eingetragen - kein DRZ möglich!">
      <formula>NOT(ISERROR(SEARCH("Ganzjahresbetrieb eingetragen - kein DRZ möglich!",A58)))</formula>
    </cfRule>
  </conditionalFormatting>
  <conditionalFormatting sqref="H58">
    <cfRule type="duplicateValues" dxfId="363" priority="138"/>
  </conditionalFormatting>
  <conditionalFormatting sqref="I54">
    <cfRule type="duplicateValues" dxfId="362" priority="136"/>
    <cfRule type="duplicateValues" dxfId="361" priority="137"/>
  </conditionalFormatting>
  <conditionalFormatting sqref="K65:K66">
    <cfRule type="duplicateValues" dxfId="360" priority="135"/>
  </conditionalFormatting>
  <conditionalFormatting sqref="A65">
    <cfRule type="containsText" dxfId="359" priority="134" operator="containsText" text="Ganzjahresbetrieb eingetragen - kein DRZ möglich!">
      <formula>NOT(ISERROR(SEARCH("Ganzjahresbetrieb eingetragen - kein DRZ möglich!",A65)))</formula>
    </cfRule>
  </conditionalFormatting>
  <conditionalFormatting sqref="H65">
    <cfRule type="duplicateValues" dxfId="358" priority="133"/>
  </conditionalFormatting>
  <conditionalFormatting sqref="I61">
    <cfRule type="duplicateValues" dxfId="357" priority="131"/>
    <cfRule type="duplicateValues" dxfId="356" priority="132"/>
  </conditionalFormatting>
  <conditionalFormatting sqref="K72:K73">
    <cfRule type="duplicateValues" dxfId="355" priority="130"/>
  </conditionalFormatting>
  <conditionalFormatting sqref="A72">
    <cfRule type="containsText" dxfId="354" priority="129" operator="containsText" text="Ganzjahresbetrieb eingetragen - kein DRZ möglich!">
      <formula>NOT(ISERROR(SEARCH("Ganzjahresbetrieb eingetragen - kein DRZ möglich!",A72)))</formula>
    </cfRule>
  </conditionalFormatting>
  <conditionalFormatting sqref="H72">
    <cfRule type="duplicateValues" dxfId="353" priority="128"/>
  </conditionalFormatting>
  <conditionalFormatting sqref="I68">
    <cfRule type="duplicateValues" dxfId="352" priority="126"/>
    <cfRule type="duplicateValues" dxfId="351" priority="127"/>
  </conditionalFormatting>
  <conditionalFormatting sqref="V44:V45">
    <cfRule type="duplicateValues" dxfId="350" priority="125"/>
  </conditionalFormatting>
  <conditionalFormatting sqref="L44">
    <cfRule type="containsText" dxfId="349" priority="124" operator="containsText" text="Ganzjahresbetrieb eingetragen - kein DRZ möglich!">
      <formula>NOT(ISERROR(SEARCH("Ganzjahresbetrieb eingetragen - kein DRZ möglich!",L44)))</formula>
    </cfRule>
  </conditionalFormatting>
  <conditionalFormatting sqref="S44">
    <cfRule type="duplicateValues" dxfId="348" priority="123"/>
  </conditionalFormatting>
  <conditionalFormatting sqref="T40">
    <cfRule type="duplicateValues" dxfId="347" priority="121"/>
    <cfRule type="duplicateValues" dxfId="346" priority="122"/>
  </conditionalFormatting>
  <conditionalFormatting sqref="V51:V52">
    <cfRule type="duplicateValues" dxfId="345" priority="120"/>
  </conditionalFormatting>
  <conditionalFormatting sqref="L51">
    <cfRule type="containsText" dxfId="344" priority="119" operator="containsText" text="Ganzjahresbetrieb eingetragen - kein DRZ möglich!">
      <formula>NOT(ISERROR(SEARCH("Ganzjahresbetrieb eingetragen - kein DRZ möglich!",L51)))</formula>
    </cfRule>
  </conditionalFormatting>
  <conditionalFormatting sqref="S51">
    <cfRule type="duplicateValues" dxfId="343" priority="118"/>
  </conditionalFormatting>
  <conditionalFormatting sqref="T47">
    <cfRule type="duplicateValues" dxfId="342" priority="116"/>
    <cfRule type="duplicateValues" dxfId="341" priority="117"/>
  </conditionalFormatting>
  <conditionalFormatting sqref="V58:V59">
    <cfRule type="duplicateValues" dxfId="340" priority="115"/>
  </conditionalFormatting>
  <conditionalFormatting sqref="L58">
    <cfRule type="containsText" dxfId="339" priority="114" operator="containsText" text="Ganzjahresbetrieb eingetragen - kein DRZ möglich!">
      <formula>NOT(ISERROR(SEARCH("Ganzjahresbetrieb eingetragen - kein DRZ möglich!",L58)))</formula>
    </cfRule>
  </conditionalFormatting>
  <conditionalFormatting sqref="S58">
    <cfRule type="duplicateValues" dxfId="338" priority="113"/>
  </conditionalFormatting>
  <conditionalFormatting sqref="T54">
    <cfRule type="duplicateValues" dxfId="337" priority="111"/>
    <cfRule type="duplicateValues" dxfId="336" priority="112"/>
  </conditionalFormatting>
  <conditionalFormatting sqref="V65:V66">
    <cfRule type="duplicateValues" dxfId="335" priority="110"/>
  </conditionalFormatting>
  <conditionalFormatting sqref="L65">
    <cfRule type="containsText" dxfId="334" priority="109" operator="containsText" text="Ganzjahresbetrieb eingetragen - kein DRZ möglich!">
      <formula>NOT(ISERROR(SEARCH("Ganzjahresbetrieb eingetragen - kein DRZ möglich!",L65)))</formula>
    </cfRule>
  </conditionalFormatting>
  <conditionalFormatting sqref="S65">
    <cfRule type="duplicateValues" dxfId="333" priority="108"/>
  </conditionalFormatting>
  <conditionalFormatting sqref="T61">
    <cfRule type="duplicateValues" dxfId="332" priority="106"/>
    <cfRule type="duplicateValues" dxfId="331" priority="107"/>
  </conditionalFormatting>
  <conditionalFormatting sqref="V72:V73">
    <cfRule type="duplicateValues" dxfId="330" priority="105"/>
  </conditionalFormatting>
  <conditionalFormatting sqref="L72">
    <cfRule type="containsText" dxfId="329" priority="104" operator="containsText" text="Ganzjahresbetrieb eingetragen - kein DRZ möglich!">
      <formula>NOT(ISERROR(SEARCH("Ganzjahresbetrieb eingetragen - kein DRZ möglich!",L72)))</formula>
    </cfRule>
  </conditionalFormatting>
  <conditionalFormatting sqref="S72">
    <cfRule type="duplicateValues" dxfId="328" priority="103"/>
  </conditionalFormatting>
  <conditionalFormatting sqref="T68">
    <cfRule type="duplicateValues" dxfId="327" priority="101"/>
    <cfRule type="duplicateValues" dxfId="326" priority="102"/>
  </conditionalFormatting>
  <conditionalFormatting sqref="AG44:AG45">
    <cfRule type="duplicateValues" dxfId="325" priority="100"/>
  </conditionalFormatting>
  <conditionalFormatting sqref="W44">
    <cfRule type="containsText" dxfId="324" priority="99" operator="containsText" text="Ganzjahresbetrieb eingetragen - kein DRZ möglich!">
      <formula>NOT(ISERROR(SEARCH("Ganzjahresbetrieb eingetragen - kein DRZ möglich!",W44)))</formula>
    </cfRule>
  </conditionalFormatting>
  <conditionalFormatting sqref="AD44">
    <cfRule type="duplicateValues" dxfId="323" priority="98"/>
  </conditionalFormatting>
  <conditionalFormatting sqref="AE40">
    <cfRule type="duplicateValues" dxfId="322" priority="96"/>
    <cfRule type="duplicateValues" dxfId="321" priority="97"/>
  </conditionalFormatting>
  <conditionalFormatting sqref="AG51:AG52">
    <cfRule type="duplicateValues" dxfId="320" priority="95"/>
  </conditionalFormatting>
  <conditionalFormatting sqref="W51">
    <cfRule type="containsText" dxfId="319" priority="94" operator="containsText" text="Ganzjahresbetrieb eingetragen - kein DRZ möglich!">
      <formula>NOT(ISERROR(SEARCH("Ganzjahresbetrieb eingetragen - kein DRZ möglich!",W51)))</formula>
    </cfRule>
  </conditionalFormatting>
  <conditionalFormatting sqref="AD51">
    <cfRule type="duplicateValues" dxfId="318" priority="93"/>
  </conditionalFormatting>
  <conditionalFormatting sqref="AE47">
    <cfRule type="duplicateValues" dxfId="317" priority="91"/>
    <cfRule type="duplicateValues" dxfId="316" priority="92"/>
  </conditionalFormatting>
  <conditionalFormatting sqref="AG58:AG59">
    <cfRule type="duplicateValues" dxfId="315" priority="90"/>
  </conditionalFormatting>
  <conditionalFormatting sqref="W58">
    <cfRule type="containsText" dxfId="314" priority="89" operator="containsText" text="Ganzjahresbetrieb eingetragen - kein DRZ möglich!">
      <formula>NOT(ISERROR(SEARCH("Ganzjahresbetrieb eingetragen - kein DRZ möglich!",W58)))</formula>
    </cfRule>
  </conditionalFormatting>
  <conditionalFormatting sqref="AD58">
    <cfRule type="duplicateValues" dxfId="313" priority="88"/>
  </conditionalFormatting>
  <conditionalFormatting sqref="AE54">
    <cfRule type="duplicateValues" dxfId="312" priority="86"/>
    <cfRule type="duplicateValues" dxfId="311" priority="87"/>
  </conditionalFormatting>
  <conditionalFormatting sqref="AG65:AG66">
    <cfRule type="duplicateValues" dxfId="310" priority="85"/>
  </conditionalFormatting>
  <conditionalFormatting sqref="W65">
    <cfRule type="containsText" dxfId="309" priority="84" operator="containsText" text="Ganzjahresbetrieb eingetragen - kein DRZ möglich!">
      <formula>NOT(ISERROR(SEARCH("Ganzjahresbetrieb eingetragen - kein DRZ möglich!",W65)))</formula>
    </cfRule>
  </conditionalFormatting>
  <conditionalFormatting sqref="AD65">
    <cfRule type="duplicateValues" dxfId="308" priority="83"/>
  </conditionalFormatting>
  <conditionalFormatting sqref="AE61">
    <cfRule type="duplicateValues" dxfId="307" priority="81"/>
    <cfRule type="duplicateValues" dxfId="306" priority="82"/>
  </conditionalFormatting>
  <conditionalFormatting sqref="AG72:AG73">
    <cfRule type="duplicateValues" dxfId="305" priority="80"/>
  </conditionalFormatting>
  <conditionalFormatting sqref="W72">
    <cfRule type="containsText" dxfId="304" priority="79" operator="containsText" text="Ganzjahresbetrieb eingetragen - kein DRZ möglich!">
      <formula>NOT(ISERROR(SEARCH("Ganzjahresbetrieb eingetragen - kein DRZ möglich!",W72)))</formula>
    </cfRule>
  </conditionalFormatting>
  <conditionalFormatting sqref="AD72">
    <cfRule type="duplicateValues" dxfId="303" priority="78"/>
  </conditionalFormatting>
  <conditionalFormatting sqref="AE68">
    <cfRule type="duplicateValues" dxfId="302" priority="76"/>
    <cfRule type="duplicateValues" dxfId="301" priority="77"/>
  </conditionalFormatting>
  <conditionalFormatting sqref="AR44:AR45">
    <cfRule type="duplicateValues" dxfId="300" priority="75"/>
  </conditionalFormatting>
  <conditionalFormatting sqref="AH44">
    <cfRule type="containsText" dxfId="299" priority="74" operator="containsText" text="Ganzjahresbetrieb eingetragen - kein DRZ möglich!">
      <formula>NOT(ISERROR(SEARCH("Ganzjahresbetrieb eingetragen - kein DRZ möglich!",AH44)))</formula>
    </cfRule>
  </conditionalFormatting>
  <conditionalFormatting sqref="AO44">
    <cfRule type="duplicateValues" dxfId="298" priority="73"/>
  </conditionalFormatting>
  <conditionalFormatting sqref="AP40">
    <cfRule type="duplicateValues" dxfId="297" priority="71"/>
    <cfRule type="duplicateValues" dxfId="296" priority="72"/>
  </conditionalFormatting>
  <conditionalFormatting sqref="AR51:AR52">
    <cfRule type="duplicateValues" dxfId="295" priority="70"/>
  </conditionalFormatting>
  <conditionalFormatting sqref="AH51">
    <cfRule type="containsText" dxfId="294" priority="69" operator="containsText" text="Ganzjahresbetrieb eingetragen - kein DRZ möglich!">
      <formula>NOT(ISERROR(SEARCH("Ganzjahresbetrieb eingetragen - kein DRZ möglich!",AH51)))</formula>
    </cfRule>
  </conditionalFormatting>
  <conditionalFormatting sqref="AO51">
    <cfRule type="duplicateValues" dxfId="293" priority="68"/>
  </conditionalFormatting>
  <conditionalFormatting sqref="AP47">
    <cfRule type="duplicateValues" dxfId="292" priority="66"/>
    <cfRule type="duplicateValues" dxfId="291" priority="67"/>
  </conditionalFormatting>
  <conditionalFormatting sqref="AR58:AR59">
    <cfRule type="duplicateValues" dxfId="290" priority="65"/>
  </conditionalFormatting>
  <conditionalFormatting sqref="AH58">
    <cfRule type="containsText" dxfId="289" priority="64" operator="containsText" text="Ganzjahresbetrieb eingetragen - kein DRZ möglich!">
      <formula>NOT(ISERROR(SEARCH("Ganzjahresbetrieb eingetragen - kein DRZ möglich!",AH58)))</formula>
    </cfRule>
  </conditionalFormatting>
  <conditionalFormatting sqref="AO58">
    <cfRule type="duplicateValues" dxfId="288" priority="63"/>
  </conditionalFormatting>
  <conditionalFormatting sqref="AP54">
    <cfRule type="duplicateValues" dxfId="287" priority="61"/>
    <cfRule type="duplicateValues" dxfId="286" priority="62"/>
  </conditionalFormatting>
  <conditionalFormatting sqref="AR65:AR66">
    <cfRule type="duplicateValues" dxfId="285" priority="60"/>
  </conditionalFormatting>
  <conditionalFormatting sqref="AH65">
    <cfRule type="containsText" dxfId="284" priority="59" operator="containsText" text="Ganzjahresbetrieb eingetragen - kein DRZ möglich!">
      <formula>NOT(ISERROR(SEARCH("Ganzjahresbetrieb eingetragen - kein DRZ möglich!",AH65)))</formula>
    </cfRule>
  </conditionalFormatting>
  <conditionalFormatting sqref="AO65">
    <cfRule type="duplicateValues" dxfId="283" priority="58"/>
  </conditionalFormatting>
  <conditionalFormatting sqref="AP61">
    <cfRule type="duplicateValues" dxfId="282" priority="56"/>
    <cfRule type="duplicateValues" dxfId="281" priority="57"/>
  </conditionalFormatting>
  <conditionalFormatting sqref="AR72:AR73">
    <cfRule type="duplicateValues" dxfId="280" priority="55"/>
  </conditionalFormatting>
  <conditionalFormatting sqref="AH72">
    <cfRule type="containsText" dxfId="279" priority="54" operator="containsText" text="Ganzjahresbetrieb eingetragen - kein DRZ möglich!">
      <formula>NOT(ISERROR(SEARCH("Ganzjahresbetrieb eingetragen - kein DRZ möglich!",AH72)))</formula>
    </cfRule>
  </conditionalFormatting>
  <conditionalFormatting sqref="AO72">
    <cfRule type="duplicateValues" dxfId="278" priority="53"/>
  </conditionalFormatting>
  <conditionalFormatting sqref="AP68">
    <cfRule type="duplicateValues" dxfId="277" priority="51"/>
    <cfRule type="duplicateValues" dxfId="276" priority="52"/>
  </conditionalFormatting>
  <conditionalFormatting sqref="BC45:BC46">
    <cfRule type="duplicateValues" dxfId="275" priority="50"/>
  </conditionalFormatting>
  <conditionalFormatting sqref="AS45">
    <cfRule type="containsText" dxfId="274" priority="49" operator="containsText" text="Ganzjahresbetrieb eingetragen - kein DRZ möglich!">
      <formula>NOT(ISERROR(SEARCH("Ganzjahresbetrieb eingetragen - kein DRZ möglich!",AS45)))</formula>
    </cfRule>
  </conditionalFormatting>
  <conditionalFormatting sqref="AZ45">
    <cfRule type="duplicateValues" dxfId="273" priority="48"/>
  </conditionalFormatting>
  <conditionalFormatting sqref="BA41">
    <cfRule type="duplicateValues" dxfId="272" priority="46"/>
    <cfRule type="duplicateValues" dxfId="271" priority="47"/>
  </conditionalFormatting>
  <conditionalFormatting sqref="BC52:BC53">
    <cfRule type="duplicateValues" dxfId="270" priority="45"/>
  </conditionalFormatting>
  <conditionalFormatting sqref="AS52">
    <cfRule type="containsText" dxfId="269" priority="44" operator="containsText" text="Ganzjahresbetrieb eingetragen - kein DRZ möglich!">
      <formula>NOT(ISERROR(SEARCH("Ganzjahresbetrieb eingetragen - kein DRZ möglich!",AS52)))</formula>
    </cfRule>
  </conditionalFormatting>
  <conditionalFormatting sqref="AZ52">
    <cfRule type="duplicateValues" dxfId="268" priority="43"/>
  </conditionalFormatting>
  <conditionalFormatting sqref="BA48">
    <cfRule type="duplicateValues" dxfId="267" priority="41"/>
    <cfRule type="duplicateValues" dxfId="266" priority="42"/>
  </conditionalFormatting>
  <conditionalFormatting sqref="BC59:BC60">
    <cfRule type="duplicateValues" dxfId="265" priority="40"/>
  </conditionalFormatting>
  <conditionalFormatting sqref="AS59">
    <cfRule type="containsText" dxfId="264" priority="39" operator="containsText" text="Ganzjahresbetrieb eingetragen - kein DRZ möglich!">
      <formula>NOT(ISERROR(SEARCH("Ganzjahresbetrieb eingetragen - kein DRZ möglich!",AS59)))</formula>
    </cfRule>
  </conditionalFormatting>
  <conditionalFormatting sqref="AZ59">
    <cfRule type="duplicateValues" dxfId="263" priority="38"/>
  </conditionalFormatting>
  <conditionalFormatting sqref="BA55">
    <cfRule type="duplicateValues" dxfId="262" priority="36"/>
    <cfRule type="duplicateValues" dxfId="261" priority="37"/>
  </conditionalFormatting>
  <conditionalFormatting sqref="BC66:BC67">
    <cfRule type="duplicateValues" dxfId="260" priority="35"/>
  </conditionalFormatting>
  <conditionalFormatting sqref="AS66">
    <cfRule type="containsText" dxfId="259" priority="34" operator="containsText" text="Ganzjahresbetrieb eingetragen - kein DRZ möglich!">
      <formula>NOT(ISERROR(SEARCH("Ganzjahresbetrieb eingetragen - kein DRZ möglich!",AS66)))</formula>
    </cfRule>
  </conditionalFormatting>
  <conditionalFormatting sqref="AZ66">
    <cfRule type="duplicateValues" dxfId="258" priority="33"/>
  </conditionalFormatting>
  <conditionalFormatting sqref="BA62">
    <cfRule type="duplicateValues" dxfId="257" priority="31"/>
    <cfRule type="duplicateValues" dxfId="256" priority="32"/>
  </conditionalFormatting>
  <conditionalFormatting sqref="BC73:BC74">
    <cfRule type="duplicateValues" dxfId="255" priority="30"/>
  </conditionalFormatting>
  <conditionalFormatting sqref="AS73">
    <cfRule type="containsText" dxfId="254" priority="29" operator="containsText" text="Ganzjahresbetrieb eingetragen - kein DRZ möglich!">
      <formula>NOT(ISERROR(SEARCH("Ganzjahresbetrieb eingetragen - kein DRZ möglich!",AS73)))</formula>
    </cfRule>
  </conditionalFormatting>
  <conditionalFormatting sqref="AZ73">
    <cfRule type="duplicateValues" dxfId="253" priority="28"/>
  </conditionalFormatting>
  <conditionalFormatting sqref="BA69">
    <cfRule type="duplicateValues" dxfId="252" priority="26"/>
    <cfRule type="duplicateValues" dxfId="251" priority="27"/>
  </conditionalFormatting>
  <pageMargins left="0.23622047244094491" right="0.23622047244094491" top="0.35433070866141736" bottom="0.35433070866141736" header="0.31496062992125984" footer="0.31496062992125984"/>
  <pageSetup paperSize="9" orientation="landscape" r:id="rId1"/>
  <headerFooter differentFirst="1">
    <oddHeader>&amp;L&amp;8Förderungsansuchen 2024/25: Finanzierungsplan Prio1&amp;R&amp;G</oddHead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II183"/>
  <sheetViews>
    <sheetView showGridLines="0" view="pageLayout" zoomScaleNormal="100" workbookViewId="0">
      <selection activeCell="C9" sqref="C9:E9"/>
    </sheetView>
  </sheetViews>
  <sheetFormatPr baseColWidth="10" defaultColWidth="11.44140625" defaultRowHeight="14.4"/>
  <cols>
    <col min="1" max="3" width="11.44140625" style="2"/>
    <col min="4" max="4" width="8" style="2" customWidth="1"/>
    <col min="5" max="5" width="13.44140625" style="2" customWidth="1"/>
    <col min="6" max="6" width="14.109375" style="2" customWidth="1"/>
    <col min="7" max="7" width="13.88671875" style="2" customWidth="1"/>
    <col min="8" max="8" width="18.44140625" style="2" customWidth="1"/>
    <col min="9" max="9" width="26.44140625" style="2" customWidth="1"/>
    <col min="10" max="10" width="1.44140625" style="2" customWidth="1"/>
    <col min="11" max="11" width="10.44140625" style="2" customWidth="1"/>
    <col min="12" max="15" width="11.44140625" style="215"/>
    <col min="16" max="16" width="13.44140625" style="215" customWidth="1"/>
    <col min="17" max="17" width="15.109375" style="215" customWidth="1"/>
    <col min="18" max="18" width="12.6640625" style="215" customWidth="1"/>
    <col min="19" max="19" width="16" style="215" customWidth="1"/>
    <col min="20" max="20" width="26.109375" style="215" customWidth="1"/>
    <col min="21" max="21" width="3.5546875" style="215" customWidth="1"/>
    <col min="22" max="22" width="7.44140625" style="215" customWidth="1"/>
    <col min="23" max="26" width="11.44140625" style="215"/>
    <col min="27" max="27" width="14.109375" style="215" customWidth="1"/>
    <col min="28" max="28" width="15.33203125" style="215" customWidth="1"/>
    <col min="29" max="29" width="12.109375" style="215" customWidth="1"/>
    <col min="30" max="30" width="16.6640625" style="215" customWidth="1"/>
    <col min="31" max="31" width="22" style="215" customWidth="1"/>
    <col min="32" max="32" width="3" style="215" customWidth="1"/>
    <col min="33" max="33" width="9.6640625" style="215" customWidth="1"/>
    <col min="34" max="35" width="11.44140625" style="215" customWidth="1"/>
    <col min="36" max="37" width="11.44140625" style="215"/>
    <col min="38" max="38" width="11.44140625" style="215" customWidth="1"/>
    <col min="39" max="39" width="15.109375" style="215" customWidth="1"/>
    <col min="40" max="40" width="12.109375" style="215" customWidth="1"/>
    <col min="41" max="41" width="16.6640625" style="215" customWidth="1"/>
    <col min="42" max="42" width="22" style="215" customWidth="1"/>
    <col min="43" max="43" width="2.88671875" style="215" customWidth="1"/>
    <col min="44" max="44" width="9.5546875" style="215" customWidth="1"/>
    <col min="45" max="45" width="11.44140625" style="215"/>
    <col min="46" max="46" width="8.44140625" style="215" customWidth="1"/>
    <col min="47" max="48" width="11.44140625" style="215"/>
    <col min="49" max="49" width="14.109375" style="215" customWidth="1"/>
    <col min="50" max="50" width="16.88671875" style="215" customWidth="1"/>
    <col min="51" max="51" width="13" style="215" customWidth="1"/>
    <col min="52" max="52" width="19" style="215" customWidth="1"/>
    <col min="53" max="53" width="24.5546875" style="215" customWidth="1"/>
    <col min="54" max="54" width="2.5546875" style="215" customWidth="1"/>
    <col min="55" max="55" width="6.44140625" style="215" customWidth="1"/>
    <col min="56" max="57" width="11.44140625" style="215"/>
    <col min="58" max="58" width="5" style="215" customWidth="1"/>
    <col min="59" max="59" width="11.44140625" style="215"/>
    <col min="60" max="60" width="14.6640625" style="215" customWidth="1"/>
    <col min="61" max="61" width="14.88671875" style="215" customWidth="1"/>
    <col min="62" max="62" width="15.5546875" style="215" customWidth="1"/>
    <col min="63" max="63" width="21" style="215" customWidth="1"/>
    <col min="64" max="64" width="23.33203125" style="215" customWidth="1"/>
    <col min="65" max="65" width="1.5546875" style="215" customWidth="1"/>
    <col min="66" max="66" width="5.33203125" style="215" customWidth="1"/>
    <col min="67" max="68" width="11.44140625" style="215"/>
    <col min="69" max="69" width="5.109375" style="215" customWidth="1"/>
    <col min="70" max="70" width="11.44140625" style="215"/>
    <col min="71" max="71" width="15.109375" style="215" customWidth="1"/>
    <col min="72" max="72" width="16.6640625" style="215" customWidth="1"/>
    <col min="73" max="73" width="14.44140625" style="215" customWidth="1"/>
    <col min="74" max="74" width="20.88671875" style="215" customWidth="1"/>
    <col min="75" max="75" width="21.109375" style="215" customWidth="1"/>
    <col min="76" max="76" width="1.33203125" style="215" customWidth="1"/>
    <col min="77" max="77" width="9.109375" style="215" customWidth="1"/>
    <col min="78" max="79" width="11.44140625" style="215"/>
    <col min="80" max="80" width="10.33203125" style="215" customWidth="1"/>
    <col min="81" max="81" width="11.44140625" style="215"/>
    <col min="82" max="82" width="14.5546875" style="215" customWidth="1"/>
    <col min="83" max="83" width="13.109375" style="215" customWidth="1"/>
    <col min="84" max="84" width="12.44140625" style="215" customWidth="1"/>
    <col min="85" max="85" width="20.88671875" style="215" customWidth="1"/>
    <col min="86" max="86" width="23.33203125" style="215" customWidth="1"/>
    <col min="87" max="87" width="2.5546875" style="215" customWidth="1"/>
    <col min="88" max="88" width="5" style="215" customWidth="1"/>
    <col min="89" max="91" width="11.44140625" style="215"/>
    <col min="92" max="92" width="7.33203125" style="215" customWidth="1"/>
    <col min="93" max="93" width="14.33203125" style="215" customWidth="1"/>
    <col min="94" max="94" width="14.5546875" style="215" customWidth="1"/>
    <col min="95" max="95" width="13.109375" style="215" customWidth="1"/>
    <col min="96" max="96" width="19.44140625" style="215" customWidth="1"/>
    <col min="97" max="97" width="26" style="215" customWidth="1"/>
    <col min="98" max="98" width="1.33203125" style="215" customWidth="1"/>
    <col min="99" max="99" width="6.44140625" style="215" customWidth="1"/>
    <col min="100" max="243" width="11.44140625" style="215"/>
    <col min="244" max="16384" width="11.44140625" style="2"/>
  </cols>
  <sheetData>
    <row r="1" spans="1:55" ht="15.75" customHeight="1">
      <c r="E1" s="574" t="s">
        <v>97</v>
      </c>
      <c r="F1" s="580" t="s">
        <v>137</v>
      </c>
      <c r="G1" s="580"/>
      <c r="H1" s="580"/>
      <c r="I1" s="576" t="s">
        <v>65</v>
      </c>
      <c r="J1" s="576"/>
      <c r="K1" s="577"/>
      <c r="L1" s="252"/>
      <c r="M1" s="252"/>
      <c r="N1" s="252"/>
      <c r="O1" s="252"/>
      <c r="P1" s="252"/>
      <c r="Q1" s="252"/>
      <c r="R1" s="252"/>
      <c r="S1" s="252"/>
      <c r="T1" s="252"/>
      <c r="U1" s="252"/>
      <c r="V1" s="252"/>
    </row>
    <row r="2" spans="1:55" ht="18" thickBot="1">
      <c r="A2" s="253" t="s">
        <v>219</v>
      </c>
      <c r="E2" s="575"/>
      <c r="F2" s="581"/>
      <c r="G2" s="581"/>
      <c r="H2" s="581"/>
      <c r="I2" s="578"/>
      <c r="J2" s="578"/>
      <c r="K2" s="579"/>
      <c r="L2" s="254" t="s">
        <v>2</v>
      </c>
      <c r="M2" s="255"/>
      <c r="N2" s="568"/>
      <c r="O2" s="569"/>
      <c r="P2" s="570"/>
      <c r="Q2" s="214"/>
      <c r="R2" s="214"/>
      <c r="S2" s="214"/>
      <c r="T2" s="214"/>
      <c r="U2" s="214"/>
      <c r="V2" s="256"/>
      <c r="W2" s="254" t="s">
        <v>2</v>
      </c>
      <c r="X2" s="255"/>
      <c r="Y2" s="568"/>
      <c r="Z2" s="569"/>
      <c r="AA2" s="570"/>
      <c r="AB2" s="214"/>
      <c r="AC2" s="214"/>
      <c r="AD2" s="214"/>
      <c r="AE2" s="214"/>
      <c r="AF2" s="214"/>
      <c r="AG2" s="256"/>
      <c r="AH2" s="254" t="s">
        <v>2</v>
      </c>
      <c r="AI2" s="255"/>
      <c r="AJ2" s="568"/>
      <c r="AK2" s="569"/>
      <c r="AL2" s="570"/>
      <c r="AM2" s="214"/>
      <c r="AN2" s="214"/>
      <c r="AO2" s="214"/>
      <c r="AP2" s="214"/>
      <c r="AQ2" s="214"/>
      <c r="AR2" s="256"/>
      <c r="AS2" s="254" t="s">
        <v>2</v>
      </c>
      <c r="AT2" s="255"/>
      <c r="AU2" s="568"/>
      <c r="AV2" s="569"/>
      <c r="AW2" s="570"/>
      <c r="AX2" s="214"/>
      <c r="AY2" s="214"/>
      <c r="AZ2" s="214"/>
      <c r="BA2" s="214"/>
      <c r="BB2" s="214"/>
      <c r="BC2" s="256"/>
    </row>
    <row r="3" spans="1:55">
      <c r="A3" s="302"/>
      <c r="B3" s="303" t="s">
        <v>226</v>
      </c>
      <c r="C3" s="304"/>
      <c r="D3" s="304"/>
      <c r="E3" s="305"/>
      <c r="F3" s="305"/>
      <c r="G3" s="305"/>
      <c r="H3" s="306"/>
      <c r="I3" s="262">
        <f>I10+I17+I24+I31+I40+I47+I54+I61+I68+T3+T10+T17+T24+T31+T40+T47+T54+T61+T68+AE3+AE10+AE17+AE24+AE31+AE40+AE47+AE54+AE61+AE68+AP3+AP10+AP17+AP24+AP31+AP40+AP47+AP54+AP61+AP68+BA3+BA10+BA17+BA24+BA31+BA41+BA48+BA55+BA62+BA69</f>
        <v>0</v>
      </c>
      <c r="J3" s="307" t="s">
        <v>165</v>
      </c>
      <c r="K3" s="308"/>
      <c r="L3" s="223" t="s">
        <v>25</v>
      </c>
      <c r="M3" s="2"/>
      <c r="N3" s="2"/>
      <c r="O3" s="2"/>
      <c r="P3" s="2"/>
      <c r="Q3" s="265"/>
      <c r="R3" s="265"/>
      <c r="S3" s="265"/>
      <c r="T3" s="60"/>
      <c r="U3" s="265"/>
      <c r="V3" s="266"/>
      <c r="W3" s="223" t="s">
        <v>25</v>
      </c>
      <c r="X3" s="2"/>
      <c r="Y3" s="2"/>
      <c r="Z3" s="2"/>
      <c r="AA3" s="2"/>
      <c r="AB3" s="265"/>
      <c r="AC3" s="265"/>
      <c r="AD3" s="265"/>
      <c r="AE3" s="60"/>
      <c r="AF3" s="265"/>
      <c r="AG3" s="266"/>
      <c r="AH3" s="223" t="s">
        <v>25</v>
      </c>
      <c r="AI3" s="2"/>
      <c r="AJ3" s="2"/>
      <c r="AK3" s="2"/>
      <c r="AL3" s="2"/>
      <c r="AM3" s="265"/>
      <c r="AN3" s="265"/>
      <c r="AO3" s="265"/>
      <c r="AP3" s="60"/>
      <c r="AQ3" s="265"/>
      <c r="AR3" s="266"/>
      <c r="AS3" s="223" t="s">
        <v>25</v>
      </c>
      <c r="AT3" s="2"/>
      <c r="AU3" s="2"/>
      <c r="AV3" s="2"/>
      <c r="AW3" s="2"/>
      <c r="AX3" s="265"/>
      <c r="AY3" s="265"/>
      <c r="AZ3" s="265"/>
      <c r="BA3" s="60"/>
      <c r="BB3" s="265"/>
      <c r="BC3" s="266"/>
    </row>
    <row r="4" spans="1:55">
      <c r="A4" s="309"/>
      <c r="B4" s="310" t="s">
        <v>232</v>
      </c>
      <c r="C4" s="305"/>
      <c r="D4" s="305"/>
      <c r="E4" s="305"/>
      <c r="F4" s="305"/>
      <c r="G4" s="305"/>
      <c r="H4" s="311"/>
      <c r="I4" s="270">
        <f>Finanzplan!W22+Finanzplan!W23</f>
        <v>0</v>
      </c>
      <c r="J4" s="312" t="s">
        <v>166</v>
      </c>
      <c r="K4" s="313"/>
      <c r="L4" s="223" t="s">
        <v>91</v>
      </c>
      <c r="M4" s="2"/>
      <c r="N4" s="2"/>
      <c r="O4" s="2"/>
      <c r="P4" s="2" t="s">
        <v>0</v>
      </c>
      <c r="Q4" s="59"/>
      <c r="R4" s="273" t="s">
        <v>1</v>
      </c>
      <c r="S4" s="59"/>
      <c r="T4" s="274">
        <f>ROUND(DATEDIF(Q4,S4+IF(Q4&lt;&gt;0,1,0),"d")/7,2)</f>
        <v>0</v>
      </c>
      <c r="U4" s="275"/>
      <c r="V4" s="276"/>
      <c r="W4" s="223" t="s">
        <v>91</v>
      </c>
      <c r="X4" s="2"/>
      <c r="Y4" s="2"/>
      <c r="Z4" s="2"/>
      <c r="AA4" s="2" t="s">
        <v>0</v>
      </c>
      <c r="AB4" s="59"/>
      <c r="AC4" s="273" t="s">
        <v>1</v>
      </c>
      <c r="AD4" s="59"/>
      <c r="AE4" s="274">
        <f>ROUND(DATEDIF(AB4,AD4+IF(AB4&lt;&gt;0,1,0),"d")/7,2)</f>
        <v>0</v>
      </c>
      <c r="AF4" s="275"/>
      <c r="AG4" s="276"/>
      <c r="AH4" s="223" t="s">
        <v>91</v>
      </c>
      <c r="AI4" s="2"/>
      <c r="AJ4" s="2"/>
      <c r="AK4" s="2"/>
      <c r="AL4" s="2" t="s">
        <v>0</v>
      </c>
      <c r="AM4" s="59"/>
      <c r="AN4" s="273" t="s">
        <v>1</v>
      </c>
      <c r="AO4" s="59"/>
      <c r="AP4" s="274">
        <f>ROUND(DATEDIF(AM4,AO4+IF(AM4&lt;&gt;0,1,0),"d")/7,2)</f>
        <v>0</v>
      </c>
      <c r="AQ4" s="275"/>
      <c r="AR4" s="276"/>
      <c r="AS4" s="223" t="s">
        <v>91</v>
      </c>
      <c r="AT4" s="2"/>
      <c r="AU4" s="2"/>
      <c r="AV4" s="2"/>
      <c r="AW4" s="2" t="s">
        <v>0</v>
      </c>
      <c r="AX4" s="59"/>
      <c r="AY4" s="273" t="s">
        <v>1</v>
      </c>
      <c r="AZ4" s="59"/>
      <c r="BA4" s="274">
        <f>ROUND(DATEDIF(AX4,AZ4+IF(AX4&lt;&gt;0,1,0),"d")/7,2)</f>
        <v>0</v>
      </c>
      <c r="BB4" s="275"/>
      <c r="BC4" s="276"/>
    </row>
    <row r="5" spans="1:55">
      <c r="A5" s="309"/>
      <c r="B5" s="310" t="s">
        <v>14</v>
      </c>
      <c r="C5" s="305"/>
      <c r="D5" s="305"/>
      <c r="E5" s="305"/>
      <c r="F5" s="305"/>
      <c r="G5" s="305"/>
      <c r="H5" s="311"/>
      <c r="I5" s="277">
        <f>ROUND((I12+I19+I26+I33+I42+I49+I56+I63+I70+T5+T12+T19+T26+T33+T42+T49+T56+T63+T70+AE5+AE12+AE19+AE26+AE33+AE42+AE49+AE56+AE63+AE70+AP5+AP12+AP19+AP26+AP33+AP42+AP49+AP56+AP63+AP70+BA5+BA12+BA19+BA26+BA33+BA43+BA50+BA57+BA64+BA71),2)</f>
        <v>0</v>
      </c>
      <c r="J5" s="305"/>
      <c r="K5" s="314"/>
      <c r="L5" s="223" t="s">
        <v>92</v>
      </c>
      <c r="M5" s="2"/>
      <c r="N5" s="2"/>
      <c r="O5" s="2"/>
      <c r="P5" s="2"/>
      <c r="Q5" s="2"/>
      <c r="R5" s="2"/>
      <c r="S5" s="2"/>
      <c r="T5" s="61"/>
      <c r="U5" s="2"/>
      <c r="V5" s="276"/>
      <c r="W5" s="223" t="s">
        <v>92</v>
      </c>
      <c r="X5" s="2"/>
      <c r="Y5" s="2"/>
      <c r="Z5" s="2"/>
      <c r="AA5" s="2"/>
      <c r="AB5" s="2"/>
      <c r="AC5" s="2"/>
      <c r="AD5" s="2"/>
      <c r="AE5" s="61"/>
      <c r="AF5" s="2"/>
      <c r="AG5" s="276"/>
      <c r="AH5" s="223" t="s">
        <v>92</v>
      </c>
      <c r="AI5" s="2"/>
      <c r="AJ5" s="2"/>
      <c r="AK5" s="2"/>
      <c r="AL5" s="2"/>
      <c r="AM5" s="2"/>
      <c r="AN5" s="2"/>
      <c r="AO5" s="2"/>
      <c r="AP5" s="61"/>
      <c r="AQ5" s="2"/>
      <c r="AR5" s="276"/>
      <c r="AS5" s="223" t="s">
        <v>92</v>
      </c>
      <c r="AT5" s="2"/>
      <c r="AU5" s="2"/>
      <c r="AV5" s="2"/>
      <c r="AW5" s="2"/>
      <c r="AX5" s="2"/>
      <c r="AY5" s="2"/>
      <c r="AZ5" s="2"/>
      <c r="BA5" s="61"/>
      <c r="BB5" s="2"/>
      <c r="BC5" s="276"/>
    </row>
    <row r="6" spans="1:55" ht="14.4" customHeight="1">
      <c r="A6" s="309"/>
      <c r="B6" s="310" t="s">
        <v>164</v>
      </c>
      <c r="C6" s="305"/>
      <c r="D6" s="305"/>
      <c r="E6" s="305"/>
      <c r="F6" s="305"/>
      <c r="G6" s="305"/>
      <c r="H6" s="311"/>
      <c r="I6" s="279">
        <f>ROUND(IFERROR(I5/K8,0),2)</f>
        <v>0</v>
      </c>
      <c r="J6" s="305"/>
      <c r="K6" s="314"/>
      <c r="L6" s="280"/>
      <c r="M6" s="281" t="s">
        <v>4</v>
      </c>
      <c r="N6" s="281"/>
      <c r="O6" s="281"/>
      <c r="P6" s="281"/>
      <c r="Q6" s="281"/>
      <c r="R6" s="281"/>
      <c r="S6" s="281"/>
      <c r="T6" s="282">
        <f>ROUND(IFERROR(T5/V7,0),2)</f>
        <v>0</v>
      </c>
      <c r="U6" s="281"/>
      <c r="V6" s="283"/>
      <c r="W6" s="280"/>
      <c r="X6" s="281" t="s">
        <v>4</v>
      </c>
      <c r="Y6" s="281"/>
      <c r="Z6" s="281"/>
      <c r="AA6" s="281"/>
      <c r="AB6" s="281"/>
      <c r="AC6" s="281"/>
      <c r="AD6" s="281"/>
      <c r="AE6" s="282">
        <f>ROUND(IFERROR(AE5/AG7,0),2)</f>
        <v>0</v>
      </c>
      <c r="AF6" s="281"/>
      <c r="AG6" s="283"/>
      <c r="AH6" s="280"/>
      <c r="AI6" s="281" t="s">
        <v>4</v>
      </c>
      <c r="AJ6" s="281"/>
      <c r="AK6" s="281"/>
      <c r="AL6" s="281"/>
      <c r="AM6" s="281"/>
      <c r="AN6" s="281"/>
      <c r="AO6" s="281"/>
      <c r="AP6" s="282">
        <f>ROUND(IFERROR(AP5/AR7,0),2)</f>
        <v>0</v>
      </c>
      <c r="AQ6" s="281"/>
      <c r="AR6" s="283"/>
      <c r="AS6" s="280"/>
      <c r="AT6" s="281" t="s">
        <v>4</v>
      </c>
      <c r="AU6" s="281"/>
      <c r="AV6" s="281"/>
      <c r="AW6" s="281"/>
      <c r="AX6" s="281"/>
      <c r="AY6" s="281"/>
      <c r="AZ6" s="281"/>
      <c r="BA6" s="282">
        <f>ROUND(IFERROR(BA5/BC7,0),2)</f>
        <v>0</v>
      </c>
      <c r="BB6" s="281"/>
      <c r="BC6" s="283"/>
    </row>
    <row r="7" spans="1:55" ht="15" customHeight="1">
      <c r="A7" s="309"/>
      <c r="B7" s="315"/>
      <c r="C7" s="305"/>
      <c r="D7" s="305"/>
      <c r="E7" s="305"/>
      <c r="F7" s="305"/>
      <c r="G7" s="305"/>
      <c r="H7" s="316" t="s">
        <v>10</v>
      </c>
      <c r="I7" s="286">
        <f>(IFERROR(IF(I6&gt;27,(K8*Info_IT!D7),I12+I19+I26+I33+I42+I49+I56+I63+I70+T5+T12+T19+T26+T33+T42+T49+T56+T63+T70+AE5+AE12+AE19+AE26+AE33+AE42+AE49+AE56+AE63+AE70+AP5+AP12+AP19+AP26+AP33+AP42+AP49+AP56+AP63+AP70+BA5+BA12+BA19+BA26+BA33+BA43+BA50+BA57+BA64+BA71),0))</f>
        <v>0</v>
      </c>
      <c r="J7" s="305"/>
      <c r="K7" s="314"/>
      <c r="L7" s="287" t="str">
        <f>IF(T4&lt;52,"Nur bei Durchrechnungszeitraum-Variante zusätzlich befüllen:","Ganzjahresbetrieb eingetragen - kein DRZ möglich!")</f>
        <v>Nur bei Durchrechnungszeitraum-Variante zusätzlich befüllen:</v>
      </c>
      <c r="M7" s="288"/>
      <c r="N7" s="288"/>
      <c r="O7" s="288"/>
      <c r="P7" s="288"/>
      <c r="Q7" s="288" t="s">
        <v>3</v>
      </c>
      <c r="R7" s="288"/>
      <c r="S7" s="90"/>
      <c r="T7" s="565" t="s">
        <v>28</v>
      </c>
      <c r="U7" s="566"/>
      <c r="V7" s="289">
        <f>ROUND(T4*T3,0)</f>
        <v>0</v>
      </c>
      <c r="W7" s="287" t="str">
        <f>IF(AE4&lt;52,"Nur bei Durchrechnungszeitraum-Variante zusätzlich befüllen:","Ganzjahresbetrieb eingetragen - kein DRZ möglich!")</f>
        <v>Nur bei Durchrechnungszeitraum-Variante zusätzlich befüllen:</v>
      </c>
      <c r="X7" s="288"/>
      <c r="Y7" s="288"/>
      <c r="Z7" s="288"/>
      <c r="AA7" s="288"/>
      <c r="AB7" s="288" t="s">
        <v>3</v>
      </c>
      <c r="AC7" s="288"/>
      <c r="AD7" s="90"/>
      <c r="AE7" s="565" t="s">
        <v>28</v>
      </c>
      <c r="AF7" s="566"/>
      <c r="AG7" s="289">
        <f>ROUND(AE4*AE3,0)</f>
        <v>0</v>
      </c>
      <c r="AH7" s="287" t="str">
        <f>IF(AP4&lt;52,"Nur bei Durchrechnungszeitraum-Variante zusätzlich befüllen:","Ganzjahresbetrieb eingetragen - kein DRZ möglich!")</f>
        <v>Nur bei Durchrechnungszeitraum-Variante zusätzlich befüllen:</v>
      </c>
      <c r="AI7" s="288"/>
      <c r="AJ7" s="288"/>
      <c r="AK7" s="288"/>
      <c r="AL7" s="288"/>
      <c r="AM7" s="288" t="s">
        <v>3</v>
      </c>
      <c r="AN7" s="288"/>
      <c r="AO7" s="90"/>
      <c r="AP7" s="565" t="s">
        <v>28</v>
      </c>
      <c r="AQ7" s="566"/>
      <c r="AR7" s="289">
        <f>ROUND(AP4*AP3,0)</f>
        <v>0</v>
      </c>
      <c r="AS7" s="287" t="str">
        <f>IF(BA4&lt;52,"Nur bei Durchrechnungszeitraum-Variante zusätzlich befüllen:","Ganzjahresbetrieb eingetragen - kein DRZ möglich!")</f>
        <v>Nur bei Durchrechnungszeitraum-Variante zusätzlich befüllen:</v>
      </c>
      <c r="AT7" s="288"/>
      <c r="AU7" s="288"/>
      <c r="AV7" s="288"/>
      <c r="AW7" s="288"/>
      <c r="AX7" s="288" t="s">
        <v>3</v>
      </c>
      <c r="AY7" s="288"/>
      <c r="AZ7" s="90"/>
      <c r="BA7" s="565" t="s">
        <v>28</v>
      </c>
      <c r="BB7" s="566"/>
      <c r="BC7" s="289">
        <f>ROUND(BA4*BA3,0)</f>
        <v>0</v>
      </c>
    </row>
    <row r="8" spans="1:55" ht="15" customHeight="1">
      <c r="A8" s="309"/>
      <c r="B8" s="310" t="s">
        <v>15</v>
      </c>
      <c r="C8" s="305"/>
      <c r="D8" s="305"/>
      <c r="E8" s="305"/>
      <c r="F8" s="305"/>
      <c r="G8" s="305"/>
      <c r="H8" s="317"/>
      <c r="I8" s="277">
        <f>ROUND((MAX(0,I5-I7)),2)</f>
        <v>0</v>
      </c>
      <c r="J8" s="305"/>
      <c r="K8" s="318">
        <f>K14+K21+K28+K35+K44+K51+K58+K65+K72+V7+V14+V21+V28+V35+V44+V51+V58+V65+V72+AG7+AG14+AG21+AG28+AG35+AG44+AG51+AG58+AG65+AG72+AR7+AR14+AR21+AR28+AR35+AR44+AR51+AR58+AR65+AR72+BC7+BC14+BC21+BC28+BC35+BC45+BC52+BC59+BC66+BC73</f>
        <v>0</v>
      </c>
      <c r="L8" s="291" t="s">
        <v>93</v>
      </c>
      <c r="M8" s="292"/>
      <c r="N8" s="292"/>
      <c r="O8" s="293" t="s">
        <v>26</v>
      </c>
      <c r="P8" s="88"/>
      <c r="Q8" s="292" t="s">
        <v>27</v>
      </c>
      <c r="R8" s="88"/>
      <c r="S8" s="294">
        <f>ROUND(DATEDIF(P8,R8+IF(P8&lt;&gt;0,1,0),"d")/7,2)</f>
        <v>0</v>
      </c>
      <c r="T8" s="567"/>
      <c r="U8" s="567"/>
      <c r="V8" s="295">
        <f>ROUND(S7*S8,0)</f>
        <v>0</v>
      </c>
      <c r="W8" s="291" t="s">
        <v>93</v>
      </c>
      <c r="X8" s="292"/>
      <c r="Y8" s="292"/>
      <c r="Z8" s="293" t="s">
        <v>26</v>
      </c>
      <c r="AA8" s="88"/>
      <c r="AB8" s="292" t="s">
        <v>27</v>
      </c>
      <c r="AC8" s="88"/>
      <c r="AD8" s="294">
        <f>ROUND(DATEDIF(AA8,AC8+IF(AA8&lt;&gt;0,1,0),"d")/7,2)</f>
        <v>0</v>
      </c>
      <c r="AE8" s="567"/>
      <c r="AF8" s="567"/>
      <c r="AG8" s="295">
        <f>ROUND(AD7*AD8,0)</f>
        <v>0</v>
      </c>
      <c r="AH8" s="291" t="s">
        <v>93</v>
      </c>
      <c r="AI8" s="292"/>
      <c r="AJ8" s="292"/>
      <c r="AK8" s="293" t="s">
        <v>26</v>
      </c>
      <c r="AL8" s="88"/>
      <c r="AM8" s="292" t="s">
        <v>27</v>
      </c>
      <c r="AN8" s="88"/>
      <c r="AO8" s="294">
        <f>ROUND(DATEDIF(AL8,AN8+IF(AL8&lt;&gt;0,1,0),"d")/7,2)</f>
        <v>0</v>
      </c>
      <c r="AP8" s="567"/>
      <c r="AQ8" s="567"/>
      <c r="AR8" s="295">
        <f>ROUND(AO7*AO8,0)</f>
        <v>0</v>
      </c>
      <c r="AS8" s="291" t="s">
        <v>93</v>
      </c>
      <c r="AT8" s="292"/>
      <c r="AU8" s="292"/>
      <c r="AV8" s="293" t="s">
        <v>26</v>
      </c>
      <c r="AW8" s="88"/>
      <c r="AX8" s="292" t="s">
        <v>27</v>
      </c>
      <c r="AY8" s="88"/>
      <c r="AZ8" s="294">
        <f>ROUND(DATEDIF(AW8,AY8+IF(AW8&lt;&gt;0,1,0),"d")/7,2)</f>
        <v>0</v>
      </c>
      <c r="BA8" s="567"/>
      <c r="BB8" s="567"/>
      <c r="BC8" s="295">
        <f>ROUND(AZ7*AZ8,0)</f>
        <v>0</v>
      </c>
    </row>
    <row r="9" spans="1:55" ht="15.75" customHeight="1">
      <c r="A9" s="296" t="s">
        <v>2</v>
      </c>
      <c r="B9" s="297"/>
      <c r="C9" s="568"/>
      <c r="D9" s="569"/>
      <c r="E9" s="570"/>
      <c r="K9" s="276"/>
      <c r="L9" s="296" t="s">
        <v>2</v>
      </c>
      <c r="M9" s="297"/>
      <c r="N9" s="571"/>
      <c r="O9" s="572"/>
      <c r="P9" s="573"/>
      <c r="Q9" s="2"/>
      <c r="R9" s="2"/>
      <c r="S9" s="2"/>
      <c r="T9" s="2"/>
      <c r="U9" s="2"/>
      <c r="V9" s="276"/>
      <c r="W9" s="296" t="s">
        <v>2</v>
      </c>
      <c r="X9" s="297"/>
      <c r="Y9" s="571"/>
      <c r="Z9" s="572"/>
      <c r="AA9" s="573"/>
      <c r="AB9" s="2"/>
      <c r="AC9" s="2"/>
      <c r="AD9" s="2"/>
      <c r="AE9" s="2"/>
      <c r="AF9" s="2"/>
      <c r="AG9" s="276"/>
      <c r="AH9" s="296" t="s">
        <v>2</v>
      </c>
      <c r="AI9" s="297"/>
      <c r="AJ9" s="571"/>
      <c r="AK9" s="572"/>
      <c r="AL9" s="573"/>
      <c r="AM9" s="2"/>
      <c r="AN9" s="2"/>
      <c r="AO9" s="2"/>
      <c r="AP9" s="2"/>
      <c r="AQ9" s="2"/>
      <c r="AR9" s="276"/>
      <c r="AS9" s="296" t="s">
        <v>2</v>
      </c>
      <c r="AT9" s="297"/>
      <c r="AU9" s="571"/>
      <c r="AV9" s="572"/>
      <c r="AW9" s="573"/>
      <c r="AX9" s="2"/>
      <c r="AY9" s="2"/>
      <c r="AZ9" s="2"/>
      <c r="BA9" s="2"/>
      <c r="BB9" s="2"/>
      <c r="BC9" s="276"/>
    </row>
    <row r="10" spans="1:55">
      <c r="A10" s="223" t="s">
        <v>25</v>
      </c>
      <c r="I10" s="60"/>
      <c r="K10" s="276"/>
      <c r="L10" s="223" t="s">
        <v>25</v>
      </c>
      <c r="M10" s="2"/>
      <c r="N10" s="2"/>
      <c r="O10" s="2"/>
      <c r="P10" s="2"/>
      <c r="Q10" s="2"/>
      <c r="R10" s="2"/>
      <c r="S10" s="2"/>
      <c r="T10" s="60"/>
      <c r="U10" s="2"/>
      <c r="V10" s="276"/>
      <c r="W10" s="223" t="s">
        <v>25</v>
      </c>
      <c r="X10" s="2"/>
      <c r="Y10" s="2"/>
      <c r="Z10" s="2"/>
      <c r="AA10" s="2"/>
      <c r="AB10" s="2"/>
      <c r="AC10" s="2"/>
      <c r="AD10" s="2"/>
      <c r="AE10" s="60"/>
      <c r="AF10" s="2"/>
      <c r="AG10" s="276"/>
      <c r="AH10" s="223" t="s">
        <v>25</v>
      </c>
      <c r="AI10" s="2"/>
      <c r="AJ10" s="2"/>
      <c r="AK10" s="2"/>
      <c r="AL10" s="2"/>
      <c r="AM10" s="2"/>
      <c r="AN10" s="2"/>
      <c r="AO10" s="2"/>
      <c r="AP10" s="60"/>
      <c r="AQ10" s="2"/>
      <c r="AR10" s="276"/>
      <c r="AS10" s="223" t="s">
        <v>25</v>
      </c>
      <c r="AT10" s="2"/>
      <c r="AU10" s="2"/>
      <c r="AV10" s="2"/>
      <c r="AW10" s="2"/>
      <c r="AX10" s="2"/>
      <c r="AY10" s="2"/>
      <c r="AZ10" s="2"/>
      <c r="BA10" s="60"/>
      <c r="BB10" s="2"/>
      <c r="BC10" s="276"/>
    </row>
    <row r="11" spans="1:55">
      <c r="A11" s="223" t="s">
        <v>91</v>
      </c>
      <c r="E11" s="2" t="s">
        <v>0</v>
      </c>
      <c r="F11" s="59"/>
      <c r="G11" s="273" t="s">
        <v>1</v>
      </c>
      <c r="H11" s="59"/>
      <c r="I11" s="274">
        <f>ROUND(DATEDIF(F11,H11+IF(F11&lt;&gt;0,1,0),"d")/7,2)</f>
        <v>0</v>
      </c>
      <c r="J11" s="275"/>
      <c r="K11" s="276"/>
      <c r="L11" s="223" t="s">
        <v>91</v>
      </c>
      <c r="M11" s="2"/>
      <c r="N11" s="2"/>
      <c r="O11" s="2"/>
      <c r="P11" s="2" t="s">
        <v>0</v>
      </c>
      <c r="Q11" s="59"/>
      <c r="R11" s="273" t="s">
        <v>1</v>
      </c>
      <c r="S11" s="59"/>
      <c r="T11" s="274">
        <f>ROUND(DATEDIF(Q11,S11+IF(Q11&lt;&gt;0,1,0),"d")/7,2)</f>
        <v>0</v>
      </c>
      <c r="U11" s="2"/>
      <c r="V11" s="276"/>
      <c r="W11" s="223" t="s">
        <v>91</v>
      </c>
      <c r="X11" s="2"/>
      <c r="Y11" s="2"/>
      <c r="Z11" s="2"/>
      <c r="AA11" s="2" t="s">
        <v>0</v>
      </c>
      <c r="AB11" s="59"/>
      <c r="AC11" s="273" t="s">
        <v>1</v>
      </c>
      <c r="AD11" s="59"/>
      <c r="AE11" s="274">
        <f>ROUND(DATEDIF(AB11,AD11+IF(AB11&lt;&gt;0,1,0),"d")/7,2)</f>
        <v>0</v>
      </c>
      <c r="AF11" s="2"/>
      <c r="AG11" s="276"/>
      <c r="AH11" s="223" t="s">
        <v>91</v>
      </c>
      <c r="AI11" s="2"/>
      <c r="AJ11" s="2"/>
      <c r="AK11" s="2"/>
      <c r="AL11" s="2" t="s">
        <v>0</v>
      </c>
      <c r="AM11" s="59"/>
      <c r="AN11" s="273" t="s">
        <v>1</v>
      </c>
      <c r="AO11" s="59"/>
      <c r="AP11" s="274">
        <f>ROUND(DATEDIF(AM11,AO11+IF(AM11&lt;&gt;0,1,0),"d")/7,2)</f>
        <v>0</v>
      </c>
      <c r="AQ11" s="2"/>
      <c r="AR11" s="276"/>
      <c r="AS11" s="223" t="s">
        <v>91</v>
      </c>
      <c r="AT11" s="2"/>
      <c r="AU11" s="2"/>
      <c r="AV11" s="2"/>
      <c r="AW11" s="2" t="s">
        <v>0</v>
      </c>
      <c r="AX11" s="59"/>
      <c r="AY11" s="273" t="s">
        <v>1</v>
      </c>
      <c r="AZ11" s="59"/>
      <c r="BA11" s="274">
        <f>ROUND(DATEDIF(AX11,AZ11+IF(AX11&lt;&gt;0,1,0),"d")/7,2)</f>
        <v>0</v>
      </c>
      <c r="BB11" s="2"/>
      <c r="BC11" s="276"/>
    </row>
    <row r="12" spans="1:55">
      <c r="A12" s="223" t="s">
        <v>92</v>
      </c>
      <c r="I12" s="61"/>
      <c r="K12" s="276"/>
      <c r="L12" s="223" t="s">
        <v>92</v>
      </c>
      <c r="M12" s="2"/>
      <c r="N12" s="2"/>
      <c r="O12" s="2"/>
      <c r="P12" s="2"/>
      <c r="Q12" s="2"/>
      <c r="R12" s="2"/>
      <c r="S12" s="2"/>
      <c r="T12" s="61"/>
      <c r="U12" s="2"/>
      <c r="V12" s="276"/>
      <c r="W12" s="223" t="s">
        <v>92</v>
      </c>
      <c r="X12" s="2"/>
      <c r="Y12" s="2"/>
      <c r="Z12" s="2"/>
      <c r="AA12" s="2"/>
      <c r="AB12" s="2"/>
      <c r="AC12" s="2"/>
      <c r="AD12" s="2"/>
      <c r="AE12" s="61"/>
      <c r="AF12" s="2"/>
      <c r="AG12" s="276"/>
      <c r="AH12" s="223" t="s">
        <v>92</v>
      </c>
      <c r="AI12" s="2"/>
      <c r="AJ12" s="2"/>
      <c r="AK12" s="2"/>
      <c r="AL12" s="2"/>
      <c r="AM12" s="2"/>
      <c r="AN12" s="2"/>
      <c r="AO12" s="2"/>
      <c r="AP12" s="61"/>
      <c r="AQ12" s="2"/>
      <c r="AR12" s="276"/>
      <c r="AS12" s="223" t="s">
        <v>92</v>
      </c>
      <c r="AT12" s="2"/>
      <c r="AU12" s="2"/>
      <c r="AV12" s="2"/>
      <c r="AW12" s="2"/>
      <c r="AX12" s="2"/>
      <c r="AY12" s="2"/>
      <c r="AZ12" s="2"/>
      <c r="BA12" s="61"/>
      <c r="BB12" s="2"/>
      <c r="BC12" s="276"/>
    </row>
    <row r="13" spans="1:55" ht="14.4" customHeight="1">
      <c r="A13" s="280"/>
      <c r="B13" s="281" t="s">
        <v>4</v>
      </c>
      <c r="C13" s="281"/>
      <c r="D13" s="281"/>
      <c r="E13" s="281"/>
      <c r="F13" s="281"/>
      <c r="G13" s="281"/>
      <c r="H13" s="281"/>
      <c r="I13" s="282">
        <f>ROUND(IFERROR(I12/K14,0),2)</f>
        <v>0</v>
      </c>
      <c r="J13" s="281"/>
      <c r="K13" s="283"/>
      <c r="L13" s="280"/>
      <c r="M13" s="281" t="s">
        <v>4</v>
      </c>
      <c r="N13" s="281"/>
      <c r="O13" s="281"/>
      <c r="P13" s="281"/>
      <c r="Q13" s="281"/>
      <c r="R13" s="281"/>
      <c r="S13" s="281"/>
      <c r="T13" s="282">
        <f>ROUND(IFERROR(T12/V14,0),2)</f>
        <v>0</v>
      </c>
      <c r="U13" s="281"/>
      <c r="V13" s="283"/>
      <c r="W13" s="280"/>
      <c r="X13" s="281" t="s">
        <v>4</v>
      </c>
      <c r="Y13" s="281"/>
      <c r="Z13" s="281"/>
      <c r="AA13" s="281"/>
      <c r="AB13" s="281"/>
      <c r="AC13" s="281"/>
      <c r="AD13" s="281"/>
      <c r="AE13" s="282">
        <f>ROUND(IFERROR(AE12/AG14,0),2)</f>
        <v>0</v>
      </c>
      <c r="AF13" s="281"/>
      <c r="AG13" s="283"/>
      <c r="AH13" s="280"/>
      <c r="AI13" s="281" t="s">
        <v>4</v>
      </c>
      <c r="AJ13" s="281"/>
      <c r="AK13" s="281"/>
      <c r="AL13" s="281"/>
      <c r="AM13" s="281"/>
      <c r="AN13" s="281"/>
      <c r="AO13" s="281"/>
      <c r="AP13" s="282">
        <f>ROUND(IFERROR(AP12/AR14,0),2)</f>
        <v>0</v>
      </c>
      <c r="AQ13" s="281"/>
      <c r="AR13" s="283"/>
      <c r="AS13" s="280"/>
      <c r="AT13" s="281" t="s">
        <v>4</v>
      </c>
      <c r="AU13" s="281"/>
      <c r="AV13" s="281"/>
      <c r="AW13" s="281"/>
      <c r="AX13" s="281"/>
      <c r="AY13" s="281"/>
      <c r="AZ13" s="281"/>
      <c r="BA13" s="282">
        <f>ROUND(IFERROR(BA12/BC14,0),2)</f>
        <v>0</v>
      </c>
      <c r="BB13" s="281"/>
      <c r="BC13" s="283"/>
    </row>
    <row r="14" spans="1:55" ht="15" customHeight="1">
      <c r="A14" s="287" t="str">
        <f>IF(I11&lt;52,"Nur bei Durchrechnungszeitraum-Variante zusätzlich befüllen:","Ganzjahresbetrieb eingetragen - kein DRZ möglich!")</f>
        <v>Nur bei Durchrechnungszeitraum-Variante zusätzlich befüllen:</v>
      </c>
      <c r="B14" s="288"/>
      <c r="C14" s="288"/>
      <c r="D14" s="288"/>
      <c r="E14" s="288"/>
      <c r="F14" s="288" t="s">
        <v>3</v>
      </c>
      <c r="G14" s="288"/>
      <c r="H14" s="90"/>
      <c r="I14" s="565" t="s">
        <v>28</v>
      </c>
      <c r="J14" s="566"/>
      <c r="K14" s="289">
        <f>ROUND(I11*I10,0)</f>
        <v>0</v>
      </c>
      <c r="L14" s="287" t="str">
        <f>IF(T11&lt;52,"Nur bei Durchrechnungszeitraum-Variante zusätzlich befüllen:","Ganzjahresbetrieb eingetragen - kein DRZ möglich!")</f>
        <v>Nur bei Durchrechnungszeitraum-Variante zusätzlich befüllen:</v>
      </c>
      <c r="M14" s="288"/>
      <c r="N14" s="288"/>
      <c r="O14" s="288"/>
      <c r="P14" s="288"/>
      <c r="Q14" s="288" t="s">
        <v>3</v>
      </c>
      <c r="R14" s="288"/>
      <c r="S14" s="90"/>
      <c r="T14" s="565" t="s">
        <v>28</v>
      </c>
      <c r="U14" s="566"/>
      <c r="V14" s="289">
        <f>ROUND(T11*T10,0)</f>
        <v>0</v>
      </c>
      <c r="W14" s="287" t="str">
        <f>IF(AE11&lt;52,"Nur bei Durchrechnungszeitraum-Variante zusätzlich befüllen:","Ganzjahresbetrieb eingetragen - kein DRZ möglich!")</f>
        <v>Nur bei Durchrechnungszeitraum-Variante zusätzlich befüllen:</v>
      </c>
      <c r="X14" s="288"/>
      <c r="Y14" s="288"/>
      <c r="Z14" s="288"/>
      <c r="AA14" s="288"/>
      <c r="AB14" s="288" t="s">
        <v>3</v>
      </c>
      <c r="AC14" s="288"/>
      <c r="AD14" s="90"/>
      <c r="AE14" s="565" t="s">
        <v>28</v>
      </c>
      <c r="AF14" s="566"/>
      <c r="AG14" s="289">
        <f>ROUND(AE11*AE10,0)</f>
        <v>0</v>
      </c>
      <c r="AH14" s="287" t="str">
        <f>IF(AP11&lt;52,"Nur bei Durchrechnungszeitraum-Variante zusätzlich befüllen:","Ganzjahresbetrieb eingetragen - kein DRZ möglich!")</f>
        <v>Nur bei Durchrechnungszeitraum-Variante zusätzlich befüllen:</v>
      </c>
      <c r="AI14" s="288"/>
      <c r="AJ14" s="288"/>
      <c r="AK14" s="288"/>
      <c r="AL14" s="288"/>
      <c r="AM14" s="288" t="s">
        <v>3</v>
      </c>
      <c r="AN14" s="288"/>
      <c r="AO14" s="90"/>
      <c r="AP14" s="565" t="s">
        <v>28</v>
      </c>
      <c r="AQ14" s="566"/>
      <c r="AR14" s="289">
        <f>ROUND(AP11*AP10,0)</f>
        <v>0</v>
      </c>
      <c r="AS14" s="287" t="str">
        <f>IF(BA11&lt;52,"Nur bei Durchrechnungszeitraum-Variante zusätzlich befüllen:","Ganzjahresbetrieb eingetragen - kein DRZ möglich!")</f>
        <v>Nur bei Durchrechnungszeitraum-Variante zusätzlich befüllen:</v>
      </c>
      <c r="AT14" s="288"/>
      <c r="AU14" s="288"/>
      <c r="AV14" s="288"/>
      <c r="AW14" s="288"/>
      <c r="AX14" s="288" t="s">
        <v>3</v>
      </c>
      <c r="AY14" s="288"/>
      <c r="AZ14" s="90"/>
      <c r="BA14" s="565" t="s">
        <v>28</v>
      </c>
      <c r="BB14" s="566"/>
      <c r="BC14" s="289">
        <f>ROUND(BA11*BA10,0)</f>
        <v>0</v>
      </c>
    </row>
    <row r="15" spans="1:55">
      <c r="A15" s="291" t="s">
        <v>93</v>
      </c>
      <c r="B15" s="292"/>
      <c r="C15" s="292"/>
      <c r="D15" s="293" t="s">
        <v>26</v>
      </c>
      <c r="E15" s="88"/>
      <c r="F15" s="292" t="s">
        <v>27</v>
      </c>
      <c r="G15" s="88"/>
      <c r="H15" s="294">
        <f>ROUND(DATEDIF(E15,G15+IF(E15&lt;&gt;0,1,0),"d")/7,2)</f>
        <v>0</v>
      </c>
      <c r="I15" s="567"/>
      <c r="J15" s="567"/>
      <c r="K15" s="295">
        <f>ROUND(H14*H15,0)</f>
        <v>0</v>
      </c>
      <c r="L15" s="298" t="s">
        <v>93</v>
      </c>
      <c r="M15" s="288"/>
      <c r="N15" s="288"/>
      <c r="O15" s="299" t="s">
        <v>26</v>
      </c>
      <c r="P15" s="89"/>
      <c r="Q15" s="288" t="s">
        <v>27</v>
      </c>
      <c r="R15" s="89"/>
      <c r="S15" s="300">
        <f>ROUND(DATEDIF(P15,R15+IF(P15&lt;&gt;0,1,0),"d")/7,2)</f>
        <v>0</v>
      </c>
      <c r="T15" s="566"/>
      <c r="U15" s="566"/>
      <c r="V15" s="289">
        <f>ROUND(S14*S15,0)</f>
        <v>0</v>
      </c>
      <c r="W15" s="298" t="s">
        <v>93</v>
      </c>
      <c r="X15" s="288"/>
      <c r="Y15" s="288"/>
      <c r="Z15" s="299" t="s">
        <v>26</v>
      </c>
      <c r="AA15" s="89"/>
      <c r="AB15" s="288" t="s">
        <v>27</v>
      </c>
      <c r="AC15" s="89"/>
      <c r="AD15" s="300">
        <f>ROUND(DATEDIF(AA15,AC15+IF(AA15&lt;&gt;0,1,0),"d")/7,2)</f>
        <v>0</v>
      </c>
      <c r="AE15" s="566"/>
      <c r="AF15" s="566"/>
      <c r="AG15" s="289">
        <f>ROUND(AD14*AD15,0)</f>
        <v>0</v>
      </c>
      <c r="AH15" s="298" t="s">
        <v>93</v>
      </c>
      <c r="AI15" s="288"/>
      <c r="AJ15" s="288"/>
      <c r="AK15" s="299" t="s">
        <v>26</v>
      </c>
      <c r="AL15" s="89"/>
      <c r="AM15" s="288" t="s">
        <v>27</v>
      </c>
      <c r="AN15" s="89"/>
      <c r="AO15" s="300">
        <f>ROUND(DATEDIF(AL15,AN15+IF(AL15&lt;&gt;0,1,0),"d")/7,2)</f>
        <v>0</v>
      </c>
      <c r="AP15" s="566"/>
      <c r="AQ15" s="566"/>
      <c r="AR15" s="289">
        <f>ROUND(AO14*AO15,0)</f>
        <v>0</v>
      </c>
      <c r="AS15" s="298" t="s">
        <v>93</v>
      </c>
      <c r="AT15" s="288"/>
      <c r="AU15" s="288"/>
      <c r="AV15" s="299" t="s">
        <v>26</v>
      </c>
      <c r="AW15" s="89"/>
      <c r="AX15" s="288" t="s">
        <v>27</v>
      </c>
      <c r="AY15" s="89"/>
      <c r="AZ15" s="300">
        <f>ROUND(DATEDIF(AW15,AY15+IF(AW15&lt;&gt;0,1,0),"d")/7,2)</f>
        <v>0</v>
      </c>
      <c r="BA15" s="566"/>
      <c r="BB15" s="566"/>
      <c r="BC15" s="289">
        <f>ROUND(AZ14*AZ15,0)</f>
        <v>0</v>
      </c>
    </row>
    <row r="16" spans="1:55">
      <c r="A16" s="296" t="s">
        <v>2</v>
      </c>
      <c r="B16" s="297"/>
      <c r="C16" s="571"/>
      <c r="D16" s="572"/>
      <c r="E16" s="573"/>
      <c r="K16" s="276"/>
      <c r="L16" s="301" t="s">
        <v>2</v>
      </c>
      <c r="M16" s="255"/>
      <c r="N16" s="568"/>
      <c r="O16" s="569"/>
      <c r="P16" s="570"/>
      <c r="Q16" s="265"/>
      <c r="R16" s="265"/>
      <c r="S16" s="265"/>
      <c r="T16" s="265"/>
      <c r="U16" s="265"/>
      <c r="V16" s="266"/>
      <c r="W16" s="301" t="s">
        <v>2</v>
      </c>
      <c r="X16" s="255"/>
      <c r="Y16" s="568"/>
      <c r="Z16" s="569"/>
      <c r="AA16" s="570"/>
      <c r="AB16" s="265"/>
      <c r="AC16" s="265"/>
      <c r="AD16" s="265"/>
      <c r="AE16" s="265"/>
      <c r="AF16" s="265"/>
      <c r="AG16" s="266"/>
      <c r="AH16" s="301" t="s">
        <v>2</v>
      </c>
      <c r="AI16" s="255"/>
      <c r="AJ16" s="568"/>
      <c r="AK16" s="569"/>
      <c r="AL16" s="570"/>
      <c r="AM16" s="265"/>
      <c r="AN16" s="265"/>
      <c r="AO16" s="265"/>
      <c r="AP16" s="265"/>
      <c r="AQ16" s="265"/>
      <c r="AR16" s="266"/>
      <c r="AS16" s="301" t="s">
        <v>2</v>
      </c>
      <c r="AT16" s="255"/>
      <c r="AU16" s="568"/>
      <c r="AV16" s="569"/>
      <c r="AW16" s="570"/>
      <c r="AX16" s="265"/>
      <c r="AY16" s="265"/>
      <c r="AZ16" s="265"/>
      <c r="BA16" s="265"/>
      <c r="BB16" s="265"/>
      <c r="BC16" s="266"/>
    </row>
    <row r="17" spans="1:55" ht="15" customHeight="1">
      <c r="A17" s="223" t="s">
        <v>25</v>
      </c>
      <c r="I17" s="60"/>
      <c r="K17" s="276"/>
      <c r="L17" s="223" t="s">
        <v>25</v>
      </c>
      <c r="M17" s="2"/>
      <c r="N17" s="2"/>
      <c r="O17" s="2"/>
      <c r="P17" s="2"/>
      <c r="Q17" s="2"/>
      <c r="R17" s="2"/>
      <c r="S17" s="2"/>
      <c r="T17" s="60"/>
      <c r="U17" s="2"/>
      <c r="V17" s="276"/>
      <c r="W17" s="223" t="s">
        <v>25</v>
      </c>
      <c r="X17" s="2"/>
      <c r="Y17" s="2"/>
      <c r="Z17" s="2"/>
      <c r="AA17" s="2"/>
      <c r="AB17" s="2"/>
      <c r="AC17" s="2"/>
      <c r="AD17" s="2"/>
      <c r="AE17" s="60"/>
      <c r="AF17" s="2"/>
      <c r="AG17" s="276"/>
      <c r="AH17" s="223" t="s">
        <v>25</v>
      </c>
      <c r="AI17" s="2"/>
      <c r="AJ17" s="2"/>
      <c r="AK17" s="2"/>
      <c r="AL17" s="2"/>
      <c r="AM17" s="2"/>
      <c r="AN17" s="2"/>
      <c r="AO17" s="2"/>
      <c r="AP17" s="60"/>
      <c r="AQ17" s="2"/>
      <c r="AR17" s="276"/>
      <c r="AS17" s="223" t="s">
        <v>25</v>
      </c>
      <c r="AT17" s="2"/>
      <c r="AU17" s="2"/>
      <c r="AV17" s="2"/>
      <c r="AW17" s="2"/>
      <c r="AX17" s="2"/>
      <c r="AY17" s="2"/>
      <c r="AZ17" s="2"/>
      <c r="BA17" s="60"/>
      <c r="BB17" s="2"/>
      <c r="BC17" s="276"/>
    </row>
    <row r="18" spans="1:55" ht="15.75" customHeight="1">
      <c r="A18" s="223" t="s">
        <v>91</v>
      </c>
      <c r="E18" s="2" t="s">
        <v>0</v>
      </c>
      <c r="F18" s="59"/>
      <c r="G18" s="273" t="s">
        <v>1</v>
      </c>
      <c r="H18" s="59"/>
      <c r="I18" s="274">
        <f>ROUND(DATEDIF(F18,H18+IF(F18&lt;&gt;0,1,0),"d")/7,2)</f>
        <v>0</v>
      </c>
      <c r="K18" s="276"/>
      <c r="L18" s="223" t="s">
        <v>91</v>
      </c>
      <c r="M18" s="2"/>
      <c r="N18" s="2"/>
      <c r="O18" s="2"/>
      <c r="P18" s="2" t="s">
        <v>0</v>
      </c>
      <c r="Q18" s="59"/>
      <c r="R18" s="273" t="s">
        <v>1</v>
      </c>
      <c r="S18" s="59"/>
      <c r="T18" s="274">
        <f>ROUND(DATEDIF(Q18,S18+IF(Q18&lt;&gt;0,1,0),"d")/7,2)</f>
        <v>0</v>
      </c>
      <c r="U18" s="2"/>
      <c r="V18" s="276"/>
      <c r="W18" s="223" t="s">
        <v>91</v>
      </c>
      <c r="X18" s="2"/>
      <c r="Y18" s="2"/>
      <c r="Z18" s="2"/>
      <c r="AA18" s="2" t="s">
        <v>0</v>
      </c>
      <c r="AB18" s="59"/>
      <c r="AC18" s="273" t="s">
        <v>1</v>
      </c>
      <c r="AD18" s="59"/>
      <c r="AE18" s="274">
        <f>ROUND(DATEDIF(AB18,AD18+IF(AB18&lt;&gt;0,1,0),"d")/7,2)</f>
        <v>0</v>
      </c>
      <c r="AF18" s="2"/>
      <c r="AG18" s="276"/>
      <c r="AH18" s="223" t="s">
        <v>91</v>
      </c>
      <c r="AI18" s="2"/>
      <c r="AJ18" s="2"/>
      <c r="AK18" s="2"/>
      <c r="AL18" s="2" t="s">
        <v>0</v>
      </c>
      <c r="AM18" s="59"/>
      <c r="AN18" s="273" t="s">
        <v>1</v>
      </c>
      <c r="AO18" s="59"/>
      <c r="AP18" s="274">
        <f>ROUND(DATEDIF(AM18,AO18+IF(AM18&lt;&gt;0,1,0),"d")/7,2)</f>
        <v>0</v>
      </c>
      <c r="AQ18" s="2"/>
      <c r="AR18" s="276"/>
      <c r="AS18" s="223" t="s">
        <v>91</v>
      </c>
      <c r="AT18" s="2"/>
      <c r="AU18" s="2"/>
      <c r="AV18" s="2"/>
      <c r="AW18" s="2" t="s">
        <v>0</v>
      </c>
      <c r="AX18" s="59"/>
      <c r="AY18" s="273" t="s">
        <v>1</v>
      </c>
      <c r="AZ18" s="59"/>
      <c r="BA18" s="274">
        <f>ROUND(DATEDIF(AX18,AZ18+IF(AX18&lt;&gt;0,1,0),"d")/7,2)</f>
        <v>0</v>
      </c>
      <c r="BB18" s="2"/>
      <c r="BC18" s="276"/>
    </row>
    <row r="19" spans="1:55">
      <c r="A19" s="223" t="s">
        <v>92</v>
      </c>
      <c r="I19" s="61"/>
      <c r="K19" s="276"/>
      <c r="L19" s="223" t="s">
        <v>92</v>
      </c>
      <c r="M19" s="2"/>
      <c r="N19" s="2"/>
      <c r="O19" s="2"/>
      <c r="P19" s="2"/>
      <c r="Q19" s="2"/>
      <c r="R19" s="2"/>
      <c r="S19" s="2"/>
      <c r="T19" s="61"/>
      <c r="U19" s="2"/>
      <c r="V19" s="276"/>
      <c r="W19" s="223" t="s">
        <v>92</v>
      </c>
      <c r="X19" s="2"/>
      <c r="Y19" s="2"/>
      <c r="Z19" s="2"/>
      <c r="AA19" s="2"/>
      <c r="AB19" s="2"/>
      <c r="AC19" s="2"/>
      <c r="AD19" s="2"/>
      <c r="AE19" s="61"/>
      <c r="AF19" s="2"/>
      <c r="AG19" s="276"/>
      <c r="AH19" s="223" t="s">
        <v>92</v>
      </c>
      <c r="AI19" s="2"/>
      <c r="AJ19" s="2"/>
      <c r="AK19" s="2"/>
      <c r="AL19" s="2"/>
      <c r="AM19" s="2"/>
      <c r="AN19" s="2"/>
      <c r="AO19" s="2"/>
      <c r="AP19" s="61"/>
      <c r="AQ19" s="2"/>
      <c r="AR19" s="276"/>
      <c r="AS19" s="223" t="s">
        <v>92</v>
      </c>
      <c r="AT19" s="2"/>
      <c r="AU19" s="2"/>
      <c r="AV19" s="2"/>
      <c r="AW19" s="2"/>
      <c r="AX19" s="2"/>
      <c r="AY19" s="2"/>
      <c r="AZ19" s="2"/>
      <c r="BA19" s="61"/>
      <c r="BB19" s="2"/>
      <c r="BC19" s="276"/>
    </row>
    <row r="20" spans="1:55" ht="14.4" customHeight="1">
      <c r="A20" s="280"/>
      <c r="B20" s="281" t="s">
        <v>4</v>
      </c>
      <c r="C20" s="281"/>
      <c r="D20" s="281"/>
      <c r="E20" s="281"/>
      <c r="F20" s="281"/>
      <c r="G20" s="281"/>
      <c r="H20" s="281"/>
      <c r="I20" s="282">
        <f>ROUND(IFERROR(I19/K21,0),2)</f>
        <v>0</v>
      </c>
      <c r="J20" s="281"/>
      <c r="K20" s="283"/>
      <c r="L20" s="280"/>
      <c r="M20" s="281" t="s">
        <v>4</v>
      </c>
      <c r="N20" s="281"/>
      <c r="O20" s="281"/>
      <c r="P20" s="281"/>
      <c r="Q20" s="281"/>
      <c r="R20" s="281"/>
      <c r="S20" s="281"/>
      <c r="T20" s="282">
        <f>ROUND(IFERROR(T19/V21,0),2)</f>
        <v>0</v>
      </c>
      <c r="U20" s="281"/>
      <c r="V20" s="283"/>
      <c r="W20" s="280"/>
      <c r="X20" s="281" t="s">
        <v>4</v>
      </c>
      <c r="Y20" s="281"/>
      <c r="Z20" s="281"/>
      <c r="AA20" s="281"/>
      <c r="AB20" s="281"/>
      <c r="AC20" s="281"/>
      <c r="AD20" s="281"/>
      <c r="AE20" s="282">
        <f>ROUND(IFERROR(AE19/AG21,0),2)</f>
        <v>0</v>
      </c>
      <c r="AF20" s="281"/>
      <c r="AG20" s="283"/>
      <c r="AH20" s="280"/>
      <c r="AI20" s="281" t="s">
        <v>4</v>
      </c>
      <c r="AJ20" s="281"/>
      <c r="AK20" s="281"/>
      <c r="AL20" s="281"/>
      <c r="AM20" s="281"/>
      <c r="AN20" s="281"/>
      <c r="AO20" s="281"/>
      <c r="AP20" s="282">
        <f>ROUND(IFERROR(AP19/AR21,0),2)</f>
        <v>0</v>
      </c>
      <c r="AQ20" s="281"/>
      <c r="AR20" s="283"/>
      <c r="AS20" s="280"/>
      <c r="AT20" s="281" t="s">
        <v>4</v>
      </c>
      <c r="AU20" s="281"/>
      <c r="AV20" s="281"/>
      <c r="AW20" s="281"/>
      <c r="AX20" s="281"/>
      <c r="AY20" s="281"/>
      <c r="AZ20" s="281"/>
      <c r="BA20" s="282">
        <f>ROUND(IFERROR(BA19/BC21,0),2)</f>
        <v>0</v>
      </c>
      <c r="BB20" s="281"/>
      <c r="BC20" s="283"/>
    </row>
    <row r="21" spans="1:55" ht="15" customHeight="1">
      <c r="A21" s="287" t="str">
        <f>IF(I18&lt;52,"Nur bei Durchrechnungszeitraum-Variante zusätzlich befüllen:","Ganzjahresbetrieb eingetragen - kein DRZ möglich!")</f>
        <v>Nur bei Durchrechnungszeitraum-Variante zusätzlich befüllen:</v>
      </c>
      <c r="B21" s="288"/>
      <c r="C21" s="288"/>
      <c r="D21" s="288"/>
      <c r="E21" s="288"/>
      <c r="F21" s="288" t="s">
        <v>3</v>
      </c>
      <c r="G21" s="288"/>
      <c r="H21" s="90"/>
      <c r="I21" s="565" t="s">
        <v>28</v>
      </c>
      <c r="J21" s="566"/>
      <c r="K21" s="289">
        <f>ROUND(I18*I17,0)</f>
        <v>0</v>
      </c>
      <c r="L21" s="287" t="str">
        <f>IF(T18&lt;52,"Nur bei Durchrechnungszeitraum-Variante zusätzlich befüllen:","Ganzjahresbetrieb eingetragen - kein DRZ möglich!")</f>
        <v>Nur bei Durchrechnungszeitraum-Variante zusätzlich befüllen:</v>
      </c>
      <c r="M21" s="288"/>
      <c r="N21" s="288"/>
      <c r="O21" s="288"/>
      <c r="P21" s="288"/>
      <c r="Q21" s="288" t="s">
        <v>3</v>
      </c>
      <c r="R21" s="288"/>
      <c r="S21" s="90"/>
      <c r="T21" s="565" t="s">
        <v>28</v>
      </c>
      <c r="U21" s="566"/>
      <c r="V21" s="289">
        <f>ROUND(T18*T17,0)</f>
        <v>0</v>
      </c>
      <c r="W21" s="287" t="str">
        <f>IF(AE18&lt;52,"Nur bei Durchrechnungszeitraum-Variante zusätzlich befüllen:","Ganzjahresbetrieb eingetragen - kein DRZ möglich!")</f>
        <v>Nur bei Durchrechnungszeitraum-Variante zusätzlich befüllen:</v>
      </c>
      <c r="X21" s="288"/>
      <c r="Y21" s="288"/>
      <c r="Z21" s="288"/>
      <c r="AA21" s="288"/>
      <c r="AB21" s="288" t="s">
        <v>3</v>
      </c>
      <c r="AC21" s="288"/>
      <c r="AD21" s="90"/>
      <c r="AE21" s="565" t="s">
        <v>28</v>
      </c>
      <c r="AF21" s="566"/>
      <c r="AG21" s="289">
        <f>ROUND(AE18*AE17,0)</f>
        <v>0</v>
      </c>
      <c r="AH21" s="287" t="str">
        <f>IF(AP18&lt;52,"Nur bei Durchrechnungszeitraum-Variante zusätzlich befüllen:","Ganzjahresbetrieb eingetragen - kein DRZ möglich!")</f>
        <v>Nur bei Durchrechnungszeitraum-Variante zusätzlich befüllen:</v>
      </c>
      <c r="AI21" s="288"/>
      <c r="AJ21" s="288"/>
      <c r="AK21" s="288"/>
      <c r="AL21" s="288"/>
      <c r="AM21" s="288" t="s">
        <v>3</v>
      </c>
      <c r="AN21" s="288"/>
      <c r="AO21" s="90"/>
      <c r="AP21" s="565" t="s">
        <v>28</v>
      </c>
      <c r="AQ21" s="566"/>
      <c r="AR21" s="289">
        <f>ROUND(AP18*AP17,0)</f>
        <v>0</v>
      </c>
      <c r="AS21" s="287" t="str">
        <f>IF(BA18&lt;52,"Nur bei Durchrechnungszeitraum-Variante zusätzlich befüllen:","Ganzjahresbetrieb eingetragen - kein DRZ möglich!")</f>
        <v>Nur bei Durchrechnungszeitraum-Variante zusätzlich befüllen:</v>
      </c>
      <c r="AT21" s="288"/>
      <c r="AU21" s="288"/>
      <c r="AV21" s="288"/>
      <c r="AW21" s="288"/>
      <c r="AX21" s="288" t="s">
        <v>3</v>
      </c>
      <c r="AY21" s="288"/>
      <c r="AZ21" s="90"/>
      <c r="BA21" s="565" t="s">
        <v>28</v>
      </c>
      <c r="BB21" s="566"/>
      <c r="BC21" s="289">
        <f>ROUND(BA18*BA17,0)</f>
        <v>0</v>
      </c>
    </row>
    <row r="22" spans="1:55">
      <c r="A22" s="298" t="s">
        <v>93</v>
      </c>
      <c r="B22" s="288"/>
      <c r="C22" s="288"/>
      <c r="D22" s="299" t="s">
        <v>26</v>
      </c>
      <c r="E22" s="89"/>
      <c r="F22" s="288" t="s">
        <v>27</v>
      </c>
      <c r="G22" s="89"/>
      <c r="H22" s="300">
        <f>ROUND(DATEDIF(E22,G22+IF(E22&lt;&gt;0,1,0),"d")/7,2)</f>
        <v>0</v>
      </c>
      <c r="I22" s="566"/>
      <c r="J22" s="566"/>
      <c r="K22" s="289">
        <f>ROUND(H21*H22,0)</f>
        <v>0</v>
      </c>
      <c r="L22" s="192" t="s">
        <v>93</v>
      </c>
      <c r="M22" s="292"/>
      <c r="N22" s="292"/>
      <c r="O22" s="293" t="s">
        <v>26</v>
      </c>
      <c r="P22" s="88"/>
      <c r="Q22" s="292" t="s">
        <v>27</v>
      </c>
      <c r="R22" s="88"/>
      <c r="S22" s="294">
        <f>ROUND(DATEDIF(P22,R22+IF(P22&lt;&gt;0,1,0),"d")/7,2)</f>
        <v>0</v>
      </c>
      <c r="T22" s="567"/>
      <c r="U22" s="567"/>
      <c r="V22" s="295">
        <f>ROUND(S21*S22,0)</f>
        <v>0</v>
      </c>
      <c r="W22" s="192" t="s">
        <v>93</v>
      </c>
      <c r="X22" s="292"/>
      <c r="Y22" s="292"/>
      <c r="Z22" s="293" t="s">
        <v>26</v>
      </c>
      <c r="AA22" s="88"/>
      <c r="AB22" s="292" t="s">
        <v>27</v>
      </c>
      <c r="AC22" s="88"/>
      <c r="AD22" s="294">
        <f>ROUND(DATEDIF(AA22,AC22+IF(AA22&lt;&gt;0,1,0),"d")/7,2)</f>
        <v>0</v>
      </c>
      <c r="AE22" s="567"/>
      <c r="AF22" s="567"/>
      <c r="AG22" s="295">
        <f>ROUND(AD21*AD22,0)</f>
        <v>0</v>
      </c>
      <c r="AH22" s="192" t="s">
        <v>93</v>
      </c>
      <c r="AI22" s="292"/>
      <c r="AJ22" s="292"/>
      <c r="AK22" s="293" t="s">
        <v>26</v>
      </c>
      <c r="AL22" s="88"/>
      <c r="AM22" s="292" t="s">
        <v>27</v>
      </c>
      <c r="AN22" s="88"/>
      <c r="AO22" s="294">
        <f>ROUND(DATEDIF(AL22,AN22+IF(AL22&lt;&gt;0,1,0),"d")/7,2)</f>
        <v>0</v>
      </c>
      <c r="AP22" s="567"/>
      <c r="AQ22" s="567"/>
      <c r="AR22" s="295">
        <f>ROUND(AO21*AO22,0)</f>
        <v>0</v>
      </c>
      <c r="AS22" s="192" t="s">
        <v>93</v>
      </c>
      <c r="AT22" s="292"/>
      <c r="AU22" s="292"/>
      <c r="AV22" s="293" t="s">
        <v>26</v>
      </c>
      <c r="AW22" s="88"/>
      <c r="AX22" s="292" t="s">
        <v>27</v>
      </c>
      <c r="AY22" s="88"/>
      <c r="AZ22" s="294">
        <f>ROUND(DATEDIF(AW22,AY22+IF(AW22&lt;&gt;0,1,0),"d")/7,2)</f>
        <v>0</v>
      </c>
      <c r="BA22" s="567"/>
      <c r="BB22" s="567"/>
      <c r="BC22" s="295">
        <f>ROUND(AZ21*AZ22,0)</f>
        <v>0</v>
      </c>
    </row>
    <row r="23" spans="1:55">
      <c r="A23" s="301" t="s">
        <v>2</v>
      </c>
      <c r="B23" s="255"/>
      <c r="C23" s="568"/>
      <c r="D23" s="569"/>
      <c r="E23" s="570"/>
      <c r="F23" s="265"/>
      <c r="G23" s="265"/>
      <c r="H23" s="265"/>
      <c r="I23" s="265"/>
      <c r="J23" s="265"/>
      <c r="K23" s="266"/>
      <c r="L23" s="301" t="s">
        <v>2</v>
      </c>
      <c r="M23" s="255"/>
      <c r="N23" s="568"/>
      <c r="O23" s="569"/>
      <c r="P23" s="570"/>
      <c r="Q23" s="265"/>
      <c r="R23" s="265"/>
      <c r="S23" s="265"/>
      <c r="T23" s="265"/>
      <c r="U23" s="265"/>
      <c r="V23" s="266"/>
      <c r="W23" s="301" t="s">
        <v>2</v>
      </c>
      <c r="X23" s="255"/>
      <c r="Y23" s="568"/>
      <c r="Z23" s="569"/>
      <c r="AA23" s="570"/>
      <c r="AB23" s="265"/>
      <c r="AC23" s="265"/>
      <c r="AD23" s="265"/>
      <c r="AE23" s="265"/>
      <c r="AF23" s="265"/>
      <c r="AG23" s="266"/>
      <c r="AH23" s="301" t="s">
        <v>2</v>
      </c>
      <c r="AI23" s="255"/>
      <c r="AJ23" s="568"/>
      <c r="AK23" s="569"/>
      <c r="AL23" s="570"/>
      <c r="AM23" s="265"/>
      <c r="AN23" s="265"/>
      <c r="AO23" s="265"/>
      <c r="AP23" s="265"/>
      <c r="AQ23" s="265"/>
      <c r="AR23" s="266"/>
      <c r="AS23" s="301" t="s">
        <v>2</v>
      </c>
      <c r="AT23" s="255"/>
      <c r="AU23" s="568"/>
      <c r="AV23" s="569"/>
      <c r="AW23" s="570"/>
      <c r="AX23" s="265"/>
      <c r="AY23" s="265"/>
      <c r="AZ23" s="265"/>
      <c r="BA23" s="265"/>
      <c r="BB23" s="265"/>
      <c r="BC23" s="266"/>
    </row>
    <row r="24" spans="1:55">
      <c r="A24" s="223" t="s">
        <v>25</v>
      </c>
      <c r="I24" s="60"/>
      <c r="K24" s="276"/>
      <c r="L24" s="223" t="s">
        <v>25</v>
      </c>
      <c r="M24" s="2"/>
      <c r="N24" s="2"/>
      <c r="O24" s="2"/>
      <c r="P24" s="2"/>
      <c r="Q24" s="2"/>
      <c r="R24" s="2"/>
      <c r="S24" s="2"/>
      <c r="T24" s="60"/>
      <c r="U24" s="2"/>
      <c r="V24" s="276"/>
      <c r="W24" s="223" t="s">
        <v>25</v>
      </c>
      <c r="X24" s="2"/>
      <c r="Y24" s="2"/>
      <c r="Z24" s="2"/>
      <c r="AA24" s="2"/>
      <c r="AB24" s="2"/>
      <c r="AC24" s="2"/>
      <c r="AD24" s="2"/>
      <c r="AE24" s="60"/>
      <c r="AF24" s="2"/>
      <c r="AG24" s="276"/>
      <c r="AH24" s="223" t="s">
        <v>25</v>
      </c>
      <c r="AI24" s="2"/>
      <c r="AJ24" s="2"/>
      <c r="AK24" s="2"/>
      <c r="AL24" s="2"/>
      <c r="AM24" s="2"/>
      <c r="AN24" s="2"/>
      <c r="AO24" s="2"/>
      <c r="AP24" s="60"/>
      <c r="AQ24" s="2"/>
      <c r="AR24" s="276"/>
      <c r="AS24" s="223" t="s">
        <v>25</v>
      </c>
      <c r="AT24" s="2"/>
      <c r="AU24" s="2"/>
      <c r="AV24" s="2"/>
      <c r="AW24" s="2"/>
      <c r="AX24" s="2"/>
      <c r="AY24" s="2"/>
      <c r="AZ24" s="2"/>
      <c r="BA24" s="60"/>
      <c r="BB24" s="2"/>
      <c r="BC24" s="276"/>
    </row>
    <row r="25" spans="1:55">
      <c r="A25" s="223" t="s">
        <v>91</v>
      </c>
      <c r="E25" s="2" t="s">
        <v>0</v>
      </c>
      <c r="F25" s="59"/>
      <c r="G25" s="273" t="s">
        <v>1</v>
      </c>
      <c r="H25" s="59"/>
      <c r="I25" s="274">
        <f>ROUND(DATEDIF(F25,H25+IF(F25&lt;&gt;0,1,0),"d")/7,2)</f>
        <v>0</v>
      </c>
      <c r="K25" s="276"/>
      <c r="L25" s="223" t="s">
        <v>91</v>
      </c>
      <c r="M25" s="2"/>
      <c r="N25" s="2"/>
      <c r="O25" s="2"/>
      <c r="P25" s="2" t="s">
        <v>0</v>
      </c>
      <c r="Q25" s="59"/>
      <c r="R25" s="273" t="s">
        <v>1</v>
      </c>
      <c r="S25" s="59"/>
      <c r="T25" s="274">
        <f>ROUND(DATEDIF(Q25,S25+IF(Q25&lt;&gt;0,1,0),"d")/7,2)</f>
        <v>0</v>
      </c>
      <c r="U25" s="2"/>
      <c r="V25" s="276"/>
      <c r="W25" s="223" t="s">
        <v>91</v>
      </c>
      <c r="X25" s="2"/>
      <c r="Y25" s="2"/>
      <c r="Z25" s="2"/>
      <c r="AA25" s="2" t="s">
        <v>0</v>
      </c>
      <c r="AB25" s="59"/>
      <c r="AC25" s="273" t="s">
        <v>1</v>
      </c>
      <c r="AD25" s="59"/>
      <c r="AE25" s="274">
        <f>ROUND(DATEDIF(AB25,AD25+IF(AB25&lt;&gt;0,1,0),"d")/7,2)</f>
        <v>0</v>
      </c>
      <c r="AF25" s="2"/>
      <c r="AG25" s="276"/>
      <c r="AH25" s="223" t="s">
        <v>91</v>
      </c>
      <c r="AI25" s="2"/>
      <c r="AJ25" s="2"/>
      <c r="AK25" s="2"/>
      <c r="AL25" s="2" t="s">
        <v>0</v>
      </c>
      <c r="AM25" s="59"/>
      <c r="AN25" s="273" t="s">
        <v>1</v>
      </c>
      <c r="AO25" s="59"/>
      <c r="AP25" s="274">
        <f>ROUND(DATEDIF(AM25,AO25+IF(AM25&lt;&gt;0,1,0),"d")/7,2)</f>
        <v>0</v>
      </c>
      <c r="AQ25" s="2"/>
      <c r="AR25" s="276"/>
      <c r="AS25" s="223" t="s">
        <v>91</v>
      </c>
      <c r="AT25" s="2"/>
      <c r="AU25" s="2"/>
      <c r="AV25" s="2"/>
      <c r="AW25" s="2" t="s">
        <v>0</v>
      </c>
      <c r="AX25" s="59"/>
      <c r="AY25" s="273" t="s">
        <v>1</v>
      </c>
      <c r="AZ25" s="59"/>
      <c r="BA25" s="274">
        <f>ROUND(DATEDIF(AX25,AZ25+IF(AX25&lt;&gt;0,1,0),"d")/7,2)</f>
        <v>0</v>
      </c>
      <c r="BB25" s="2"/>
      <c r="BC25" s="276"/>
    </row>
    <row r="26" spans="1:55" ht="15" customHeight="1">
      <c r="A26" s="223" t="s">
        <v>92</v>
      </c>
      <c r="I26" s="61"/>
      <c r="K26" s="276"/>
      <c r="L26" s="223" t="s">
        <v>92</v>
      </c>
      <c r="M26" s="2"/>
      <c r="N26" s="2"/>
      <c r="O26" s="2"/>
      <c r="P26" s="2"/>
      <c r="Q26" s="2"/>
      <c r="R26" s="2"/>
      <c r="S26" s="2"/>
      <c r="T26" s="61"/>
      <c r="U26" s="2"/>
      <c r="V26" s="276"/>
      <c r="W26" s="223" t="s">
        <v>92</v>
      </c>
      <c r="X26" s="2"/>
      <c r="Y26" s="2"/>
      <c r="Z26" s="2"/>
      <c r="AA26" s="2"/>
      <c r="AB26" s="2"/>
      <c r="AC26" s="2"/>
      <c r="AD26" s="2"/>
      <c r="AE26" s="61"/>
      <c r="AF26" s="2"/>
      <c r="AG26" s="276"/>
      <c r="AH26" s="223" t="s">
        <v>92</v>
      </c>
      <c r="AI26" s="2"/>
      <c r="AJ26" s="2"/>
      <c r="AK26" s="2"/>
      <c r="AL26" s="2"/>
      <c r="AM26" s="2"/>
      <c r="AN26" s="2"/>
      <c r="AO26" s="2"/>
      <c r="AP26" s="61"/>
      <c r="AQ26" s="2"/>
      <c r="AR26" s="276"/>
      <c r="AS26" s="223" t="s">
        <v>92</v>
      </c>
      <c r="AT26" s="2"/>
      <c r="AU26" s="2"/>
      <c r="AV26" s="2"/>
      <c r="AW26" s="2"/>
      <c r="AX26" s="2"/>
      <c r="AY26" s="2"/>
      <c r="AZ26" s="2"/>
      <c r="BA26" s="61"/>
      <c r="BB26" s="2"/>
      <c r="BC26" s="276"/>
    </row>
    <row r="27" spans="1:55" ht="15.75" customHeight="1">
      <c r="A27" s="280"/>
      <c r="B27" s="281" t="s">
        <v>4</v>
      </c>
      <c r="C27" s="281"/>
      <c r="D27" s="281"/>
      <c r="E27" s="281"/>
      <c r="F27" s="281"/>
      <c r="G27" s="281"/>
      <c r="H27" s="281"/>
      <c r="I27" s="282">
        <f>ROUND(IFERROR(I26/K28,0),2)</f>
        <v>0</v>
      </c>
      <c r="J27" s="281"/>
      <c r="K27" s="283"/>
      <c r="L27" s="280"/>
      <c r="M27" s="281" t="s">
        <v>4</v>
      </c>
      <c r="N27" s="281"/>
      <c r="O27" s="281"/>
      <c r="P27" s="281"/>
      <c r="Q27" s="281"/>
      <c r="R27" s="281"/>
      <c r="S27" s="281"/>
      <c r="T27" s="282">
        <f>ROUND(IFERROR(T26/V28,0),2)</f>
        <v>0</v>
      </c>
      <c r="U27" s="281"/>
      <c r="V27" s="283"/>
      <c r="W27" s="280"/>
      <c r="X27" s="281" t="s">
        <v>4</v>
      </c>
      <c r="Y27" s="281"/>
      <c r="Z27" s="281"/>
      <c r="AA27" s="281"/>
      <c r="AB27" s="281"/>
      <c r="AC27" s="281"/>
      <c r="AD27" s="281"/>
      <c r="AE27" s="282">
        <f>ROUND(IFERROR(AE26/AG28,0),2)</f>
        <v>0</v>
      </c>
      <c r="AF27" s="281"/>
      <c r="AG27" s="283"/>
      <c r="AH27" s="280"/>
      <c r="AI27" s="281" t="s">
        <v>4</v>
      </c>
      <c r="AJ27" s="281"/>
      <c r="AK27" s="281"/>
      <c r="AL27" s="281"/>
      <c r="AM27" s="281"/>
      <c r="AN27" s="281"/>
      <c r="AO27" s="281"/>
      <c r="AP27" s="282">
        <f>ROUND(IFERROR(AP26/AR28,0),2)</f>
        <v>0</v>
      </c>
      <c r="AQ27" s="281"/>
      <c r="AR27" s="283"/>
      <c r="AS27" s="280"/>
      <c r="AT27" s="281" t="s">
        <v>4</v>
      </c>
      <c r="AU27" s="281"/>
      <c r="AV27" s="281"/>
      <c r="AW27" s="281"/>
      <c r="AX27" s="281"/>
      <c r="AY27" s="281"/>
      <c r="AZ27" s="281"/>
      <c r="BA27" s="282">
        <f>ROUND(IFERROR(BA26/BC28,0),2)</f>
        <v>0</v>
      </c>
      <c r="BB27" s="281"/>
      <c r="BC27" s="283"/>
    </row>
    <row r="28" spans="1:55" ht="15" customHeight="1">
      <c r="A28" s="287" t="str">
        <f>IF(I25&lt;52,"Nur bei Durchrechnungszeitraum-Variante zusätzlich befüllen:","Ganzjahresbetrieb eingetragen - kein DRZ möglich!")</f>
        <v>Nur bei Durchrechnungszeitraum-Variante zusätzlich befüllen:</v>
      </c>
      <c r="B28" s="288"/>
      <c r="C28" s="288"/>
      <c r="D28" s="288"/>
      <c r="E28" s="288"/>
      <c r="F28" s="288" t="s">
        <v>3</v>
      </c>
      <c r="G28" s="288"/>
      <c r="H28" s="90"/>
      <c r="I28" s="565" t="s">
        <v>28</v>
      </c>
      <c r="J28" s="566"/>
      <c r="K28" s="289">
        <f>ROUND(I25*I24,0)</f>
        <v>0</v>
      </c>
      <c r="L28" s="287" t="str">
        <f>IF(T25&lt;52,"Nur bei Durchrechnungszeitraum-Variante zusätzlich befüllen:","Ganzjahresbetrieb eingetragen - kein DRZ möglich!")</f>
        <v>Nur bei Durchrechnungszeitraum-Variante zusätzlich befüllen:</v>
      </c>
      <c r="M28" s="288"/>
      <c r="N28" s="288"/>
      <c r="O28" s="288"/>
      <c r="P28" s="288"/>
      <c r="Q28" s="288" t="s">
        <v>3</v>
      </c>
      <c r="R28" s="288"/>
      <c r="S28" s="90"/>
      <c r="T28" s="565" t="s">
        <v>28</v>
      </c>
      <c r="U28" s="566"/>
      <c r="V28" s="289">
        <f>ROUND(T25*T24,0)</f>
        <v>0</v>
      </c>
      <c r="W28" s="287" t="str">
        <f>IF(AE25&lt;52,"Nur bei Durchrechnungszeitraum-Variante zusätzlich befüllen:","Ganzjahresbetrieb eingetragen - kein DRZ möglich!")</f>
        <v>Nur bei Durchrechnungszeitraum-Variante zusätzlich befüllen:</v>
      </c>
      <c r="X28" s="288"/>
      <c r="Y28" s="288"/>
      <c r="Z28" s="288"/>
      <c r="AA28" s="288"/>
      <c r="AB28" s="288" t="s">
        <v>3</v>
      </c>
      <c r="AC28" s="288"/>
      <c r="AD28" s="90"/>
      <c r="AE28" s="565" t="s">
        <v>28</v>
      </c>
      <c r="AF28" s="566"/>
      <c r="AG28" s="289">
        <f>ROUND(AE25*AE24,0)</f>
        <v>0</v>
      </c>
      <c r="AH28" s="287" t="str">
        <f>IF(AP25&lt;52,"Nur bei Durchrechnungszeitraum-Variante zusätzlich befüllen:","Ganzjahresbetrieb eingetragen - kein DRZ möglich!")</f>
        <v>Nur bei Durchrechnungszeitraum-Variante zusätzlich befüllen:</v>
      </c>
      <c r="AI28" s="288"/>
      <c r="AJ28" s="288"/>
      <c r="AK28" s="288"/>
      <c r="AL28" s="288"/>
      <c r="AM28" s="288" t="s">
        <v>3</v>
      </c>
      <c r="AN28" s="288"/>
      <c r="AO28" s="90"/>
      <c r="AP28" s="565" t="s">
        <v>28</v>
      </c>
      <c r="AQ28" s="566"/>
      <c r="AR28" s="289">
        <f>ROUND(AP25*AP24,0)</f>
        <v>0</v>
      </c>
      <c r="AS28" s="287" t="str">
        <f>IF(BA25&lt;52,"Nur bei Durchrechnungszeitraum-Variante zusätzlich befüllen:","Ganzjahresbetrieb eingetragen - kein DRZ möglich!")</f>
        <v>Nur bei Durchrechnungszeitraum-Variante zusätzlich befüllen:</v>
      </c>
      <c r="AT28" s="288"/>
      <c r="AU28" s="288"/>
      <c r="AV28" s="288"/>
      <c r="AW28" s="288"/>
      <c r="AX28" s="288" t="s">
        <v>3</v>
      </c>
      <c r="AY28" s="288"/>
      <c r="AZ28" s="90"/>
      <c r="BA28" s="565" t="s">
        <v>28</v>
      </c>
      <c r="BB28" s="566"/>
      <c r="BC28" s="289">
        <f>ROUND(BA25*BA24,0)</f>
        <v>0</v>
      </c>
    </row>
    <row r="29" spans="1:55">
      <c r="A29" s="192" t="s">
        <v>93</v>
      </c>
      <c r="B29" s="292"/>
      <c r="C29" s="292"/>
      <c r="D29" s="293" t="s">
        <v>26</v>
      </c>
      <c r="E29" s="88"/>
      <c r="F29" s="292" t="s">
        <v>27</v>
      </c>
      <c r="G29" s="88"/>
      <c r="H29" s="294">
        <f>ROUND(DATEDIF(E29,G29+IF(E29&lt;&gt;0,1,0),"d")/7,2)</f>
        <v>0</v>
      </c>
      <c r="I29" s="567"/>
      <c r="J29" s="567"/>
      <c r="K29" s="295">
        <f>ROUND(H28*H29,0)</f>
        <v>0</v>
      </c>
      <c r="L29" s="192" t="s">
        <v>93</v>
      </c>
      <c r="M29" s="292"/>
      <c r="N29" s="292"/>
      <c r="O29" s="293" t="s">
        <v>26</v>
      </c>
      <c r="P29" s="88"/>
      <c r="Q29" s="292" t="s">
        <v>27</v>
      </c>
      <c r="R29" s="88"/>
      <c r="S29" s="294">
        <f>ROUND(DATEDIF(P29,R29+IF(P29&lt;&gt;0,1,0),"d")/7,2)</f>
        <v>0</v>
      </c>
      <c r="T29" s="567"/>
      <c r="U29" s="567"/>
      <c r="V29" s="295">
        <f>ROUND(S28*S29,0)</f>
        <v>0</v>
      </c>
      <c r="W29" s="192" t="s">
        <v>93</v>
      </c>
      <c r="X29" s="292"/>
      <c r="Y29" s="292"/>
      <c r="Z29" s="293" t="s">
        <v>26</v>
      </c>
      <c r="AA29" s="88"/>
      <c r="AB29" s="292" t="s">
        <v>27</v>
      </c>
      <c r="AC29" s="88"/>
      <c r="AD29" s="294">
        <f>ROUND(DATEDIF(AA29,AC29+IF(AA29&lt;&gt;0,1,0),"d")/7,2)</f>
        <v>0</v>
      </c>
      <c r="AE29" s="567"/>
      <c r="AF29" s="567"/>
      <c r="AG29" s="295">
        <f>ROUND(AD28*AD29,0)</f>
        <v>0</v>
      </c>
      <c r="AH29" s="192" t="s">
        <v>93</v>
      </c>
      <c r="AI29" s="292"/>
      <c r="AJ29" s="292"/>
      <c r="AK29" s="293" t="s">
        <v>26</v>
      </c>
      <c r="AL29" s="88"/>
      <c r="AM29" s="292" t="s">
        <v>27</v>
      </c>
      <c r="AN29" s="88"/>
      <c r="AO29" s="294">
        <f>ROUND(DATEDIF(AL29,AN29+IF(AL29&lt;&gt;0,1,0),"d")/7,2)</f>
        <v>0</v>
      </c>
      <c r="AP29" s="567"/>
      <c r="AQ29" s="567"/>
      <c r="AR29" s="295">
        <f>ROUND(AO28*AO29,0)</f>
        <v>0</v>
      </c>
      <c r="AS29" s="192" t="s">
        <v>93</v>
      </c>
      <c r="AT29" s="292"/>
      <c r="AU29" s="292"/>
      <c r="AV29" s="293" t="s">
        <v>26</v>
      </c>
      <c r="AW29" s="88"/>
      <c r="AX29" s="292" t="s">
        <v>27</v>
      </c>
      <c r="AY29" s="88"/>
      <c r="AZ29" s="294">
        <f>ROUND(DATEDIF(AW29,AY29+IF(AW29&lt;&gt;0,1,0),"d")/7,2)</f>
        <v>0</v>
      </c>
      <c r="BA29" s="567"/>
      <c r="BB29" s="567"/>
      <c r="BC29" s="295">
        <f>ROUND(AZ28*AZ29,0)</f>
        <v>0</v>
      </c>
    </row>
    <row r="30" spans="1:55">
      <c r="A30" s="301" t="s">
        <v>2</v>
      </c>
      <c r="B30" s="255"/>
      <c r="C30" s="568"/>
      <c r="D30" s="569"/>
      <c r="E30" s="570"/>
      <c r="F30" s="265"/>
      <c r="G30" s="265"/>
      <c r="H30" s="265"/>
      <c r="I30" s="265"/>
      <c r="J30" s="265"/>
      <c r="K30" s="266"/>
      <c r="L30" s="301" t="s">
        <v>2</v>
      </c>
      <c r="M30" s="255"/>
      <c r="N30" s="568"/>
      <c r="O30" s="569"/>
      <c r="P30" s="570"/>
      <c r="Q30" s="265"/>
      <c r="R30" s="265"/>
      <c r="S30" s="265"/>
      <c r="T30" s="265"/>
      <c r="U30" s="265"/>
      <c r="V30" s="266"/>
      <c r="W30" s="301" t="s">
        <v>2</v>
      </c>
      <c r="X30" s="255"/>
      <c r="Y30" s="568"/>
      <c r="Z30" s="569"/>
      <c r="AA30" s="570"/>
      <c r="AB30" s="265"/>
      <c r="AC30" s="265"/>
      <c r="AD30" s="265"/>
      <c r="AE30" s="265"/>
      <c r="AF30" s="265"/>
      <c r="AG30" s="266"/>
      <c r="AH30" s="301" t="s">
        <v>2</v>
      </c>
      <c r="AI30" s="255"/>
      <c r="AJ30" s="568"/>
      <c r="AK30" s="569"/>
      <c r="AL30" s="570"/>
      <c r="AM30" s="265"/>
      <c r="AN30" s="265"/>
      <c r="AO30" s="265"/>
      <c r="AP30" s="265"/>
      <c r="AQ30" s="265"/>
      <c r="AR30" s="266"/>
      <c r="AS30" s="301" t="s">
        <v>2</v>
      </c>
      <c r="AT30" s="255"/>
      <c r="AU30" s="568"/>
      <c r="AV30" s="569"/>
      <c r="AW30" s="570"/>
      <c r="AX30" s="265"/>
      <c r="AY30" s="265"/>
      <c r="AZ30" s="265"/>
      <c r="BA30" s="265"/>
      <c r="BB30" s="265"/>
      <c r="BC30" s="266"/>
    </row>
    <row r="31" spans="1:55">
      <c r="A31" s="223" t="s">
        <v>25</v>
      </c>
      <c r="I31" s="60"/>
      <c r="K31" s="276"/>
      <c r="L31" s="223" t="s">
        <v>25</v>
      </c>
      <c r="M31" s="2"/>
      <c r="N31" s="2"/>
      <c r="O31" s="2"/>
      <c r="P31" s="2"/>
      <c r="Q31" s="2"/>
      <c r="R31" s="2"/>
      <c r="S31" s="2"/>
      <c r="T31" s="60"/>
      <c r="U31" s="2"/>
      <c r="V31" s="276"/>
      <c r="W31" s="223" t="s">
        <v>25</v>
      </c>
      <c r="X31" s="2"/>
      <c r="Y31" s="2"/>
      <c r="Z31" s="2"/>
      <c r="AA31" s="2"/>
      <c r="AB31" s="2"/>
      <c r="AC31" s="2"/>
      <c r="AD31" s="2"/>
      <c r="AE31" s="60"/>
      <c r="AF31" s="2"/>
      <c r="AG31" s="276"/>
      <c r="AH31" s="223" t="s">
        <v>25</v>
      </c>
      <c r="AI31" s="2"/>
      <c r="AJ31" s="2"/>
      <c r="AK31" s="2"/>
      <c r="AL31" s="2"/>
      <c r="AM31" s="2"/>
      <c r="AN31" s="2"/>
      <c r="AO31" s="2"/>
      <c r="AP31" s="60"/>
      <c r="AQ31" s="2"/>
      <c r="AR31" s="276"/>
      <c r="AS31" s="223" t="s">
        <v>25</v>
      </c>
      <c r="AT31" s="2"/>
      <c r="AU31" s="2"/>
      <c r="AV31" s="2"/>
      <c r="AW31" s="2"/>
      <c r="AX31" s="2"/>
      <c r="AY31" s="2"/>
      <c r="AZ31" s="2"/>
      <c r="BA31" s="60"/>
      <c r="BB31" s="2"/>
      <c r="BC31" s="276"/>
    </row>
    <row r="32" spans="1:55">
      <c r="A32" s="223" t="s">
        <v>91</v>
      </c>
      <c r="E32" s="2" t="s">
        <v>0</v>
      </c>
      <c r="F32" s="59"/>
      <c r="G32" s="273" t="s">
        <v>1</v>
      </c>
      <c r="H32" s="59"/>
      <c r="I32" s="274">
        <f>ROUND(DATEDIF(F32,H32+IF(F32&lt;&gt;0,1,0),"d")/7,2)</f>
        <v>0</v>
      </c>
      <c r="K32" s="276"/>
      <c r="L32" s="223" t="s">
        <v>91</v>
      </c>
      <c r="M32" s="2"/>
      <c r="N32" s="2"/>
      <c r="O32" s="2"/>
      <c r="P32" s="2" t="s">
        <v>0</v>
      </c>
      <c r="Q32" s="59"/>
      <c r="R32" s="273" t="s">
        <v>1</v>
      </c>
      <c r="S32" s="59"/>
      <c r="T32" s="274">
        <f>ROUND(DATEDIF(Q32,S32+IF(Q32&lt;&gt;0,1,0),"d")/7,2)</f>
        <v>0</v>
      </c>
      <c r="U32" s="2"/>
      <c r="V32" s="276"/>
      <c r="W32" s="223" t="s">
        <v>91</v>
      </c>
      <c r="X32" s="2"/>
      <c r="Y32" s="2"/>
      <c r="Z32" s="2"/>
      <c r="AA32" s="2" t="s">
        <v>0</v>
      </c>
      <c r="AB32" s="59"/>
      <c r="AC32" s="273" t="s">
        <v>1</v>
      </c>
      <c r="AD32" s="59"/>
      <c r="AE32" s="274">
        <f>ROUND(DATEDIF(AB32,AD32+IF(AB32&lt;&gt;0,1,0),"d")/7,2)</f>
        <v>0</v>
      </c>
      <c r="AF32" s="2"/>
      <c r="AG32" s="276"/>
      <c r="AH32" s="223" t="s">
        <v>91</v>
      </c>
      <c r="AI32" s="2"/>
      <c r="AJ32" s="2"/>
      <c r="AK32" s="2"/>
      <c r="AL32" s="2" t="s">
        <v>0</v>
      </c>
      <c r="AM32" s="59"/>
      <c r="AN32" s="273" t="s">
        <v>1</v>
      </c>
      <c r="AO32" s="59"/>
      <c r="AP32" s="274">
        <f>ROUND(DATEDIF(AM32,AO32+IF(AM32&lt;&gt;0,1,0),"d")/7,2)</f>
        <v>0</v>
      </c>
      <c r="AQ32" s="2"/>
      <c r="AR32" s="276"/>
      <c r="AS32" s="223" t="s">
        <v>91</v>
      </c>
      <c r="AT32" s="2"/>
      <c r="AU32" s="2"/>
      <c r="AV32" s="2"/>
      <c r="AW32" s="2" t="s">
        <v>0</v>
      </c>
      <c r="AX32" s="59"/>
      <c r="AY32" s="273" t="s">
        <v>1</v>
      </c>
      <c r="AZ32" s="59"/>
      <c r="BA32" s="274">
        <f>ROUND(DATEDIF(AX32,AZ32+IF(AX32&lt;&gt;0,1,0),"d")/7,2)</f>
        <v>0</v>
      </c>
      <c r="BB32" s="2"/>
      <c r="BC32" s="276"/>
    </row>
    <row r="33" spans="1:55">
      <c r="A33" s="223" t="s">
        <v>92</v>
      </c>
      <c r="I33" s="61"/>
      <c r="K33" s="276"/>
      <c r="L33" s="223" t="s">
        <v>92</v>
      </c>
      <c r="M33" s="2"/>
      <c r="N33" s="2"/>
      <c r="O33" s="2"/>
      <c r="P33" s="2"/>
      <c r="Q33" s="2"/>
      <c r="R33" s="2"/>
      <c r="S33" s="2"/>
      <c r="T33" s="61"/>
      <c r="U33" s="2"/>
      <c r="V33" s="276"/>
      <c r="W33" s="223" t="s">
        <v>92</v>
      </c>
      <c r="X33" s="2"/>
      <c r="Y33" s="2"/>
      <c r="Z33" s="2"/>
      <c r="AA33" s="2"/>
      <c r="AB33" s="2"/>
      <c r="AC33" s="2"/>
      <c r="AD33" s="2"/>
      <c r="AE33" s="61"/>
      <c r="AF33" s="2"/>
      <c r="AG33" s="276"/>
      <c r="AH33" s="223" t="s">
        <v>92</v>
      </c>
      <c r="AI33" s="2"/>
      <c r="AJ33" s="2"/>
      <c r="AK33" s="2"/>
      <c r="AL33" s="2"/>
      <c r="AM33" s="2"/>
      <c r="AN33" s="2"/>
      <c r="AO33" s="2"/>
      <c r="AP33" s="61"/>
      <c r="AQ33" s="2"/>
      <c r="AR33" s="276"/>
      <c r="AS33" s="223" t="s">
        <v>92</v>
      </c>
      <c r="AT33" s="2"/>
      <c r="AU33" s="2"/>
      <c r="AV33" s="2"/>
      <c r="AW33" s="2"/>
      <c r="AX33" s="2"/>
      <c r="AY33" s="2"/>
      <c r="AZ33" s="2"/>
      <c r="BA33" s="61"/>
      <c r="BB33" s="2"/>
      <c r="BC33" s="276"/>
    </row>
    <row r="34" spans="1:55">
      <c r="A34" s="280"/>
      <c r="B34" s="281" t="s">
        <v>4</v>
      </c>
      <c r="C34" s="281"/>
      <c r="D34" s="281"/>
      <c r="E34" s="281"/>
      <c r="F34" s="281"/>
      <c r="G34" s="281"/>
      <c r="H34" s="281"/>
      <c r="I34" s="282">
        <f>ROUND(IFERROR(I33/K35,0),2)</f>
        <v>0</v>
      </c>
      <c r="J34" s="281"/>
      <c r="K34" s="283"/>
      <c r="L34" s="280"/>
      <c r="M34" s="281" t="s">
        <v>4</v>
      </c>
      <c r="N34" s="281"/>
      <c r="O34" s="281"/>
      <c r="P34" s="281"/>
      <c r="Q34" s="281"/>
      <c r="R34" s="281"/>
      <c r="S34" s="281"/>
      <c r="T34" s="282">
        <f>ROUND(IFERROR(T33/V35,0),2)</f>
        <v>0</v>
      </c>
      <c r="U34" s="281"/>
      <c r="V34" s="283"/>
      <c r="W34" s="280"/>
      <c r="X34" s="281" t="s">
        <v>4</v>
      </c>
      <c r="Y34" s="281"/>
      <c r="Z34" s="281"/>
      <c r="AA34" s="281"/>
      <c r="AB34" s="281"/>
      <c r="AC34" s="281"/>
      <c r="AD34" s="281"/>
      <c r="AE34" s="282">
        <f>ROUND(IFERROR(AE33/AG35,0),2)</f>
        <v>0</v>
      </c>
      <c r="AF34" s="281"/>
      <c r="AG34" s="283"/>
      <c r="AH34" s="280"/>
      <c r="AI34" s="281" t="s">
        <v>4</v>
      </c>
      <c r="AJ34" s="281"/>
      <c r="AK34" s="281"/>
      <c r="AL34" s="281"/>
      <c r="AM34" s="281"/>
      <c r="AN34" s="281"/>
      <c r="AO34" s="281"/>
      <c r="AP34" s="282">
        <f>ROUND(IFERROR(AP33/AR35,0),2)</f>
        <v>0</v>
      </c>
      <c r="AQ34" s="281"/>
      <c r="AR34" s="283"/>
      <c r="AS34" s="280"/>
      <c r="AT34" s="281" t="s">
        <v>4</v>
      </c>
      <c r="AU34" s="281"/>
      <c r="AV34" s="281"/>
      <c r="AW34" s="281"/>
      <c r="AX34" s="281"/>
      <c r="AY34" s="281"/>
      <c r="AZ34" s="281"/>
      <c r="BA34" s="282">
        <f>ROUND(IFERROR(BA33/BC35,0),2)</f>
        <v>0</v>
      </c>
      <c r="BB34" s="281"/>
      <c r="BC34" s="283"/>
    </row>
    <row r="35" spans="1:55" ht="15" customHeight="1">
      <c r="A35" s="287" t="str">
        <f>IF(I32&lt;52,"Nur bei Durchrechnungszeitraum-Variante zusätzlich befüllen:","Ganzjahresbetrieb eingetragen - kein DRZ möglich!")</f>
        <v>Nur bei Durchrechnungszeitraum-Variante zusätzlich befüllen:</v>
      </c>
      <c r="B35" s="288"/>
      <c r="C35" s="288"/>
      <c r="D35" s="288"/>
      <c r="E35" s="288"/>
      <c r="F35" s="288" t="s">
        <v>3</v>
      </c>
      <c r="G35" s="288"/>
      <c r="H35" s="90"/>
      <c r="I35" s="565" t="s">
        <v>28</v>
      </c>
      <c r="J35" s="566"/>
      <c r="K35" s="289">
        <f>ROUND(I32*I31,0)</f>
        <v>0</v>
      </c>
      <c r="L35" s="287" t="str">
        <f>IF(T32&lt;52,"Nur bei Durchrechnungszeitraum-Variante zusätzlich befüllen:","Ganzjahresbetrieb eingetragen - kein DRZ möglich!")</f>
        <v>Nur bei Durchrechnungszeitraum-Variante zusätzlich befüllen:</v>
      </c>
      <c r="M35" s="288"/>
      <c r="N35" s="288"/>
      <c r="O35" s="288"/>
      <c r="P35" s="288"/>
      <c r="Q35" s="288" t="s">
        <v>3</v>
      </c>
      <c r="R35" s="288"/>
      <c r="S35" s="90"/>
      <c r="T35" s="565" t="s">
        <v>28</v>
      </c>
      <c r="U35" s="566"/>
      <c r="V35" s="289">
        <f>ROUND(T32*T31,0)</f>
        <v>0</v>
      </c>
      <c r="W35" s="287" t="str">
        <f>IF(AE32&lt;52,"Nur bei Durchrechnungszeitraum-Variante zusätzlich befüllen:","Ganzjahresbetrieb eingetragen - kein DRZ möglich!")</f>
        <v>Nur bei Durchrechnungszeitraum-Variante zusätzlich befüllen:</v>
      </c>
      <c r="X35" s="288"/>
      <c r="Y35" s="288"/>
      <c r="Z35" s="288"/>
      <c r="AA35" s="288"/>
      <c r="AB35" s="288" t="s">
        <v>3</v>
      </c>
      <c r="AC35" s="288"/>
      <c r="AD35" s="90"/>
      <c r="AE35" s="565" t="s">
        <v>28</v>
      </c>
      <c r="AF35" s="566"/>
      <c r="AG35" s="289">
        <f>ROUND(AE32*AE31,0)</f>
        <v>0</v>
      </c>
      <c r="AH35" s="287" t="str">
        <f>IF(AP32&lt;52,"Nur bei Durchrechnungszeitraum-Variante zusätzlich befüllen:","Ganzjahresbetrieb eingetragen - kein DRZ möglich!")</f>
        <v>Nur bei Durchrechnungszeitraum-Variante zusätzlich befüllen:</v>
      </c>
      <c r="AI35" s="288"/>
      <c r="AJ35" s="288"/>
      <c r="AK35" s="288"/>
      <c r="AL35" s="288"/>
      <c r="AM35" s="288" t="s">
        <v>3</v>
      </c>
      <c r="AN35" s="288"/>
      <c r="AO35" s="90"/>
      <c r="AP35" s="565" t="s">
        <v>28</v>
      </c>
      <c r="AQ35" s="566"/>
      <c r="AR35" s="289">
        <f>ROUND(AP32*AP31,0)</f>
        <v>0</v>
      </c>
      <c r="AS35" s="287" t="str">
        <f>IF(BA32&lt;52,"Nur bei Durchrechnungszeitraum-Variante zusätzlich befüllen:","Ganzjahresbetrieb eingetragen - kein DRZ möglich!")</f>
        <v>Nur bei Durchrechnungszeitraum-Variante zusätzlich befüllen:</v>
      </c>
      <c r="AT35" s="288"/>
      <c r="AU35" s="288"/>
      <c r="AV35" s="288"/>
      <c r="AW35" s="288"/>
      <c r="AX35" s="288" t="s">
        <v>3</v>
      </c>
      <c r="AY35" s="288"/>
      <c r="AZ35" s="90"/>
      <c r="BA35" s="565" t="s">
        <v>28</v>
      </c>
      <c r="BB35" s="566"/>
      <c r="BC35" s="289">
        <f>ROUND(BA32*BA31,0)</f>
        <v>0</v>
      </c>
    </row>
    <row r="36" spans="1:55" ht="15.75" customHeight="1">
      <c r="A36" s="192" t="s">
        <v>93</v>
      </c>
      <c r="B36" s="292"/>
      <c r="C36" s="292"/>
      <c r="D36" s="293" t="s">
        <v>26</v>
      </c>
      <c r="E36" s="88"/>
      <c r="F36" s="292" t="s">
        <v>27</v>
      </c>
      <c r="G36" s="88"/>
      <c r="H36" s="294">
        <f>ROUND(DATEDIF(E36,G36+IF(E36&lt;&gt;0,1,0),"d")/7,2)</f>
        <v>0</v>
      </c>
      <c r="I36" s="567"/>
      <c r="J36" s="567"/>
      <c r="K36" s="295">
        <f>ROUND(H35*H36,0)</f>
        <v>0</v>
      </c>
      <c r="L36" s="192" t="s">
        <v>93</v>
      </c>
      <c r="M36" s="292"/>
      <c r="N36" s="292"/>
      <c r="O36" s="293" t="s">
        <v>26</v>
      </c>
      <c r="P36" s="88"/>
      <c r="Q36" s="292" t="s">
        <v>27</v>
      </c>
      <c r="R36" s="88"/>
      <c r="S36" s="294">
        <f>ROUND(DATEDIF(P36,R36+IF(P36&lt;&gt;0,1,0),"d")/7,2)</f>
        <v>0</v>
      </c>
      <c r="T36" s="567"/>
      <c r="U36" s="567"/>
      <c r="V36" s="295">
        <f>ROUND(S35*S36,0)</f>
        <v>0</v>
      </c>
      <c r="W36" s="192" t="s">
        <v>93</v>
      </c>
      <c r="X36" s="292"/>
      <c r="Y36" s="292"/>
      <c r="Z36" s="293" t="s">
        <v>26</v>
      </c>
      <c r="AA36" s="88"/>
      <c r="AB36" s="292" t="s">
        <v>27</v>
      </c>
      <c r="AC36" s="88"/>
      <c r="AD36" s="294">
        <f>ROUND(DATEDIF(AA36,AC36+IF(AA36&lt;&gt;0,1,0),"d")/7,2)</f>
        <v>0</v>
      </c>
      <c r="AE36" s="567"/>
      <c r="AF36" s="567"/>
      <c r="AG36" s="295">
        <f>ROUND(AD35*AD36,0)</f>
        <v>0</v>
      </c>
      <c r="AH36" s="192" t="s">
        <v>93</v>
      </c>
      <c r="AI36" s="292"/>
      <c r="AJ36" s="292"/>
      <c r="AK36" s="293" t="s">
        <v>26</v>
      </c>
      <c r="AL36" s="88"/>
      <c r="AM36" s="292" t="s">
        <v>27</v>
      </c>
      <c r="AN36" s="88"/>
      <c r="AO36" s="294">
        <f>ROUND(DATEDIF(AL36,AN36+IF(AL36&lt;&gt;0,1,0),"d")/7,2)</f>
        <v>0</v>
      </c>
      <c r="AP36" s="567"/>
      <c r="AQ36" s="567"/>
      <c r="AR36" s="295">
        <f>ROUND(AO35*AO36,0)</f>
        <v>0</v>
      </c>
      <c r="AS36" s="192" t="s">
        <v>93</v>
      </c>
      <c r="AT36" s="292"/>
      <c r="AU36" s="292"/>
      <c r="AV36" s="293" t="s">
        <v>26</v>
      </c>
      <c r="AW36" s="88"/>
      <c r="AX36" s="319" t="s">
        <v>27</v>
      </c>
      <c r="AY36" s="88"/>
      <c r="AZ36" s="294">
        <f>ROUND(DATEDIF(AW36,AY36+IF(AW36&lt;&gt;0,1,0),"d")/7,2)</f>
        <v>0</v>
      </c>
      <c r="BA36" s="567"/>
      <c r="BB36" s="567"/>
      <c r="BC36" s="295">
        <f>ROUND(AZ35*AZ36,0)</f>
        <v>0</v>
      </c>
    </row>
    <row r="37" spans="1:55" s="215" customFormat="1"/>
    <row r="38" spans="1:55" s="215" customFormat="1" ht="14.25" customHeight="1"/>
    <row r="39" spans="1:55" s="215" customFormat="1">
      <c r="A39" s="254" t="s">
        <v>2</v>
      </c>
      <c r="B39" s="255"/>
      <c r="C39" s="568"/>
      <c r="D39" s="569"/>
      <c r="E39" s="570"/>
      <c r="F39" s="214"/>
      <c r="G39" s="214"/>
      <c r="H39" s="214"/>
      <c r="I39" s="214"/>
      <c r="J39" s="214"/>
      <c r="K39" s="256"/>
      <c r="L39" s="254" t="s">
        <v>2</v>
      </c>
      <c r="M39" s="255"/>
      <c r="N39" s="568"/>
      <c r="O39" s="569"/>
      <c r="P39" s="570"/>
      <c r="Q39" s="214"/>
      <c r="R39" s="214"/>
      <c r="S39" s="214"/>
      <c r="T39" s="214"/>
      <c r="U39" s="214"/>
      <c r="V39" s="256"/>
      <c r="W39" s="254" t="s">
        <v>2</v>
      </c>
      <c r="X39" s="255"/>
      <c r="Y39" s="568"/>
      <c r="Z39" s="569"/>
      <c r="AA39" s="570"/>
      <c r="AB39" s="214"/>
      <c r="AC39" s="214"/>
      <c r="AD39" s="214"/>
      <c r="AE39" s="214"/>
      <c r="AF39" s="214"/>
      <c r="AG39" s="256"/>
      <c r="AH39" s="254" t="s">
        <v>2</v>
      </c>
      <c r="AI39" s="255"/>
      <c r="AJ39" s="568"/>
      <c r="AK39" s="569"/>
      <c r="AL39" s="570"/>
      <c r="AM39" s="214"/>
      <c r="AN39" s="214"/>
      <c r="AO39" s="214"/>
      <c r="AP39" s="214"/>
      <c r="AQ39" s="214"/>
      <c r="AR39" s="256"/>
    </row>
    <row r="40" spans="1:55" s="215" customFormat="1">
      <c r="A40" s="223" t="s">
        <v>25</v>
      </c>
      <c r="B40" s="2"/>
      <c r="C40" s="2"/>
      <c r="D40" s="2"/>
      <c r="E40" s="2"/>
      <c r="F40" s="265"/>
      <c r="G40" s="265"/>
      <c r="H40" s="265"/>
      <c r="I40" s="60"/>
      <c r="J40" s="265"/>
      <c r="K40" s="266"/>
      <c r="L40" s="223" t="s">
        <v>25</v>
      </c>
      <c r="M40" s="2"/>
      <c r="N40" s="2"/>
      <c r="O40" s="2"/>
      <c r="P40" s="2"/>
      <c r="Q40" s="265"/>
      <c r="R40" s="265"/>
      <c r="S40" s="265"/>
      <c r="T40" s="60"/>
      <c r="U40" s="265"/>
      <c r="V40" s="266"/>
      <c r="W40" s="223" t="s">
        <v>25</v>
      </c>
      <c r="X40" s="2"/>
      <c r="Y40" s="2"/>
      <c r="Z40" s="2"/>
      <c r="AA40" s="2"/>
      <c r="AB40" s="265"/>
      <c r="AC40" s="265"/>
      <c r="AD40" s="265"/>
      <c r="AE40" s="60"/>
      <c r="AF40" s="265"/>
      <c r="AG40" s="266"/>
      <c r="AH40" s="223" t="s">
        <v>25</v>
      </c>
      <c r="AI40" s="2"/>
      <c r="AJ40" s="2"/>
      <c r="AK40" s="2"/>
      <c r="AL40" s="2"/>
      <c r="AM40" s="265"/>
      <c r="AN40" s="265"/>
      <c r="AO40" s="265"/>
      <c r="AP40" s="60"/>
      <c r="AQ40" s="265"/>
      <c r="AR40" s="266"/>
      <c r="AS40" s="254" t="s">
        <v>2</v>
      </c>
      <c r="AT40" s="255"/>
      <c r="AU40" s="568"/>
      <c r="AV40" s="569"/>
      <c r="AW40" s="570"/>
      <c r="AX40" s="214"/>
      <c r="AY40" s="214"/>
      <c r="AZ40" s="214"/>
      <c r="BA40" s="214"/>
      <c r="BB40" s="214"/>
      <c r="BC40" s="256"/>
    </row>
    <row r="41" spans="1:55" s="215" customFormat="1">
      <c r="A41" s="223" t="s">
        <v>91</v>
      </c>
      <c r="B41" s="2"/>
      <c r="C41" s="2"/>
      <c r="D41" s="2"/>
      <c r="E41" s="2" t="s">
        <v>0</v>
      </c>
      <c r="F41" s="59"/>
      <c r="G41" s="273" t="s">
        <v>1</v>
      </c>
      <c r="H41" s="59"/>
      <c r="I41" s="274">
        <f>ROUND(DATEDIF(F41,H41+IF(F41&lt;&gt;0,1,0),"d")/7,2)</f>
        <v>0</v>
      </c>
      <c r="J41" s="275"/>
      <c r="K41" s="276"/>
      <c r="L41" s="223" t="s">
        <v>91</v>
      </c>
      <c r="M41" s="2"/>
      <c r="N41" s="2"/>
      <c r="O41" s="2"/>
      <c r="P41" s="2" t="s">
        <v>0</v>
      </c>
      <c r="Q41" s="59"/>
      <c r="R41" s="273" t="s">
        <v>1</v>
      </c>
      <c r="S41" s="59"/>
      <c r="T41" s="274">
        <f>ROUND(DATEDIF(Q41,S41+IF(Q41&lt;&gt;0,1,0),"d")/7,2)</f>
        <v>0</v>
      </c>
      <c r="U41" s="275"/>
      <c r="V41" s="276"/>
      <c r="W41" s="223" t="s">
        <v>91</v>
      </c>
      <c r="X41" s="2"/>
      <c r="Y41" s="2"/>
      <c r="Z41" s="2"/>
      <c r="AA41" s="2" t="s">
        <v>0</v>
      </c>
      <c r="AB41" s="59"/>
      <c r="AC41" s="273" t="s">
        <v>1</v>
      </c>
      <c r="AD41" s="59"/>
      <c r="AE41" s="274">
        <f>ROUND(DATEDIF(AB41,AD41+IF(AB41&lt;&gt;0,1,0),"d")/7,2)</f>
        <v>0</v>
      </c>
      <c r="AF41" s="275"/>
      <c r="AG41" s="276"/>
      <c r="AH41" s="223" t="s">
        <v>91</v>
      </c>
      <c r="AI41" s="2"/>
      <c r="AJ41" s="2"/>
      <c r="AK41" s="2"/>
      <c r="AL41" s="2" t="s">
        <v>0</v>
      </c>
      <c r="AM41" s="59"/>
      <c r="AN41" s="273" t="s">
        <v>1</v>
      </c>
      <c r="AO41" s="59"/>
      <c r="AP41" s="274">
        <f>ROUND(DATEDIF(AM41,AO41+IF(AM41&lt;&gt;0,1,0),"d")/7,2)</f>
        <v>0</v>
      </c>
      <c r="AQ41" s="275"/>
      <c r="AR41" s="276"/>
      <c r="AS41" s="223" t="s">
        <v>25</v>
      </c>
      <c r="AT41" s="2"/>
      <c r="AU41" s="2"/>
      <c r="AV41" s="2"/>
      <c r="AW41" s="2"/>
      <c r="AX41" s="265"/>
      <c r="AY41" s="265"/>
      <c r="AZ41" s="265"/>
      <c r="BA41" s="60"/>
      <c r="BB41" s="265"/>
      <c r="BC41" s="266"/>
    </row>
    <row r="42" spans="1:55" s="215" customFormat="1">
      <c r="A42" s="223" t="s">
        <v>92</v>
      </c>
      <c r="B42" s="2"/>
      <c r="C42" s="2"/>
      <c r="D42" s="2"/>
      <c r="E42" s="2"/>
      <c r="F42" s="2"/>
      <c r="G42" s="2"/>
      <c r="H42" s="2"/>
      <c r="I42" s="61"/>
      <c r="J42" s="2"/>
      <c r="K42" s="276"/>
      <c r="L42" s="223" t="s">
        <v>92</v>
      </c>
      <c r="M42" s="2"/>
      <c r="N42" s="2"/>
      <c r="O42" s="2"/>
      <c r="P42" s="2"/>
      <c r="Q42" s="2"/>
      <c r="R42" s="2"/>
      <c r="S42" s="2"/>
      <c r="T42" s="61"/>
      <c r="U42" s="2"/>
      <c r="V42" s="276"/>
      <c r="W42" s="223" t="s">
        <v>92</v>
      </c>
      <c r="X42" s="2"/>
      <c r="Y42" s="2"/>
      <c r="Z42" s="2"/>
      <c r="AA42" s="2"/>
      <c r="AB42" s="2"/>
      <c r="AC42" s="2"/>
      <c r="AD42" s="2"/>
      <c r="AE42" s="61"/>
      <c r="AF42" s="2"/>
      <c r="AG42" s="276"/>
      <c r="AH42" s="223" t="s">
        <v>92</v>
      </c>
      <c r="AI42" s="2"/>
      <c r="AJ42" s="2"/>
      <c r="AK42" s="2"/>
      <c r="AL42" s="2"/>
      <c r="AM42" s="2"/>
      <c r="AN42" s="2"/>
      <c r="AO42" s="2"/>
      <c r="AP42" s="61"/>
      <c r="AQ42" s="2"/>
      <c r="AR42" s="276"/>
      <c r="AS42" s="223" t="s">
        <v>91</v>
      </c>
      <c r="AT42" s="2"/>
      <c r="AU42" s="2"/>
      <c r="AV42" s="2"/>
      <c r="AW42" s="2" t="s">
        <v>0</v>
      </c>
      <c r="AX42" s="59"/>
      <c r="AY42" s="273" t="s">
        <v>1</v>
      </c>
      <c r="AZ42" s="59"/>
      <c r="BA42" s="274">
        <f>ROUND(DATEDIF(AX42,AZ42+IF(AX42&lt;&gt;0,1,0),"d")/7,2)</f>
        <v>0</v>
      </c>
      <c r="BB42" s="275"/>
      <c r="BC42" s="276"/>
    </row>
    <row r="43" spans="1:55" s="215" customFormat="1">
      <c r="A43" s="280"/>
      <c r="B43" s="281" t="s">
        <v>4</v>
      </c>
      <c r="C43" s="281"/>
      <c r="D43" s="281"/>
      <c r="E43" s="281"/>
      <c r="F43" s="281"/>
      <c r="G43" s="281"/>
      <c r="H43" s="281"/>
      <c r="I43" s="282">
        <f>ROUND(IFERROR(I42/K44,0),2)</f>
        <v>0</v>
      </c>
      <c r="J43" s="281"/>
      <c r="K43" s="283"/>
      <c r="L43" s="280"/>
      <c r="M43" s="281" t="s">
        <v>4</v>
      </c>
      <c r="N43" s="281"/>
      <c r="O43" s="281"/>
      <c r="P43" s="281"/>
      <c r="Q43" s="281"/>
      <c r="R43" s="281"/>
      <c r="S43" s="281"/>
      <c r="T43" s="282">
        <f>ROUND(IFERROR(T42/V44,0),2)</f>
        <v>0</v>
      </c>
      <c r="U43" s="281"/>
      <c r="V43" s="283"/>
      <c r="W43" s="280"/>
      <c r="X43" s="281" t="s">
        <v>4</v>
      </c>
      <c r="Y43" s="281"/>
      <c r="Z43" s="281"/>
      <c r="AA43" s="281"/>
      <c r="AB43" s="281"/>
      <c r="AC43" s="281"/>
      <c r="AD43" s="281"/>
      <c r="AE43" s="282">
        <f>ROUND(IFERROR(AE42/AG44,0),2)</f>
        <v>0</v>
      </c>
      <c r="AF43" s="281"/>
      <c r="AG43" s="283"/>
      <c r="AH43" s="280"/>
      <c r="AI43" s="281" t="s">
        <v>4</v>
      </c>
      <c r="AJ43" s="281"/>
      <c r="AK43" s="281"/>
      <c r="AL43" s="281"/>
      <c r="AM43" s="281"/>
      <c r="AN43" s="281"/>
      <c r="AO43" s="281"/>
      <c r="AP43" s="282">
        <f>ROUND(IFERROR(AP42/AR44,0),2)</f>
        <v>0</v>
      </c>
      <c r="AQ43" s="281"/>
      <c r="AR43" s="283"/>
      <c r="AS43" s="223" t="s">
        <v>92</v>
      </c>
      <c r="AT43" s="2"/>
      <c r="AU43" s="2"/>
      <c r="AV43" s="2"/>
      <c r="AW43" s="2"/>
      <c r="AX43" s="2"/>
      <c r="AY43" s="2"/>
      <c r="AZ43" s="2"/>
      <c r="BA43" s="61"/>
      <c r="BB43" s="2"/>
      <c r="BC43" s="276"/>
    </row>
    <row r="44" spans="1:55" s="215" customFormat="1" ht="15" customHeight="1">
      <c r="A44" s="287" t="str">
        <f>IF(I41&lt;52,"Nur bei Durchrechnungszeitraum-Variante zusätzlich befüllen:","Ganzjahresbetrieb eingetragen - kein DRZ möglich!")</f>
        <v>Nur bei Durchrechnungszeitraum-Variante zusätzlich befüllen:</v>
      </c>
      <c r="B44" s="288"/>
      <c r="C44" s="288"/>
      <c r="D44" s="288"/>
      <c r="E44" s="288"/>
      <c r="F44" s="288" t="s">
        <v>3</v>
      </c>
      <c r="G44" s="288"/>
      <c r="H44" s="90"/>
      <c r="I44" s="565" t="s">
        <v>28</v>
      </c>
      <c r="J44" s="566"/>
      <c r="K44" s="289">
        <f>ROUND(I41*I40,0)</f>
        <v>0</v>
      </c>
      <c r="L44" s="287" t="str">
        <f>IF(T41&lt;52,"Nur bei Durchrechnungszeitraum-Variante zusätzlich befüllen:","Ganzjahresbetrieb eingetragen - kein DRZ möglich!")</f>
        <v>Nur bei Durchrechnungszeitraum-Variante zusätzlich befüllen:</v>
      </c>
      <c r="M44" s="288"/>
      <c r="N44" s="288"/>
      <c r="O44" s="288"/>
      <c r="P44" s="288"/>
      <c r="Q44" s="288" t="s">
        <v>3</v>
      </c>
      <c r="R44" s="288"/>
      <c r="S44" s="90"/>
      <c r="T44" s="565" t="s">
        <v>28</v>
      </c>
      <c r="U44" s="566"/>
      <c r="V44" s="289">
        <f>ROUND(T41*T40,0)</f>
        <v>0</v>
      </c>
      <c r="W44" s="287" t="str">
        <f>IF(AE41&lt;52,"Nur bei Durchrechnungszeitraum-Variante zusätzlich befüllen:","Ganzjahresbetrieb eingetragen - kein DRZ möglich!")</f>
        <v>Nur bei Durchrechnungszeitraum-Variante zusätzlich befüllen:</v>
      </c>
      <c r="X44" s="288"/>
      <c r="Y44" s="288"/>
      <c r="Z44" s="288"/>
      <c r="AA44" s="288"/>
      <c r="AB44" s="288" t="s">
        <v>3</v>
      </c>
      <c r="AC44" s="288"/>
      <c r="AD44" s="90"/>
      <c r="AE44" s="565" t="s">
        <v>28</v>
      </c>
      <c r="AF44" s="566"/>
      <c r="AG44" s="289">
        <f>ROUND(AE41*AE40,0)</f>
        <v>0</v>
      </c>
      <c r="AH44" s="287" t="str">
        <f>IF(AP41&lt;52,"Nur bei Durchrechnungszeitraum-Variante zusätzlich befüllen:","Ganzjahresbetrieb eingetragen - kein DRZ möglich!")</f>
        <v>Nur bei Durchrechnungszeitraum-Variante zusätzlich befüllen:</v>
      </c>
      <c r="AI44" s="288"/>
      <c r="AJ44" s="288"/>
      <c r="AK44" s="288"/>
      <c r="AL44" s="288"/>
      <c r="AM44" s="288" t="s">
        <v>3</v>
      </c>
      <c r="AN44" s="288"/>
      <c r="AO44" s="90"/>
      <c r="AP44" s="565" t="s">
        <v>28</v>
      </c>
      <c r="AQ44" s="566"/>
      <c r="AR44" s="289">
        <f>ROUND(AP41*AP40,0)</f>
        <v>0</v>
      </c>
      <c r="AS44" s="280"/>
      <c r="AT44" s="281" t="s">
        <v>4</v>
      </c>
      <c r="AU44" s="281"/>
      <c r="AV44" s="281"/>
      <c r="AW44" s="281"/>
      <c r="AX44" s="281"/>
      <c r="AY44" s="281"/>
      <c r="AZ44" s="281"/>
      <c r="BA44" s="282">
        <f>ROUND(IFERROR(BA43/BC45,0),2)</f>
        <v>0</v>
      </c>
      <c r="BB44" s="281"/>
      <c r="BC44" s="283"/>
    </row>
    <row r="45" spans="1:55" s="215" customFormat="1" ht="15.75" customHeight="1">
      <c r="A45" s="291" t="s">
        <v>93</v>
      </c>
      <c r="B45" s="292"/>
      <c r="C45" s="292"/>
      <c r="D45" s="293" t="s">
        <v>26</v>
      </c>
      <c r="E45" s="88"/>
      <c r="F45" s="292" t="s">
        <v>27</v>
      </c>
      <c r="G45" s="88"/>
      <c r="H45" s="294">
        <f>ROUND(DATEDIF(E45,G45+IF(E45&lt;&gt;0,1,0),"d")/7,2)</f>
        <v>0</v>
      </c>
      <c r="I45" s="567"/>
      <c r="J45" s="567"/>
      <c r="K45" s="295">
        <f>ROUND(H44*H45,0)</f>
        <v>0</v>
      </c>
      <c r="L45" s="291" t="s">
        <v>93</v>
      </c>
      <c r="M45" s="292"/>
      <c r="N45" s="292"/>
      <c r="O45" s="293" t="s">
        <v>26</v>
      </c>
      <c r="P45" s="88"/>
      <c r="Q45" s="292" t="s">
        <v>27</v>
      </c>
      <c r="R45" s="88"/>
      <c r="S45" s="294">
        <f>ROUND(DATEDIF(P45,R45+IF(P45&lt;&gt;0,1,0),"d")/7,2)</f>
        <v>0</v>
      </c>
      <c r="T45" s="567"/>
      <c r="U45" s="567"/>
      <c r="V45" s="295">
        <f>ROUND(S44*S45,0)</f>
        <v>0</v>
      </c>
      <c r="W45" s="291" t="s">
        <v>93</v>
      </c>
      <c r="X45" s="292"/>
      <c r="Y45" s="292"/>
      <c r="Z45" s="293" t="s">
        <v>26</v>
      </c>
      <c r="AA45" s="88"/>
      <c r="AB45" s="292" t="s">
        <v>27</v>
      </c>
      <c r="AC45" s="88"/>
      <c r="AD45" s="294">
        <f>ROUND(DATEDIF(AA45,AC45+IF(AA45&lt;&gt;0,1,0),"d")/7,2)</f>
        <v>0</v>
      </c>
      <c r="AE45" s="567"/>
      <c r="AF45" s="567"/>
      <c r="AG45" s="295">
        <f>ROUND(AD44*AD45,0)</f>
        <v>0</v>
      </c>
      <c r="AH45" s="291" t="s">
        <v>93</v>
      </c>
      <c r="AI45" s="292"/>
      <c r="AJ45" s="292"/>
      <c r="AK45" s="293" t="s">
        <v>26</v>
      </c>
      <c r="AL45" s="88"/>
      <c r="AM45" s="292" t="s">
        <v>27</v>
      </c>
      <c r="AN45" s="88"/>
      <c r="AO45" s="294">
        <f>ROUND(DATEDIF(AL45,AN45+IF(AL45&lt;&gt;0,1,0),"d")/7,2)</f>
        <v>0</v>
      </c>
      <c r="AP45" s="567"/>
      <c r="AQ45" s="567"/>
      <c r="AR45" s="295">
        <f>ROUND(AO44*AO45,0)</f>
        <v>0</v>
      </c>
      <c r="AS45" s="287" t="str">
        <f>IF(BA42&lt;52,"Nur bei Durchrechnungszeitraum-Variante zusätzlich befüllen:","Ganzjahresbetrieb eingetragen - kein DRZ möglich!")</f>
        <v>Nur bei Durchrechnungszeitraum-Variante zusätzlich befüllen:</v>
      </c>
      <c r="AT45" s="288"/>
      <c r="AU45" s="288"/>
      <c r="AV45" s="288"/>
      <c r="AW45" s="288"/>
      <c r="AX45" s="288" t="s">
        <v>3</v>
      </c>
      <c r="AY45" s="288"/>
      <c r="AZ45" s="90"/>
      <c r="BA45" s="565" t="s">
        <v>28</v>
      </c>
      <c r="BB45" s="566"/>
      <c r="BC45" s="289">
        <f>ROUND(BA42*BA41,0)</f>
        <v>0</v>
      </c>
    </row>
    <row r="46" spans="1:55" s="215" customFormat="1">
      <c r="A46" s="296" t="s">
        <v>2</v>
      </c>
      <c r="B46" s="297"/>
      <c r="C46" s="571"/>
      <c r="D46" s="572"/>
      <c r="E46" s="573"/>
      <c r="F46" s="2"/>
      <c r="G46" s="2"/>
      <c r="H46" s="2"/>
      <c r="I46" s="2"/>
      <c r="J46" s="2"/>
      <c r="K46" s="276"/>
      <c r="L46" s="296" t="s">
        <v>2</v>
      </c>
      <c r="M46" s="297"/>
      <c r="N46" s="571"/>
      <c r="O46" s="572"/>
      <c r="P46" s="573"/>
      <c r="Q46" s="2"/>
      <c r="R46" s="2"/>
      <c r="S46" s="2"/>
      <c r="T46" s="2"/>
      <c r="U46" s="2"/>
      <c r="V46" s="276"/>
      <c r="W46" s="296" t="s">
        <v>2</v>
      </c>
      <c r="X46" s="297"/>
      <c r="Y46" s="571"/>
      <c r="Z46" s="572"/>
      <c r="AA46" s="573"/>
      <c r="AB46" s="2"/>
      <c r="AC46" s="2"/>
      <c r="AD46" s="2"/>
      <c r="AE46" s="2"/>
      <c r="AF46" s="2"/>
      <c r="AG46" s="276"/>
      <c r="AH46" s="296" t="s">
        <v>2</v>
      </c>
      <c r="AI46" s="297"/>
      <c r="AJ46" s="571"/>
      <c r="AK46" s="572"/>
      <c r="AL46" s="573"/>
      <c r="AM46" s="2"/>
      <c r="AN46" s="2"/>
      <c r="AO46" s="2"/>
      <c r="AP46" s="2"/>
      <c r="AQ46" s="2"/>
      <c r="AR46" s="276"/>
      <c r="AS46" s="291" t="s">
        <v>93</v>
      </c>
      <c r="AT46" s="292"/>
      <c r="AU46" s="292"/>
      <c r="AV46" s="293" t="s">
        <v>26</v>
      </c>
      <c r="AW46" s="88"/>
      <c r="AX46" s="292" t="s">
        <v>27</v>
      </c>
      <c r="AY46" s="88"/>
      <c r="AZ46" s="294">
        <f>ROUND(DATEDIF(AW46,AY46+IF(AW46&lt;&gt;0,1,0),"d")/7,2)</f>
        <v>0</v>
      </c>
      <c r="BA46" s="567"/>
      <c r="BB46" s="567"/>
      <c r="BC46" s="295">
        <f>ROUND(AZ45*AZ46,0)</f>
        <v>0</v>
      </c>
    </row>
    <row r="47" spans="1:55" s="215" customFormat="1">
      <c r="A47" s="223" t="s">
        <v>25</v>
      </c>
      <c r="B47" s="2"/>
      <c r="C47" s="2"/>
      <c r="D47" s="2"/>
      <c r="E47" s="2"/>
      <c r="F47" s="2"/>
      <c r="G47" s="2"/>
      <c r="H47" s="2"/>
      <c r="I47" s="60"/>
      <c r="J47" s="2"/>
      <c r="K47" s="276"/>
      <c r="L47" s="223" t="s">
        <v>25</v>
      </c>
      <c r="M47" s="2"/>
      <c r="N47" s="2"/>
      <c r="O47" s="2"/>
      <c r="P47" s="2"/>
      <c r="Q47" s="2"/>
      <c r="R47" s="2"/>
      <c r="S47" s="2"/>
      <c r="T47" s="60"/>
      <c r="U47" s="2"/>
      <c r="V47" s="276"/>
      <c r="W47" s="223" t="s">
        <v>25</v>
      </c>
      <c r="X47" s="2"/>
      <c r="Y47" s="2"/>
      <c r="Z47" s="2"/>
      <c r="AA47" s="2"/>
      <c r="AB47" s="2"/>
      <c r="AC47" s="2"/>
      <c r="AD47" s="2"/>
      <c r="AE47" s="60"/>
      <c r="AF47" s="2"/>
      <c r="AG47" s="276"/>
      <c r="AH47" s="223" t="s">
        <v>25</v>
      </c>
      <c r="AI47" s="2"/>
      <c r="AJ47" s="2"/>
      <c r="AK47" s="2"/>
      <c r="AL47" s="2"/>
      <c r="AM47" s="2"/>
      <c r="AN47" s="2"/>
      <c r="AO47" s="2"/>
      <c r="AP47" s="60"/>
      <c r="AQ47" s="2"/>
      <c r="AR47" s="276"/>
      <c r="AS47" s="296" t="s">
        <v>2</v>
      </c>
      <c r="AT47" s="297"/>
      <c r="AU47" s="571"/>
      <c r="AV47" s="572"/>
      <c r="AW47" s="573"/>
      <c r="AX47" s="2"/>
      <c r="AY47" s="2"/>
      <c r="AZ47" s="2"/>
      <c r="BA47" s="2"/>
      <c r="BB47" s="2"/>
      <c r="BC47" s="276"/>
    </row>
    <row r="48" spans="1:55" s="215" customFormat="1">
      <c r="A48" s="223" t="s">
        <v>91</v>
      </c>
      <c r="B48" s="2"/>
      <c r="C48" s="2"/>
      <c r="D48" s="2"/>
      <c r="E48" s="2" t="s">
        <v>0</v>
      </c>
      <c r="F48" s="59"/>
      <c r="G48" s="273" t="s">
        <v>1</v>
      </c>
      <c r="H48" s="59"/>
      <c r="I48" s="274">
        <f>ROUND(DATEDIF(F48,H48+IF(F48&lt;&gt;0,1,0),"d")/7,2)</f>
        <v>0</v>
      </c>
      <c r="J48" s="2"/>
      <c r="K48" s="276"/>
      <c r="L48" s="223" t="s">
        <v>91</v>
      </c>
      <c r="M48" s="2"/>
      <c r="N48" s="2"/>
      <c r="O48" s="2"/>
      <c r="P48" s="2" t="s">
        <v>0</v>
      </c>
      <c r="Q48" s="59"/>
      <c r="R48" s="273" t="s">
        <v>1</v>
      </c>
      <c r="S48" s="59"/>
      <c r="T48" s="274">
        <f>ROUND(DATEDIF(Q48,S48+IF(Q48&lt;&gt;0,1,0),"d")/7,2)</f>
        <v>0</v>
      </c>
      <c r="U48" s="2"/>
      <c r="V48" s="276"/>
      <c r="W48" s="223" t="s">
        <v>91</v>
      </c>
      <c r="X48" s="2"/>
      <c r="Y48" s="2"/>
      <c r="Z48" s="2"/>
      <c r="AA48" s="2" t="s">
        <v>0</v>
      </c>
      <c r="AB48" s="59"/>
      <c r="AC48" s="273" t="s">
        <v>1</v>
      </c>
      <c r="AD48" s="59"/>
      <c r="AE48" s="274">
        <f>ROUND(DATEDIF(AB48,AD48+IF(AB48&lt;&gt;0,1,0),"d")/7,2)</f>
        <v>0</v>
      </c>
      <c r="AF48" s="2"/>
      <c r="AG48" s="276"/>
      <c r="AH48" s="223" t="s">
        <v>91</v>
      </c>
      <c r="AI48" s="2"/>
      <c r="AJ48" s="2"/>
      <c r="AK48" s="2"/>
      <c r="AL48" s="2" t="s">
        <v>0</v>
      </c>
      <c r="AM48" s="59"/>
      <c r="AN48" s="273" t="s">
        <v>1</v>
      </c>
      <c r="AO48" s="59"/>
      <c r="AP48" s="274">
        <f>ROUND(DATEDIF(AM48,AO48+IF(AM48&lt;&gt;0,1,0),"d")/7,2)</f>
        <v>0</v>
      </c>
      <c r="AQ48" s="2"/>
      <c r="AR48" s="276"/>
      <c r="AS48" s="223" t="s">
        <v>25</v>
      </c>
      <c r="AT48" s="2"/>
      <c r="AU48" s="2"/>
      <c r="AV48" s="2"/>
      <c r="AW48" s="2"/>
      <c r="AX48" s="2"/>
      <c r="AY48" s="2"/>
      <c r="AZ48" s="2"/>
      <c r="BA48" s="60"/>
      <c r="BB48" s="2"/>
      <c r="BC48" s="276"/>
    </row>
    <row r="49" spans="1:55" s="215" customFormat="1">
      <c r="A49" s="223" t="s">
        <v>92</v>
      </c>
      <c r="B49" s="2"/>
      <c r="C49" s="2"/>
      <c r="D49" s="2"/>
      <c r="E49" s="2"/>
      <c r="F49" s="2"/>
      <c r="G49" s="2"/>
      <c r="H49" s="2"/>
      <c r="I49" s="61"/>
      <c r="J49" s="2"/>
      <c r="K49" s="276"/>
      <c r="L49" s="223" t="s">
        <v>92</v>
      </c>
      <c r="M49" s="2"/>
      <c r="N49" s="2"/>
      <c r="O49" s="2"/>
      <c r="P49" s="2"/>
      <c r="Q49" s="2"/>
      <c r="R49" s="2"/>
      <c r="S49" s="2"/>
      <c r="T49" s="61"/>
      <c r="U49" s="2"/>
      <c r="V49" s="276"/>
      <c r="W49" s="223" t="s">
        <v>92</v>
      </c>
      <c r="X49" s="2"/>
      <c r="Y49" s="2"/>
      <c r="Z49" s="2"/>
      <c r="AA49" s="2"/>
      <c r="AB49" s="2"/>
      <c r="AC49" s="2"/>
      <c r="AD49" s="2"/>
      <c r="AE49" s="61"/>
      <c r="AF49" s="2"/>
      <c r="AG49" s="276"/>
      <c r="AH49" s="223" t="s">
        <v>92</v>
      </c>
      <c r="AI49" s="2"/>
      <c r="AJ49" s="2"/>
      <c r="AK49" s="2"/>
      <c r="AL49" s="2"/>
      <c r="AM49" s="2"/>
      <c r="AN49" s="2"/>
      <c r="AO49" s="2"/>
      <c r="AP49" s="61"/>
      <c r="AQ49" s="2"/>
      <c r="AR49" s="276"/>
      <c r="AS49" s="223" t="s">
        <v>91</v>
      </c>
      <c r="AT49" s="2"/>
      <c r="AU49" s="2"/>
      <c r="AV49" s="2"/>
      <c r="AW49" s="2" t="s">
        <v>0</v>
      </c>
      <c r="AX49" s="59"/>
      <c r="AY49" s="273" t="s">
        <v>1</v>
      </c>
      <c r="AZ49" s="59"/>
      <c r="BA49" s="274">
        <f>ROUND(DATEDIF(AX49,AZ49+IF(AX49&lt;&gt;0,1,0),"d")/7,2)</f>
        <v>0</v>
      </c>
      <c r="BB49" s="2"/>
      <c r="BC49" s="276"/>
    </row>
    <row r="50" spans="1:55" s="215" customFormat="1">
      <c r="A50" s="280"/>
      <c r="B50" s="281" t="s">
        <v>4</v>
      </c>
      <c r="C50" s="281"/>
      <c r="D50" s="281"/>
      <c r="E50" s="281"/>
      <c r="F50" s="281"/>
      <c r="G50" s="281"/>
      <c r="H50" s="281"/>
      <c r="I50" s="282">
        <f>ROUND(IFERROR(I49/K51,0),2)</f>
        <v>0</v>
      </c>
      <c r="J50" s="281"/>
      <c r="K50" s="283"/>
      <c r="L50" s="280"/>
      <c r="M50" s="281" t="s">
        <v>4</v>
      </c>
      <c r="N50" s="281"/>
      <c r="O50" s="281"/>
      <c r="P50" s="281"/>
      <c r="Q50" s="281"/>
      <c r="R50" s="281"/>
      <c r="S50" s="281"/>
      <c r="T50" s="282">
        <f>ROUND(IFERROR(T49/V51,0),2)</f>
        <v>0</v>
      </c>
      <c r="U50" s="281"/>
      <c r="V50" s="283"/>
      <c r="W50" s="280"/>
      <c r="X50" s="281" t="s">
        <v>4</v>
      </c>
      <c r="Y50" s="281"/>
      <c r="Z50" s="281"/>
      <c r="AA50" s="281"/>
      <c r="AB50" s="281"/>
      <c r="AC50" s="281"/>
      <c r="AD50" s="281"/>
      <c r="AE50" s="282">
        <f>ROUND(IFERROR(AE49/AG51,0),2)</f>
        <v>0</v>
      </c>
      <c r="AF50" s="281"/>
      <c r="AG50" s="283"/>
      <c r="AH50" s="280"/>
      <c r="AI50" s="281" t="s">
        <v>4</v>
      </c>
      <c r="AJ50" s="281"/>
      <c r="AK50" s="281"/>
      <c r="AL50" s="281"/>
      <c r="AM50" s="281"/>
      <c r="AN50" s="281"/>
      <c r="AO50" s="281"/>
      <c r="AP50" s="282">
        <f>ROUND(IFERROR(AP49/AR51,0),2)</f>
        <v>0</v>
      </c>
      <c r="AQ50" s="281"/>
      <c r="AR50" s="283"/>
      <c r="AS50" s="223" t="s">
        <v>92</v>
      </c>
      <c r="AT50" s="2"/>
      <c r="AU50" s="2"/>
      <c r="AV50" s="2"/>
      <c r="AW50" s="2"/>
      <c r="AX50" s="2"/>
      <c r="AY50" s="2"/>
      <c r="AZ50" s="2"/>
      <c r="BA50" s="61"/>
      <c r="BB50" s="2"/>
      <c r="BC50" s="276"/>
    </row>
    <row r="51" spans="1:55" s="215" customFormat="1">
      <c r="A51" s="287" t="str">
        <f>IF(I48&lt;52,"Nur bei Durchrechnungszeitraum-Variante zusätzlich befüllen:","Ganzjahresbetrieb eingetragen - kein DRZ möglich!")</f>
        <v>Nur bei Durchrechnungszeitraum-Variante zusätzlich befüllen:</v>
      </c>
      <c r="B51" s="288"/>
      <c r="C51" s="288"/>
      <c r="D51" s="288"/>
      <c r="E51" s="288"/>
      <c r="F51" s="288" t="s">
        <v>3</v>
      </c>
      <c r="G51" s="288"/>
      <c r="H51" s="90"/>
      <c r="I51" s="565" t="s">
        <v>28</v>
      </c>
      <c r="J51" s="566"/>
      <c r="K51" s="289">
        <f>ROUND(I48*I47,0)</f>
        <v>0</v>
      </c>
      <c r="L51" s="287" t="str">
        <f>IF(T48&lt;52,"Nur bei Durchrechnungszeitraum-Variante zusätzlich befüllen:","Ganzjahresbetrieb eingetragen - kein DRZ möglich!")</f>
        <v>Nur bei Durchrechnungszeitraum-Variante zusätzlich befüllen:</v>
      </c>
      <c r="M51" s="288"/>
      <c r="N51" s="288"/>
      <c r="O51" s="288"/>
      <c r="P51" s="288"/>
      <c r="Q51" s="288" t="s">
        <v>3</v>
      </c>
      <c r="R51" s="288"/>
      <c r="S51" s="90"/>
      <c r="T51" s="565" t="s">
        <v>28</v>
      </c>
      <c r="U51" s="566"/>
      <c r="V51" s="289">
        <f>ROUND(T48*T47,0)</f>
        <v>0</v>
      </c>
      <c r="W51" s="287" t="str">
        <f>IF(AE48&lt;52,"Nur bei Durchrechnungszeitraum-Variante zusätzlich befüllen:","Ganzjahresbetrieb eingetragen - kein DRZ möglich!")</f>
        <v>Nur bei Durchrechnungszeitraum-Variante zusätzlich befüllen:</v>
      </c>
      <c r="X51" s="288"/>
      <c r="Y51" s="288"/>
      <c r="Z51" s="288"/>
      <c r="AA51" s="288"/>
      <c r="AB51" s="288" t="s">
        <v>3</v>
      </c>
      <c r="AC51" s="288"/>
      <c r="AD51" s="90"/>
      <c r="AE51" s="565" t="s">
        <v>28</v>
      </c>
      <c r="AF51" s="566"/>
      <c r="AG51" s="289">
        <f>ROUND(AE48*AE47,0)</f>
        <v>0</v>
      </c>
      <c r="AH51" s="287" t="str">
        <f>IF(AP48&lt;52,"Nur bei Durchrechnungszeitraum-Variante zusätzlich befüllen:","Ganzjahresbetrieb eingetragen - kein DRZ möglich!")</f>
        <v>Nur bei Durchrechnungszeitraum-Variante zusätzlich befüllen:</v>
      </c>
      <c r="AI51" s="288"/>
      <c r="AJ51" s="288"/>
      <c r="AK51" s="288"/>
      <c r="AL51" s="288"/>
      <c r="AM51" s="288" t="s">
        <v>3</v>
      </c>
      <c r="AN51" s="288"/>
      <c r="AO51" s="90"/>
      <c r="AP51" s="565" t="s">
        <v>28</v>
      </c>
      <c r="AQ51" s="566"/>
      <c r="AR51" s="289">
        <f>ROUND(AP48*AP47,0)</f>
        <v>0</v>
      </c>
      <c r="AS51" s="280"/>
      <c r="AT51" s="281" t="s">
        <v>4</v>
      </c>
      <c r="AU51" s="281"/>
      <c r="AV51" s="281"/>
      <c r="AW51" s="281"/>
      <c r="AX51" s="281"/>
      <c r="AY51" s="281"/>
      <c r="AZ51" s="281"/>
      <c r="BA51" s="282">
        <f>ROUND(IFERROR(BA50/BC52,0),2)</f>
        <v>0</v>
      </c>
      <c r="BB51" s="281"/>
      <c r="BC51" s="283"/>
    </row>
    <row r="52" spans="1:55" s="215" customFormat="1">
      <c r="A52" s="298" t="s">
        <v>93</v>
      </c>
      <c r="B52" s="288"/>
      <c r="C52" s="288"/>
      <c r="D52" s="299" t="s">
        <v>26</v>
      </c>
      <c r="E52" s="89"/>
      <c r="F52" s="288" t="s">
        <v>27</v>
      </c>
      <c r="G52" s="89"/>
      <c r="H52" s="300">
        <f>ROUND(DATEDIF(E52,G52+IF(E52&lt;&gt;0,1,0),"d")/7,2)</f>
        <v>0</v>
      </c>
      <c r="I52" s="566"/>
      <c r="J52" s="566"/>
      <c r="K52" s="289">
        <f>ROUND(H51*H52,0)</f>
        <v>0</v>
      </c>
      <c r="L52" s="298" t="s">
        <v>93</v>
      </c>
      <c r="M52" s="288"/>
      <c r="N52" s="288"/>
      <c r="O52" s="299" t="s">
        <v>26</v>
      </c>
      <c r="P52" s="89"/>
      <c r="Q52" s="288" t="s">
        <v>27</v>
      </c>
      <c r="R52" s="89"/>
      <c r="S52" s="300">
        <f>ROUND(DATEDIF(P52,R52+IF(P52&lt;&gt;0,1,0),"d")/7,2)</f>
        <v>0</v>
      </c>
      <c r="T52" s="566"/>
      <c r="U52" s="566"/>
      <c r="V52" s="289">
        <f>ROUND(S51*S52,0)</f>
        <v>0</v>
      </c>
      <c r="W52" s="298" t="s">
        <v>93</v>
      </c>
      <c r="X52" s="288"/>
      <c r="Y52" s="288"/>
      <c r="Z52" s="299" t="s">
        <v>26</v>
      </c>
      <c r="AA52" s="89"/>
      <c r="AB52" s="288" t="s">
        <v>27</v>
      </c>
      <c r="AC52" s="89"/>
      <c r="AD52" s="300">
        <f>ROUND(DATEDIF(AA52,AC52+IF(AA52&lt;&gt;0,1,0),"d")/7,2)</f>
        <v>0</v>
      </c>
      <c r="AE52" s="566"/>
      <c r="AF52" s="566"/>
      <c r="AG52" s="289">
        <f>ROUND(AD51*AD52,0)</f>
        <v>0</v>
      </c>
      <c r="AH52" s="298" t="s">
        <v>93</v>
      </c>
      <c r="AI52" s="288"/>
      <c r="AJ52" s="288"/>
      <c r="AK52" s="299" t="s">
        <v>26</v>
      </c>
      <c r="AL52" s="89"/>
      <c r="AM52" s="288" t="s">
        <v>27</v>
      </c>
      <c r="AN52" s="89"/>
      <c r="AO52" s="300">
        <f>ROUND(DATEDIF(AL52,AN52+IF(AL52&lt;&gt;0,1,0),"d")/7,2)</f>
        <v>0</v>
      </c>
      <c r="AP52" s="566"/>
      <c r="AQ52" s="566"/>
      <c r="AR52" s="289">
        <f>ROUND(AO51*AO52,0)</f>
        <v>0</v>
      </c>
      <c r="AS52" s="287" t="str">
        <f>IF(BA49&lt;52,"Nur bei Durchrechnungszeitraum-Variante zusätzlich befüllen:","Ganzjahresbetrieb eingetragen - kein DRZ möglich!")</f>
        <v>Nur bei Durchrechnungszeitraum-Variante zusätzlich befüllen:</v>
      </c>
      <c r="AT52" s="288"/>
      <c r="AU52" s="288"/>
      <c r="AV52" s="288"/>
      <c r="AW52" s="288"/>
      <c r="AX52" s="288" t="s">
        <v>3</v>
      </c>
      <c r="AY52" s="288"/>
      <c r="AZ52" s="90"/>
      <c r="BA52" s="565" t="s">
        <v>28</v>
      </c>
      <c r="BB52" s="566"/>
      <c r="BC52" s="289">
        <f>ROUND(BA49*BA48,0)</f>
        <v>0</v>
      </c>
    </row>
    <row r="53" spans="1:55" s="215" customFormat="1" ht="15" customHeight="1">
      <c r="A53" s="301" t="s">
        <v>2</v>
      </c>
      <c r="B53" s="255"/>
      <c r="C53" s="568"/>
      <c r="D53" s="569"/>
      <c r="E53" s="570"/>
      <c r="F53" s="265"/>
      <c r="G53" s="265"/>
      <c r="H53" s="265"/>
      <c r="I53" s="265"/>
      <c r="J53" s="265"/>
      <c r="K53" s="266"/>
      <c r="L53" s="301" t="s">
        <v>2</v>
      </c>
      <c r="M53" s="255"/>
      <c r="N53" s="568"/>
      <c r="O53" s="569"/>
      <c r="P53" s="570"/>
      <c r="Q53" s="265"/>
      <c r="R53" s="265"/>
      <c r="S53" s="265"/>
      <c r="T53" s="265"/>
      <c r="U53" s="265"/>
      <c r="V53" s="266"/>
      <c r="W53" s="301" t="s">
        <v>2</v>
      </c>
      <c r="X53" s="255"/>
      <c r="Y53" s="568"/>
      <c r="Z53" s="569"/>
      <c r="AA53" s="570"/>
      <c r="AB53" s="265"/>
      <c r="AC53" s="265"/>
      <c r="AD53" s="265"/>
      <c r="AE53" s="265"/>
      <c r="AF53" s="265"/>
      <c r="AG53" s="266"/>
      <c r="AH53" s="301" t="s">
        <v>2</v>
      </c>
      <c r="AI53" s="255"/>
      <c r="AJ53" s="568"/>
      <c r="AK53" s="569"/>
      <c r="AL53" s="570"/>
      <c r="AM53" s="265"/>
      <c r="AN53" s="265"/>
      <c r="AO53" s="265"/>
      <c r="AP53" s="265"/>
      <c r="AQ53" s="265"/>
      <c r="AR53" s="266"/>
      <c r="AS53" s="298" t="s">
        <v>93</v>
      </c>
      <c r="AT53" s="288"/>
      <c r="AU53" s="288"/>
      <c r="AV53" s="299" t="s">
        <v>26</v>
      </c>
      <c r="AW53" s="89"/>
      <c r="AX53" s="288" t="s">
        <v>27</v>
      </c>
      <c r="AY53" s="89"/>
      <c r="AZ53" s="300">
        <f>ROUND(DATEDIF(AW53,AY53+IF(AW53&lt;&gt;0,1,0),"d")/7,2)</f>
        <v>0</v>
      </c>
      <c r="BA53" s="566"/>
      <c r="BB53" s="566"/>
      <c r="BC53" s="289">
        <f>ROUND(AZ52*AZ53,0)</f>
        <v>0</v>
      </c>
    </row>
    <row r="54" spans="1:55" s="215" customFormat="1">
      <c r="A54" s="223" t="s">
        <v>25</v>
      </c>
      <c r="B54" s="2"/>
      <c r="C54" s="2"/>
      <c r="D54" s="2"/>
      <c r="E54" s="2"/>
      <c r="F54" s="2"/>
      <c r="G54" s="2"/>
      <c r="H54" s="2"/>
      <c r="I54" s="60"/>
      <c r="J54" s="2"/>
      <c r="K54" s="276"/>
      <c r="L54" s="223" t="s">
        <v>25</v>
      </c>
      <c r="M54" s="2"/>
      <c r="N54" s="2"/>
      <c r="O54" s="2"/>
      <c r="P54" s="2"/>
      <c r="Q54" s="2"/>
      <c r="R54" s="2"/>
      <c r="S54" s="2"/>
      <c r="T54" s="60"/>
      <c r="U54" s="2"/>
      <c r="V54" s="276"/>
      <c r="W54" s="223" t="s">
        <v>25</v>
      </c>
      <c r="X54" s="2"/>
      <c r="Y54" s="2"/>
      <c r="Z54" s="2"/>
      <c r="AA54" s="2"/>
      <c r="AB54" s="2"/>
      <c r="AC54" s="2"/>
      <c r="AD54" s="2"/>
      <c r="AE54" s="60"/>
      <c r="AF54" s="2"/>
      <c r="AG54" s="276"/>
      <c r="AH54" s="223" t="s">
        <v>25</v>
      </c>
      <c r="AI54" s="2"/>
      <c r="AJ54" s="2"/>
      <c r="AK54" s="2"/>
      <c r="AL54" s="2"/>
      <c r="AM54" s="2"/>
      <c r="AN54" s="2"/>
      <c r="AO54" s="2"/>
      <c r="AP54" s="60"/>
      <c r="AQ54" s="2"/>
      <c r="AR54" s="276"/>
      <c r="AS54" s="301" t="s">
        <v>2</v>
      </c>
      <c r="AT54" s="255"/>
      <c r="AU54" s="568"/>
      <c r="AV54" s="569"/>
      <c r="AW54" s="570"/>
      <c r="AX54" s="265"/>
      <c r="AY54" s="265"/>
      <c r="AZ54" s="265"/>
      <c r="BA54" s="265"/>
      <c r="BB54" s="265"/>
      <c r="BC54" s="266"/>
    </row>
    <row r="55" spans="1:55" s="215" customFormat="1">
      <c r="A55" s="223" t="s">
        <v>91</v>
      </c>
      <c r="B55" s="2"/>
      <c r="C55" s="2"/>
      <c r="D55" s="2"/>
      <c r="E55" s="2" t="s">
        <v>0</v>
      </c>
      <c r="F55" s="59"/>
      <c r="G55" s="273" t="s">
        <v>1</v>
      </c>
      <c r="H55" s="59"/>
      <c r="I55" s="274">
        <f>ROUND(DATEDIF(F55,H55+IF(F55&lt;&gt;0,1,0),"d")/7,2)</f>
        <v>0</v>
      </c>
      <c r="J55" s="2"/>
      <c r="K55" s="276"/>
      <c r="L55" s="223" t="s">
        <v>91</v>
      </c>
      <c r="M55" s="2"/>
      <c r="N55" s="2"/>
      <c r="O55" s="2"/>
      <c r="P55" s="2" t="s">
        <v>0</v>
      </c>
      <c r="Q55" s="59"/>
      <c r="R55" s="273" t="s">
        <v>1</v>
      </c>
      <c r="S55" s="59"/>
      <c r="T55" s="274">
        <f>ROUND(DATEDIF(Q55,S55+IF(Q55&lt;&gt;0,1,0),"d")/7,2)</f>
        <v>0</v>
      </c>
      <c r="U55" s="2"/>
      <c r="V55" s="276"/>
      <c r="W55" s="223" t="s">
        <v>91</v>
      </c>
      <c r="X55" s="2"/>
      <c r="Y55" s="2"/>
      <c r="Z55" s="2"/>
      <c r="AA55" s="2" t="s">
        <v>0</v>
      </c>
      <c r="AB55" s="59"/>
      <c r="AC55" s="273" t="s">
        <v>1</v>
      </c>
      <c r="AD55" s="59"/>
      <c r="AE55" s="274">
        <f>ROUND(DATEDIF(AB55,AD55+IF(AB55&lt;&gt;0,1,0),"d")/7,2)</f>
        <v>0</v>
      </c>
      <c r="AF55" s="2"/>
      <c r="AG55" s="276"/>
      <c r="AH55" s="223" t="s">
        <v>91</v>
      </c>
      <c r="AI55" s="2"/>
      <c r="AJ55" s="2"/>
      <c r="AK55" s="2"/>
      <c r="AL55" s="2" t="s">
        <v>0</v>
      </c>
      <c r="AM55" s="59"/>
      <c r="AN55" s="273" t="s">
        <v>1</v>
      </c>
      <c r="AO55" s="59"/>
      <c r="AP55" s="274">
        <f>ROUND(DATEDIF(AM55,AO55+IF(AM55&lt;&gt;0,1,0),"d")/7,2)</f>
        <v>0</v>
      </c>
      <c r="AQ55" s="2"/>
      <c r="AR55" s="276"/>
      <c r="AS55" s="223" t="s">
        <v>25</v>
      </c>
      <c r="AT55" s="2"/>
      <c r="AU55" s="2"/>
      <c r="AV55" s="2"/>
      <c r="AW55" s="2"/>
      <c r="AX55" s="2"/>
      <c r="AY55" s="2"/>
      <c r="AZ55" s="2"/>
      <c r="BA55" s="60"/>
      <c r="BB55" s="2"/>
      <c r="BC55" s="276"/>
    </row>
    <row r="56" spans="1:55" s="215" customFormat="1">
      <c r="A56" s="223" t="s">
        <v>92</v>
      </c>
      <c r="B56" s="2"/>
      <c r="C56" s="2"/>
      <c r="D56" s="2"/>
      <c r="E56" s="2"/>
      <c r="F56" s="2"/>
      <c r="G56" s="2"/>
      <c r="H56" s="2"/>
      <c r="I56" s="61"/>
      <c r="J56" s="2"/>
      <c r="K56" s="276"/>
      <c r="L56" s="223" t="s">
        <v>92</v>
      </c>
      <c r="M56" s="2"/>
      <c r="N56" s="2"/>
      <c r="O56" s="2"/>
      <c r="P56" s="2"/>
      <c r="Q56" s="2"/>
      <c r="R56" s="2"/>
      <c r="S56" s="2"/>
      <c r="T56" s="61"/>
      <c r="U56" s="2"/>
      <c r="V56" s="276"/>
      <c r="W56" s="223" t="s">
        <v>92</v>
      </c>
      <c r="X56" s="2"/>
      <c r="Y56" s="2"/>
      <c r="Z56" s="2"/>
      <c r="AA56" s="2"/>
      <c r="AB56" s="2"/>
      <c r="AC56" s="2"/>
      <c r="AD56" s="2"/>
      <c r="AE56" s="61"/>
      <c r="AF56" s="2"/>
      <c r="AG56" s="276"/>
      <c r="AH56" s="223" t="s">
        <v>92</v>
      </c>
      <c r="AI56" s="2"/>
      <c r="AJ56" s="2"/>
      <c r="AK56" s="2"/>
      <c r="AL56" s="2"/>
      <c r="AM56" s="2"/>
      <c r="AN56" s="2"/>
      <c r="AO56" s="2"/>
      <c r="AP56" s="61"/>
      <c r="AQ56" s="2"/>
      <c r="AR56" s="276"/>
      <c r="AS56" s="223" t="s">
        <v>91</v>
      </c>
      <c r="AT56" s="2"/>
      <c r="AU56" s="2"/>
      <c r="AV56" s="2"/>
      <c r="AW56" s="2" t="s">
        <v>0</v>
      </c>
      <c r="AX56" s="59"/>
      <c r="AY56" s="273" t="s">
        <v>1</v>
      </c>
      <c r="AZ56" s="59"/>
      <c r="BA56" s="274">
        <f>ROUND(DATEDIF(AX56,AZ56+IF(AX56&lt;&gt;0,1,0),"d")/7,2)</f>
        <v>0</v>
      </c>
      <c r="BB56" s="2"/>
      <c r="BC56" s="276"/>
    </row>
    <row r="57" spans="1:55" s="215" customFormat="1">
      <c r="A57" s="280"/>
      <c r="B57" s="281" t="s">
        <v>4</v>
      </c>
      <c r="C57" s="281"/>
      <c r="D57" s="281"/>
      <c r="E57" s="281"/>
      <c r="F57" s="281"/>
      <c r="G57" s="281"/>
      <c r="H57" s="281"/>
      <c r="I57" s="282">
        <f>ROUND(IFERROR(I56/K58,0),2)</f>
        <v>0</v>
      </c>
      <c r="J57" s="281"/>
      <c r="K57" s="283"/>
      <c r="L57" s="280"/>
      <c r="M57" s="281" t="s">
        <v>4</v>
      </c>
      <c r="N57" s="281"/>
      <c r="O57" s="281"/>
      <c r="P57" s="281"/>
      <c r="Q57" s="281"/>
      <c r="R57" s="281"/>
      <c r="S57" s="281"/>
      <c r="T57" s="282">
        <f>ROUND(IFERROR(T56/V58,0),2)</f>
        <v>0</v>
      </c>
      <c r="U57" s="281"/>
      <c r="V57" s="283"/>
      <c r="W57" s="280"/>
      <c r="X57" s="281" t="s">
        <v>4</v>
      </c>
      <c r="Y57" s="281"/>
      <c r="Z57" s="281"/>
      <c r="AA57" s="281"/>
      <c r="AB57" s="281"/>
      <c r="AC57" s="281"/>
      <c r="AD57" s="281"/>
      <c r="AE57" s="282">
        <f>ROUND(IFERROR(AE56/AG58,0),2)</f>
        <v>0</v>
      </c>
      <c r="AF57" s="281"/>
      <c r="AG57" s="283"/>
      <c r="AH57" s="280"/>
      <c r="AI57" s="281" t="s">
        <v>4</v>
      </c>
      <c r="AJ57" s="281"/>
      <c r="AK57" s="281"/>
      <c r="AL57" s="281"/>
      <c r="AM57" s="281"/>
      <c r="AN57" s="281"/>
      <c r="AO57" s="281"/>
      <c r="AP57" s="282">
        <f>ROUND(IFERROR(AP56/AR58,0),2)</f>
        <v>0</v>
      </c>
      <c r="AQ57" s="281"/>
      <c r="AR57" s="283"/>
      <c r="AS57" s="223" t="s">
        <v>92</v>
      </c>
      <c r="AT57" s="2"/>
      <c r="AU57" s="2"/>
      <c r="AV57" s="2"/>
      <c r="AW57" s="2"/>
      <c r="AX57" s="2"/>
      <c r="AY57" s="2"/>
      <c r="AZ57" s="2"/>
      <c r="BA57" s="61"/>
      <c r="BB57" s="2"/>
      <c r="BC57" s="276"/>
    </row>
    <row r="58" spans="1:55" s="215" customFormat="1">
      <c r="A58" s="287" t="str">
        <f>IF(I55&lt;52,"Nur bei Durchrechnungszeitraum-Variante zusätzlich befüllen:","Ganzjahresbetrieb eingetragen - kein DRZ möglich!")</f>
        <v>Nur bei Durchrechnungszeitraum-Variante zusätzlich befüllen:</v>
      </c>
      <c r="B58" s="288"/>
      <c r="C58" s="288"/>
      <c r="D58" s="288"/>
      <c r="E58" s="288"/>
      <c r="F58" s="288" t="s">
        <v>3</v>
      </c>
      <c r="G58" s="288"/>
      <c r="H58" s="90"/>
      <c r="I58" s="565" t="s">
        <v>28</v>
      </c>
      <c r="J58" s="566"/>
      <c r="K58" s="289">
        <f>ROUND(I55*I54,0)</f>
        <v>0</v>
      </c>
      <c r="L58" s="287" t="str">
        <f>IF(T55&lt;52,"Nur bei Durchrechnungszeitraum-Variante zusätzlich befüllen:","Ganzjahresbetrieb eingetragen - kein DRZ möglich!")</f>
        <v>Nur bei Durchrechnungszeitraum-Variante zusätzlich befüllen:</v>
      </c>
      <c r="M58" s="288"/>
      <c r="N58" s="288"/>
      <c r="O58" s="288"/>
      <c r="P58" s="288"/>
      <c r="Q58" s="288" t="s">
        <v>3</v>
      </c>
      <c r="R58" s="288"/>
      <c r="S58" s="90"/>
      <c r="T58" s="565" t="s">
        <v>28</v>
      </c>
      <c r="U58" s="566"/>
      <c r="V58" s="289">
        <f>ROUND(T55*T54,0)</f>
        <v>0</v>
      </c>
      <c r="W58" s="287" t="str">
        <f>IF(AE55&lt;52,"Nur bei Durchrechnungszeitraum-Variante zusätzlich befüllen:","Ganzjahresbetrieb eingetragen - kein DRZ möglich!")</f>
        <v>Nur bei Durchrechnungszeitraum-Variante zusätzlich befüllen:</v>
      </c>
      <c r="X58" s="288"/>
      <c r="Y58" s="288"/>
      <c r="Z58" s="288"/>
      <c r="AA58" s="288"/>
      <c r="AB58" s="288" t="s">
        <v>3</v>
      </c>
      <c r="AC58" s="288"/>
      <c r="AD58" s="90"/>
      <c r="AE58" s="565" t="s">
        <v>28</v>
      </c>
      <c r="AF58" s="566"/>
      <c r="AG58" s="289">
        <f>ROUND(AE55*AE54,0)</f>
        <v>0</v>
      </c>
      <c r="AH58" s="287" t="str">
        <f>IF(AP55&lt;52,"Nur bei Durchrechnungszeitraum-Variante zusätzlich befüllen:","Ganzjahresbetrieb eingetragen - kein DRZ möglich!")</f>
        <v>Nur bei Durchrechnungszeitraum-Variante zusätzlich befüllen:</v>
      </c>
      <c r="AI58" s="288"/>
      <c r="AJ58" s="288"/>
      <c r="AK58" s="288"/>
      <c r="AL58" s="288"/>
      <c r="AM58" s="288" t="s">
        <v>3</v>
      </c>
      <c r="AN58" s="288"/>
      <c r="AO58" s="90"/>
      <c r="AP58" s="565" t="s">
        <v>28</v>
      </c>
      <c r="AQ58" s="566"/>
      <c r="AR58" s="289">
        <f>ROUND(AP55*AP54,0)</f>
        <v>0</v>
      </c>
      <c r="AS58" s="280"/>
      <c r="AT58" s="281" t="s">
        <v>4</v>
      </c>
      <c r="AU58" s="281"/>
      <c r="AV58" s="281"/>
      <c r="AW58" s="281"/>
      <c r="AX58" s="281"/>
      <c r="AY58" s="281"/>
      <c r="AZ58" s="281"/>
      <c r="BA58" s="282">
        <f>ROUND(IFERROR(BA57/BC59,0),2)</f>
        <v>0</v>
      </c>
      <c r="BB58" s="281"/>
      <c r="BC58" s="283"/>
    </row>
    <row r="59" spans="1:55" s="215" customFormat="1">
      <c r="A59" s="192" t="s">
        <v>93</v>
      </c>
      <c r="B59" s="292"/>
      <c r="C59" s="292"/>
      <c r="D59" s="293" t="s">
        <v>26</v>
      </c>
      <c r="E59" s="88"/>
      <c r="F59" s="292" t="s">
        <v>27</v>
      </c>
      <c r="G59" s="88"/>
      <c r="H59" s="294">
        <f>ROUND(DATEDIF(E59,G59+IF(E59&lt;&gt;0,1,0),"d")/7,2)</f>
        <v>0</v>
      </c>
      <c r="I59" s="567"/>
      <c r="J59" s="567"/>
      <c r="K59" s="295">
        <f>ROUND(H58*H59,0)</f>
        <v>0</v>
      </c>
      <c r="L59" s="192" t="s">
        <v>93</v>
      </c>
      <c r="M59" s="292"/>
      <c r="N59" s="292"/>
      <c r="O59" s="293" t="s">
        <v>26</v>
      </c>
      <c r="P59" s="88"/>
      <c r="Q59" s="292" t="s">
        <v>27</v>
      </c>
      <c r="R59" s="88"/>
      <c r="S59" s="294">
        <f>ROUND(DATEDIF(P59,R59+IF(P59&lt;&gt;0,1,0),"d")/7,2)</f>
        <v>0</v>
      </c>
      <c r="T59" s="567"/>
      <c r="U59" s="567"/>
      <c r="V59" s="295">
        <f>ROUND(S58*S59,0)</f>
        <v>0</v>
      </c>
      <c r="W59" s="192" t="s">
        <v>93</v>
      </c>
      <c r="X59" s="292"/>
      <c r="Y59" s="292"/>
      <c r="Z59" s="293" t="s">
        <v>26</v>
      </c>
      <c r="AA59" s="88"/>
      <c r="AB59" s="292" t="s">
        <v>27</v>
      </c>
      <c r="AC59" s="88"/>
      <c r="AD59" s="294">
        <f>ROUND(DATEDIF(AA59,AC59+IF(AA59&lt;&gt;0,1,0),"d")/7,2)</f>
        <v>0</v>
      </c>
      <c r="AE59" s="567"/>
      <c r="AF59" s="567"/>
      <c r="AG59" s="295">
        <f>ROUND(AD58*AD59,0)</f>
        <v>0</v>
      </c>
      <c r="AH59" s="192" t="s">
        <v>93</v>
      </c>
      <c r="AI59" s="292"/>
      <c r="AJ59" s="292"/>
      <c r="AK59" s="293" t="s">
        <v>26</v>
      </c>
      <c r="AL59" s="88"/>
      <c r="AM59" s="292" t="s">
        <v>27</v>
      </c>
      <c r="AN59" s="88"/>
      <c r="AO59" s="294">
        <f>ROUND(DATEDIF(AL59,AN59+IF(AL59&lt;&gt;0,1,0),"d")/7,2)</f>
        <v>0</v>
      </c>
      <c r="AP59" s="567"/>
      <c r="AQ59" s="567"/>
      <c r="AR59" s="295">
        <f>ROUND(AO58*AO59,0)</f>
        <v>0</v>
      </c>
      <c r="AS59" s="287" t="str">
        <f>IF(BA56&lt;52,"Nur bei Durchrechnungszeitraum-Variante zusätzlich befüllen:","Ganzjahresbetrieb eingetragen - kein DRZ möglich!")</f>
        <v>Nur bei Durchrechnungszeitraum-Variante zusätzlich befüllen:</v>
      </c>
      <c r="AT59" s="288"/>
      <c r="AU59" s="288"/>
      <c r="AV59" s="288"/>
      <c r="AW59" s="288"/>
      <c r="AX59" s="288" t="s">
        <v>3</v>
      </c>
      <c r="AY59" s="288"/>
      <c r="AZ59" s="90"/>
      <c r="BA59" s="565" t="s">
        <v>28</v>
      </c>
      <c r="BB59" s="566"/>
      <c r="BC59" s="289">
        <f>ROUND(BA56*BA55,0)</f>
        <v>0</v>
      </c>
    </row>
    <row r="60" spans="1:55" s="215" customFormat="1">
      <c r="A60" s="301" t="s">
        <v>2</v>
      </c>
      <c r="B60" s="255"/>
      <c r="C60" s="568"/>
      <c r="D60" s="569"/>
      <c r="E60" s="570"/>
      <c r="F60" s="265"/>
      <c r="G60" s="265"/>
      <c r="H60" s="265"/>
      <c r="I60" s="265"/>
      <c r="J60" s="265"/>
      <c r="K60" s="266"/>
      <c r="L60" s="301" t="s">
        <v>2</v>
      </c>
      <c r="M60" s="255"/>
      <c r="N60" s="568"/>
      <c r="O60" s="569"/>
      <c r="P60" s="570"/>
      <c r="Q60" s="265"/>
      <c r="R60" s="265"/>
      <c r="S60" s="265"/>
      <c r="T60" s="265"/>
      <c r="U60" s="265"/>
      <c r="V60" s="266"/>
      <c r="W60" s="301" t="s">
        <v>2</v>
      </c>
      <c r="X60" s="255"/>
      <c r="Y60" s="568"/>
      <c r="Z60" s="569"/>
      <c r="AA60" s="570"/>
      <c r="AB60" s="265"/>
      <c r="AC60" s="265"/>
      <c r="AD60" s="265"/>
      <c r="AE60" s="265"/>
      <c r="AF60" s="265"/>
      <c r="AG60" s="266"/>
      <c r="AH60" s="301" t="s">
        <v>2</v>
      </c>
      <c r="AI60" s="255"/>
      <c r="AJ60" s="568"/>
      <c r="AK60" s="569"/>
      <c r="AL60" s="570"/>
      <c r="AM60" s="265"/>
      <c r="AN60" s="265"/>
      <c r="AO60" s="265"/>
      <c r="AP60" s="265"/>
      <c r="AQ60" s="265"/>
      <c r="AR60" s="266"/>
      <c r="AS60" s="192" t="s">
        <v>93</v>
      </c>
      <c r="AT60" s="292"/>
      <c r="AU60" s="292"/>
      <c r="AV60" s="293" t="s">
        <v>26</v>
      </c>
      <c r="AW60" s="88"/>
      <c r="AX60" s="292" t="s">
        <v>27</v>
      </c>
      <c r="AY60" s="88"/>
      <c r="AZ60" s="294">
        <f>ROUND(DATEDIF(AW60,AY60+IF(AW60&lt;&gt;0,1,0),"d")/7,2)</f>
        <v>0</v>
      </c>
      <c r="BA60" s="567"/>
      <c r="BB60" s="567"/>
      <c r="BC60" s="295">
        <f>ROUND(AZ59*AZ60,0)</f>
        <v>0</v>
      </c>
    </row>
    <row r="61" spans="1:55" s="215" customFormat="1">
      <c r="A61" s="223" t="s">
        <v>25</v>
      </c>
      <c r="B61" s="2"/>
      <c r="C61" s="2"/>
      <c r="D61" s="2"/>
      <c r="E61" s="2"/>
      <c r="F61" s="2"/>
      <c r="G61" s="2"/>
      <c r="H61" s="2"/>
      <c r="I61" s="60"/>
      <c r="J61" s="2"/>
      <c r="K61" s="276"/>
      <c r="L61" s="223" t="s">
        <v>25</v>
      </c>
      <c r="M61" s="2"/>
      <c r="N61" s="2"/>
      <c r="O61" s="2"/>
      <c r="P61" s="2"/>
      <c r="Q61" s="2"/>
      <c r="R61" s="2"/>
      <c r="S61" s="2"/>
      <c r="T61" s="60"/>
      <c r="U61" s="2"/>
      <c r="V61" s="276"/>
      <c r="W61" s="223" t="s">
        <v>25</v>
      </c>
      <c r="X61" s="2"/>
      <c r="Y61" s="2"/>
      <c r="Z61" s="2"/>
      <c r="AA61" s="2"/>
      <c r="AB61" s="2"/>
      <c r="AC61" s="2"/>
      <c r="AD61" s="2"/>
      <c r="AE61" s="60"/>
      <c r="AF61" s="2"/>
      <c r="AG61" s="276"/>
      <c r="AH61" s="223" t="s">
        <v>25</v>
      </c>
      <c r="AI61" s="2"/>
      <c r="AJ61" s="2"/>
      <c r="AK61" s="2"/>
      <c r="AL61" s="2"/>
      <c r="AM61" s="2"/>
      <c r="AN61" s="2"/>
      <c r="AO61" s="2"/>
      <c r="AP61" s="60"/>
      <c r="AQ61" s="2"/>
      <c r="AR61" s="276"/>
      <c r="AS61" s="301" t="s">
        <v>2</v>
      </c>
      <c r="AT61" s="255"/>
      <c r="AU61" s="568"/>
      <c r="AV61" s="569"/>
      <c r="AW61" s="570"/>
      <c r="AX61" s="265"/>
      <c r="AY61" s="265"/>
      <c r="AZ61" s="265"/>
      <c r="BA61" s="265"/>
      <c r="BB61" s="265"/>
      <c r="BC61" s="266"/>
    </row>
    <row r="62" spans="1:55" s="215" customFormat="1" ht="15" customHeight="1">
      <c r="A62" s="223" t="s">
        <v>91</v>
      </c>
      <c r="B62" s="2"/>
      <c r="C62" s="2"/>
      <c r="D62" s="2"/>
      <c r="E62" s="2" t="s">
        <v>0</v>
      </c>
      <c r="F62" s="59"/>
      <c r="G62" s="273" t="s">
        <v>1</v>
      </c>
      <c r="H62" s="59"/>
      <c r="I62" s="274">
        <f>ROUND(DATEDIF(F62,H62+IF(F62&lt;&gt;0,1,0),"d")/7,2)</f>
        <v>0</v>
      </c>
      <c r="J62" s="2"/>
      <c r="K62" s="276"/>
      <c r="L62" s="223" t="s">
        <v>91</v>
      </c>
      <c r="M62" s="2"/>
      <c r="N62" s="2"/>
      <c r="O62" s="2"/>
      <c r="P62" s="2" t="s">
        <v>0</v>
      </c>
      <c r="Q62" s="59"/>
      <c r="R62" s="273" t="s">
        <v>1</v>
      </c>
      <c r="S62" s="59"/>
      <c r="T62" s="274">
        <f>ROUND(DATEDIF(Q62,S62+IF(Q62&lt;&gt;0,1,0),"d")/7,2)</f>
        <v>0</v>
      </c>
      <c r="U62" s="2"/>
      <c r="V62" s="276"/>
      <c r="W62" s="223" t="s">
        <v>91</v>
      </c>
      <c r="X62" s="2"/>
      <c r="Y62" s="2"/>
      <c r="Z62" s="2"/>
      <c r="AA62" s="2" t="s">
        <v>0</v>
      </c>
      <c r="AB62" s="59"/>
      <c r="AC62" s="273" t="s">
        <v>1</v>
      </c>
      <c r="AD62" s="59"/>
      <c r="AE62" s="274">
        <f>ROUND(DATEDIF(AB62,AD62+IF(AB62&lt;&gt;0,1,0),"d")/7,2)</f>
        <v>0</v>
      </c>
      <c r="AF62" s="2"/>
      <c r="AG62" s="276"/>
      <c r="AH62" s="223" t="s">
        <v>91</v>
      </c>
      <c r="AI62" s="2"/>
      <c r="AJ62" s="2"/>
      <c r="AK62" s="2"/>
      <c r="AL62" s="2" t="s">
        <v>0</v>
      </c>
      <c r="AM62" s="59"/>
      <c r="AN62" s="273" t="s">
        <v>1</v>
      </c>
      <c r="AO62" s="59"/>
      <c r="AP62" s="274">
        <f>ROUND(DATEDIF(AM62,AO62+IF(AM62&lt;&gt;0,1,0),"d")/7,2)</f>
        <v>0</v>
      </c>
      <c r="AQ62" s="2"/>
      <c r="AR62" s="276"/>
      <c r="AS62" s="223" t="s">
        <v>25</v>
      </c>
      <c r="AT62" s="2"/>
      <c r="AU62" s="2"/>
      <c r="AV62" s="2"/>
      <c r="AW62" s="2"/>
      <c r="AX62" s="2"/>
      <c r="AY62" s="2"/>
      <c r="AZ62" s="2"/>
      <c r="BA62" s="60"/>
      <c r="BB62" s="2"/>
      <c r="BC62" s="276"/>
    </row>
    <row r="63" spans="1:55" s="215" customFormat="1" ht="15.75" customHeight="1">
      <c r="A63" s="223" t="s">
        <v>92</v>
      </c>
      <c r="B63" s="2"/>
      <c r="C63" s="2"/>
      <c r="D63" s="2"/>
      <c r="E63" s="2"/>
      <c r="F63" s="2"/>
      <c r="G63" s="2"/>
      <c r="H63" s="2"/>
      <c r="I63" s="61"/>
      <c r="J63" s="2"/>
      <c r="K63" s="276"/>
      <c r="L63" s="223" t="s">
        <v>92</v>
      </c>
      <c r="M63" s="2"/>
      <c r="N63" s="2"/>
      <c r="O63" s="2"/>
      <c r="P63" s="2"/>
      <c r="Q63" s="2"/>
      <c r="R63" s="2"/>
      <c r="S63" s="2"/>
      <c r="T63" s="61"/>
      <c r="U63" s="2"/>
      <c r="V63" s="276"/>
      <c r="W63" s="223" t="s">
        <v>92</v>
      </c>
      <c r="X63" s="2"/>
      <c r="Y63" s="2"/>
      <c r="Z63" s="2"/>
      <c r="AA63" s="2"/>
      <c r="AB63" s="2"/>
      <c r="AC63" s="2"/>
      <c r="AD63" s="2"/>
      <c r="AE63" s="61"/>
      <c r="AF63" s="2"/>
      <c r="AG63" s="276"/>
      <c r="AH63" s="223" t="s">
        <v>92</v>
      </c>
      <c r="AI63" s="2"/>
      <c r="AJ63" s="2"/>
      <c r="AK63" s="2"/>
      <c r="AL63" s="2"/>
      <c r="AM63" s="2"/>
      <c r="AN63" s="2"/>
      <c r="AO63" s="2"/>
      <c r="AP63" s="61"/>
      <c r="AQ63" s="2"/>
      <c r="AR63" s="276"/>
      <c r="AS63" s="223" t="s">
        <v>91</v>
      </c>
      <c r="AT63" s="2"/>
      <c r="AU63" s="2"/>
      <c r="AV63" s="2"/>
      <c r="AW63" s="2" t="s">
        <v>0</v>
      </c>
      <c r="AX63" s="59"/>
      <c r="AY63" s="273" t="s">
        <v>1</v>
      </c>
      <c r="AZ63" s="59"/>
      <c r="BA63" s="274">
        <f>ROUND(DATEDIF(AX63,AZ63+IF(AX63&lt;&gt;0,1,0),"d")/7,2)</f>
        <v>0</v>
      </c>
      <c r="BB63" s="2"/>
      <c r="BC63" s="276"/>
    </row>
    <row r="64" spans="1:55" s="215" customFormat="1">
      <c r="A64" s="280"/>
      <c r="B64" s="281" t="s">
        <v>4</v>
      </c>
      <c r="C64" s="281"/>
      <c r="D64" s="281"/>
      <c r="E64" s="281"/>
      <c r="F64" s="281"/>
      <c r="G64" s="281"/>
      <c r="H64" s="281"/>
      <c r="I64" s="282">
        <f>ROUND(IFERROR(I63/K65,0),2)</f>
        <v>0</v>
      </c>
      <c r="J64" s="281"/>
      <c r="K64" s="283"/>
      <c r="L64" s="280"/>
      <c r="M64" s="281" t="s">
        <v>4</v>
      </c>
      <c r="N64" s="281"/>
      <c r="O64" s="281"/>
      <c r="P64" s="281"/>
      <c r="Q64" s="281"/>
      <c r="R64" s="281"/>
      <c r="S64" s="281"/>
      <c r="T64" s="282">
        <f>ROUND(IFERROR(T63/V65,0),2)</f>
        <v>0</v>
      </c>
      <c r="U64" s="281"/>
      <c r="V64" s="283"/>
      <c r="W64" s="280"/>
      <c r="X64" s="281" t="s">
        <v>4</v>
      </c>
      <c r="Y64" s="281"/>
      <c r="Z64" s="281"/>
      <c r="AA64" s="281"/>
      <c r="AB64" s="281"/>
      <c r="AC64" s="281"/>
      <c r="AD64" s="281"/>
      <c r="AE64" s="282">
        <f>ROUND(IFERROR(AE63/AG65,0),2)</f>
        <v>0</v>
      </c>
      <c r="AF64" s="281"/>
      <c r="AG64" s="283"/>
      <c r="AH64" s="280"/>
      <c r="AI64" s="281" t="s">
        <v>4</v>
      </c>
      <c r="AJ64" s="281"/>
      <c r="AK64" s="281"/>
      <c r="AL64" s="281"/>
      <c r="AM64" s="281"/>
      <c r="AN64" s="281"/>
      <c r="AO64" s="281"/>
      <c r="AP64" s="282">
        <f>ROUND(IFERROR(AP63/AR65,0),2)</f>
        <v>0</v>
      </c>
      <c r="AQ64" s="281"/>
      <c r="AR64" s="283"/>
      <c r="AS64" s="223" t="s">
        <v>92</v>
      </c>
      <c r="AT64" s="2"/>
      <c r="AU64" s="2"/>
      <c r="AV64" s="2"/>
      <c r="AW64" s="2"/>
      <c r="AX64" s="2"/>
      <c r="AY64" s="2"/>
      <c r="AZ64" s="2"/>
      <c r="BA64" s="61"/>
      <c r="BB64" s="2"/>
      <c r="BC64" s="276"/>
    </row>
    <row r="65" spans="1:55" s="215" customFormat="1">
      <c r="A65" s="287" t="str">
        <f>IF(I62&lt;52,"Nur bei Durchrechnungszeitraum-Variante zusätzlich befüllen:","Ganzjahresbetrieb eingetragen - kein DRZ möglich!")</f>
        <v>Nur bei Durchrechnungszeitraum-Variante zusätzlich befüllen:</v>
      </c>
      <c r="B65" s="288"/>
      <c r="C65" s="288"/>
      <c r="D65" s="288"/>
      <c r="E65" s="288"/>
      <c r="F65" s="288" t="s">
        <v>3</v>
      </c>
      <c r="G65" s="288"/>
      <c r="H65" s="90"/>
      <c r="I65" s="565" t="s">
        <v>28</v>
      </c>
      <c r="J65" s="566"/>
      <c r="K65" s="289">
        <f>ROUND(I62*I61,0)</f>
        <v>0</v>
      </c>
      <c r="L65" s="287" t="str">
        <f>IF(T62&lt;52,"Nur bei Durchrechnungszeitraum-Variante zusätzlich befüllen:","Ganzjahresbetrieb eingetragen - kein DRZ möglich!")</f>
        <v>Nur bei Durchrechnungszeitraum-Variante zusätzlich befüllen:</v>
      </c>
      <c r="M65" s="288"/>
      <c r="N65" s="288"/>
      <c r="O65" s="288"/>
      <c r="P65" s="288"/>
      <c r="Q65" s="288" t="s">
        <v>3</v>
      </c>
      <c r="R65" s="288"/>
      <c r="S65" s="90"/>
      <c r="T65" s="565" t="s">
        <v>28</v>
      </c>
      <c r="U65" s="566"/>
      <c r="V65" s="289">
        <f>ROUND(T62*T61,0)</f>
        <v>0</v>
      </c>
      <c r="W65" s="287" t="str">
        <f>IF(AE62&lt;52,"Nur bei Durchrechnungszeitraum-Variante zusätzlich befüllen:","Ganzjahresbetrieb eingetragen - kein DRZ möglich!")</f>
        <v>Nur bei Durchrechnungszeitraum-Variante zusätzlich befüllen:</v>
      </c>
      <c r="X65" s="288"/>
      <c r="Y65" s="288"/>
      <c r="Z65" s="288"/>
      <c r="AA65" s="288"/>
      <c r="AB65" s="288" t="s">
        <v>3</v>
      </c>
      <c r="AC65" s="288"/>
      <c r="AD65" s="90"/>
      <c r="AE65" s="565" t="s">
        <v>28</v>
      </c>
      <c r="AF65" s="566"/>
      <c r="AG65" s="289">
        <f>ROUND(AE62*AE61,0)</f>
        <v>0</v>
      </c>
      <c r="AH65" s="287" t="str">
        <f>IF(AP62&lt;52,"Nur bei Durchrechnungszeitraum-Variante zusätzlich befüllen:","Ganzjahresbetrieb eingetragen - kein DRZ möglich!")</f>
        <v>Nur bei Durchrechnungszeitraum-Variante zusätzlich befüllen:</v>
      </c>
      <c r="AI65" s="288"/>
      <c r="AJ65" s="288"/>
      <c r="AK65" s="288"/>
      <c r="AL65" s="288"/>
      <c r="AM65" s="288" t="s">
        <v>3</v>
      </c>
      <c r="AN65" s="288"/>
      <c r="AO65" s="90"/>
      <c r="AP65" s="565" t="s">
        <v>28</v>
      </c>
      <c r="AQ65" s="566"/>
      <c r="AR65" s="289">
        <f>ROUND(AP62*AP61,0)</f>
        <v>0</v>
      </c>
      <c r="AS65" s="280"/>
      <c r="AT65" s="281" t="s">
        <v>4</v>
      </c>
      <c r="AU65" s="281"/>
      <c r="AV65" s="281"/>
      <c r="AW65" s="281"/>
      <c r="AX65" s="281"/>
      <c r="AY65" s="281"/>
      <c r="AZ65" s="281"/>
      <c r="BA65" s="282">
        <f>ROUND(IFERROR(BA64/BC66,0),2)</f>
        <v>0</v>
      </c>
      <c r="BB65" s="281"/>
      <c r="BC65" s="283"/>
    </row>
    <row r="66" spans="1:55" s="215" customFormat="1">
      <c r="A66" s="192" t="s">
        <v>93</v>
      </c>
      <c r="B66" s="292"/>
      <c r="C66" s="292"/>
      <c r="D66" s="293" t="s">
        <v>26</v>
      </c>
      <c r="E66" s="88"/>
      <c r="F66" s="292" t="s">
        <v>27</v>
      </c>
      <c r="G66" s="88"/>
      <c r="H66" s="294">
        <f>ROUND(DATEDIF(E66,G66+IF(E66&lt;&gt;0,1,0),"d")/7,2)</f>
        <v>0</v>
      </c>
      <c r="I66" s="567"/>
      <c r="J66" s="567"/>
      <c r="K66" s="295">
        <f>ROUND(H65*H66,0)</f>
        <v>0</v>
      </c>
      <c r="L66" s="192" t="s">
        <v>93</v>
      </c>
      <c r="M66" s="292"/>
      <c r="N66" s="292"/>
      <c r="O66" s="293" t="s">
        <v>26</v>
      </c>
      <c r="P66" s="88"/>
      <c r="Q66" s="292" t="s">
        <v>27</v>
      </c>
      <c r="R66" s="88"/>
      <c r="S66" s="294">
        <f>ROUND(DATEDIF(P66,R66+IF(P66&lt;&gt;0,1,0),"d")/7,2)</f>
        <v>0</v>
      </c>
      <c r="T66" s="567"/>
      <c r="U66" s="567"/>
      <c r="V66" s="295">
        <f>ROUND(S65*S66,0)</f>
        <v>0</v>
      </c>
      <c r="W66" s="192" t="s">
        <v>93</v>
      </c>
      <c r="X66" s="292"/>
      <c r="Y66" s="292"/>
      <c r="Z66" s="293" t="s">
        <v>26</v>
      </c>
      <c r="AA66" s="88"/>
      <c r="AB66" s="292" t="s">
        <v>27</v>
      </c>
      <c r="AC66" s="88"/>
      <c r="AD66" s="294">
        <f>ROUND(DATEDIF(AA66,AC66+IF(AA66&lt;&gt;0,1,0),"d")/7,2)</f>
        <v>0</v>
      </c>
      <c r="AE66" s="567"/>
      <c r="AF66" s="567"/>
      <c r="AG66" s="295">
        <f>ROUND(AD65*AD66,0)</f>
        <v>0</v>
      </c>
      <c r="AH66" s="192" t="s">
        <v>93</v>
      </c>
      <c r="AI66" s="292"/>
      <c r="AJ66" s="292"/>
      <c r="AK66" s="293" t="s">
        <v>26</v>
      </c>
      <c r="AL66" s="88"/>
      <c r="AM66" s="292" t="s">
        <v>27</v>
      </c>
      <c r="AN66" s="88"/>
      <c r="AO66" s="294">
        <f>ROUND(DATEDIF(AL66,AN66+IF(AL66&lt;&gt;0,1,0),"d")/7,2)</f>
        <v>0</v>
      </c>
      <c r="AP66" s="567"/>
      <c r="AQ66" s="567"/>
      <c r="AR66" s="295">
        <f>ROUND(AO65*AO66,0)</f>
        <v>0</v>
      </c>
      <c r="AS66" s="287" t="str">
        <f>IF(BA63&lt;52,"Nur bei Durchrechnungszeitraum-Variante zusätzlich befüllen:","Ganzjahresbetrieb eingetragen - kein DRZ möglich!")</f>
        <v>Nur bei Durchrechnungszeitraum-Variante zusätzlich befüllen:</v>
      </c>
      <c r="AT66" s="288"/>
      <c r="AU66" s="288"/>
      <c r="AV66" s="288"/>
      <c r="AW66" s="288"/>
      <c r="AX66" s="288" t="s">
        <v>3</v>
      </c>
      <c r="AY66" s="288"/>
      <c r="AZ66" s="90"/>
      <c r="BA66" s="565" t="s">
        <v>28</v>
      </c>
      <c r="BB66" s="566"/>
      <c r="BC66" s="289">
        <f>ROUND(BA63*BA62,0)</f>
        <v>0</v>
      </c>
    </row>
    <row r="67" spans="1:55" s="215" customFormat="1">
      <c r="A67" s="301" t="s">
        <v>2</v>
      </c>
      <c r="B67" s="255"/>
      <c r="C67" s="568"/>
      <c r="D67" s="569"/>
      <c r="E67" s="570"/>
      <c r="F67" s="265"/>
      <c r="G67" s="265"/>
      <c r="H67" s="265"/>
      <c r="I67" s="265"/>
      <c r="J67" s="265"/>
      <c r="K67" s="266"/>
      <c r="L67" s="301" t="s">
        <v>2</v>
      </c>
      <c r="M67" s="255"/>
      <c r="N67" s="568"/>
      <c r="O67" s="569"/>
      <c r="P67" s="570"/>
      <c r="Q67" s="265"/>
      <c r="R67" s="265"/>
      <c r="S67" s="265"/>
      <c r="T67" s="265"/>
      <c r="U67" s="265"/>
      <c r="V67" s="266"/>
      <c r="W67" s="301" t="s">
        <v>2</v>
      </c>
      <c r="X67" s="255"/>
      <c r="Y67" s="568"/>
      <c r="Z67" s="569"/>
      <c r="AA67" s="570"/>
      <c r="AB67" s="265"/>
      <c r="AC67" s="265"/>
      <c r="AD67" s="265"/>
      <c r="AE67" s="265"/>
      <c r="AF67" s="265"/>
      <c r="AG67" s="266"/>
      <c r="AH67" s="301" t="s">
        <v>2</v>
      </c>
      <c r="AI67" s="255"/>
      <c r="AJ67" s="568"/>
      <c r="AK67" s="569"/>
      <c r="AL67" s="570"/>
      <c r="AM67" s="265"/>
      <c r="AN67" s="265"/>
      <c r="AO67" s="265"/>
      <c r="AP67" s="265"/>
      <c r="AQ67" s="265"/>
      <c r="AR67" s="266"/>
      <c r="AS67" s="192" t="s">
        <v>93</v>
      </c>
      <c r="AT67" s="292"/>
      <c r="AU67" s="292"/>
      <c r="AV67" s="293" t="s">
        <v>26</v>
      </c>
      <c r="AW67" s="88"/>
      <c r="AX67" s="292" t="s">
        <v>27</v>
      </c>
      <c r="AY67" s="88"/>
      <c r="AZ67" s="294">
        <f>ROUND(DATEDIF(AW67,AY67+IF(AW67&lt;&gt;0,1,0),"d")/7,2)</f>
        <v>0</v>
      </c>
      <c r="BA67" s="567"/>
      <c r="BB67" s="567"/>
      <c r="BC67" s="295">
        <f>ROUND(AZ66*AZ67,0)</f>
        <v>0</v>
      </c>
    </row>
    <row r="68" spans="1:55" s="215" customFormat="1">
      <c r="A68" s="223" t="s">
        <v>25</v>
      </c>
      <c r="B68" s="2"/>
      <c r="C68" s="2"/>
      <c r="D68" s="2"/>
      <c r="E68" s="2"/>
      <c r="F68" s="2"/>
      <c r="G68" s="2"/>
      <c r="H68" s="2"/>
      <c r="I68" s="60"/>
      <c r="J68" s="2"/>
      <c r="K68" s="276"/>
      <c r="L68" s="223" t="s">
        <v>25</v>
      </c>
      <c r="M68" s="2"/>
      <c r="N68" s="2"/>
      <c r="O68" s="2"/>
      <c r="P68" s="2"/>
      <c r="Q68" s="2"/>
      <c r="R68" s="2"/>
      <c r="S68" s="2"/>
      <c r="T68" s="60"/>
      <c r="U68" s="2"/>
      <c r="V68" s="276"/>
      <c r="W68" s="223" t="s">
        <v>25</v>
      </c>
      <c r="X68" s="2"/>
      <c r="Y68" s="2"/>
      <c r="Z68" s="2"/>
      <c r="AA68" s="2"/>
      <c r="AB68" s="2"/>
      <c r="AC68" s="2"/>
      <c r="AD68" s="2"/>
      <c r="AE68" s="60"/>
      <c r="AF68" s="2"/>
      <c r="AG68" s="276"/>
      <c r="AH68" s="223" t="s">
        <v>25</v>
      </c>
      <c r="AI68" s="2"/>
      <c r="AJ68" s="2"/>
      <c r="AK68" s="2"/>
      <c r="AL68" s="2"/>
      <c r="AM68" s="2"/>
      <c r="AN68" s="2"/>
      <c r="AO68" s="2"/>
      <c r="AP68" s="60"/>
      <c r="AQ68" s="2"/>
      <c r="AR68" s="276"/>
      <c r="AS68" s="301" t="s">
        <v>2</v>
      </c>
      <c r="AT68" s="255"/>
      <c r="AU68" s="568"/>
      <c r="AV68" s="569"/>
      <c r="AW68" s="570"/>
      <c r="AX68" s="265"/>
      <c r="AY68" s="265"/>
      <c r="AZ68" s="265"/>
      <c r="BA68" s="265"/>
      <c r="BB68" s="265"/>
      <c r="BC68" s="266"/>
    </row>
    <row r="69" spans="1:55" s="215" customFormat="1">
      <c r="A69" s="223" t="s">
        <v>91</v>
      </c>
      <c r="B69" s="2"/>
      <c r="C69" s="2"/>
      <c r="D69" s="2"/>
      <c r="E69" s="2" t="s">
        <v>0</v>
      </c>
      <c r="F69" s="59"/>
      <c r="G69" s="273" t="s">
        <v>1</v>
      </c>
      <c r="H69" s="59"/>
      <c r="I69" s="274">
        <f>ROUND(DATEDIF(F69,H69+IF(F69&lt;&gt;0,1,0),"d")/7,2)</f>
        <v>0</v>
      </c>
      <c r="J69" s="2"/>
      <c r="K69" s="276"/>
      <c r="L69" s="223" t="s">
        <v>91</v>
      </c>
      <c r="M69" s="2"/>
      <c r="N69" s="2"/>
      <c r="O69" s="2"/>
      <c r="P69" s="2" t="s">
        <v>0</v>
      </c>
      <c r="Q69" s="59"/>
      <c r="R69" s="273" t="s">
        <v>1</v>
      </c>
      <c r="S69" s="59"/>
      <c r="T69" s="274">
        <f>ROUND(DATEDIF(Q69,S69+IF(Q69&lt;&gt;0,1,0),"d")/7,2)</f>
        <v>0</v>
      </c>
      <c r="U69" s="2"/>
      <c r="V69" s="276"/>
      <c r="W69" s="223" t="s">
        <v>91</v>
      </c>
      <c r="X69" s="2"/>
      <c r="Y69" s="2"/>
      <c r="Z69" s="2"/>
      <c r="AA69" s="2" t="s">
        <v>0</v>
      </c>
      <c r="AB69" s="59"/>
      <c r="AC69" s="273" t="s">
        <v>1</v>
      </c>
      <c r="AD69" s="59"/>
      <c r="AE69" s="274">
        <f>ROUND(DATEDIF(AB69,AD69+IF(AB69&lt;&gt;0,1,0),"d")/7,2)</f>
        <v>0</v>
      </c>
      <c r="AF69" s="2"/>
      <c r="AG69" s="276"/>
      <c r="AH69" s="223" t="s">
        <v>91</v>
      </c>
      <c r="AI69" s="2"/>
      <c r="AJ69" s="2"/>
      <c r="AK69" s="2"/>
      <c r="AL69" s="2" t="s">
        <v>0</v>
      </c>
      <c r="AM69" s="59"/>
      <c r="AN69" s="273" t="s">
        <v>1</v>
      </c>
      <c r="AO69" s="59"/>
      <c r="AP69" s="274">
        <f>ROUND(DATEDIF(AM69,AO69+IF(AM69&lt;&gt;0,1,0),"d")/7,2)</f>
        <v>0</v>
      </c>
      <c r="AQ69" s="2"/>
      <c r="AR69" s="276"/>
      <c r="AS69" s="223" t="s">
        <v>25</v>
      </c>
      <c r="AT69" s="2"/>
      <c r="AU69" s="2"/>
      <c r="AV69" s="2"/>
      <c r="AW69" s="2"/>
      <c r="AX69" s="2"/>
      <c r="AY69" s="2"/>
      <c r="AZ69" s="2"/>
      <c r="BA69" s="60"/>
      <c r="BB69" s="2"/>
      <c r="BC69" s="276"/>
    </row>
    <row r="70" spans="1:55" s="215" customFormat="1">
      <c r="A70" s="223" t="s">
        <v>92</v>
      </c>
      <c r="B70" s="2"/>
      <c r="C70" s="2"/>
      <c r="D70" s="2"/>
      <c r="E70" s="2"/>
      <c r="F70" s="2"/>
      <c r="G70" s="2"/>
      <c r="H70" s="2"/>
      <c r="I70" s="61"/>
      <c r="J70" s="2"/>
      <c r="K70" s="276"/>
      <c r="L70" s="223" t="s">
        <v>92</v>
      </c>
      <c r="M70" s="2"/>
      <c r="N70" s="2"/>
      <c r="O70" s="2"/>
      <c r="P70" s="2"/>
      <c r="Q70" s="2"/>
      <c r="R70" s="2"/>
      <c r="S70" s="2"/>
      <c r="T70" s="61"/>
      <c r="U70" s="2"/>
      <c r="V70" s="276"/>
      <c r="W70" s="223" t="s">
        <v>92</v>
      </c>
      <c r="X70" s="2"/>
      <c r="Y70" s="2"/>
      <c r="Z70" s="2"/>
      <c r="AA70" s="2"/>
      <c r="AB70" s="2"/>
      <c r="AC70" s="2"/>
      <c r="AD70" s="2"/>
      <c r="AE70" s="61"/>
      <c r="AF70" s="2"/>
      <c r="AG70" s="276"/>
      <c r="AH70" s="223" t="s">
        <v>92</v>
      </c>
      <c r="AI70" s="2"/>
      <c r="AJ70" s="2"/>
      <c r="AK70" s="2"/>
      <c r="AL70" s="2"/>
      <c r="AM70" s="2"/>
      <c r="AN70" s="2"/>
      <c r="AO70" s="2"/>
      <c r="AP70" s="61"/>
      <c r="AQ70" s="2"/>
      <c r="AR70" s="276"/>
      <c r="AS70" s="223" t="s">
        <v>91</v>
      </c>
      <c r="AT70" s="2"/>
      <c r="AU70" s="2"/>
      <c r="AV70" s="2"/>
      <c r="AW70" s="2" t="s">
        <v>0</v>
      </c>
      <c r="AX70" s="59"/>
      <c r="AY70" s="273" t="s">
        <v>1</v>
      </c>
      <c r="AZ70" s="59"/>
      <c r="BA70" s="274">
        <f>ROUND(DATEDIF(AX70,AZ70+IF(AX70&lt;&gt;0,1,0),"d")/7,2)</f>
        <v>0</v>
      </c>
      <c r="BB70" s="2"/>
      <c r="BC70" s="276"/>
    </row>
    <row r="71" spans="1:55" s="215" customFormat="1" ht="15" customHeight="1">
      <c r="A71" s="280"/>
      <c r="B71" s="281" t="s">
        <v>4</v>
      </c>
      <c r="C71" s="281"/>
      <c r="D71" s="281"/>
      <c r="E71" s="281"/>
      <c r="F71" s="281"/>
      <c r="G71" s="281"/>
      <c r="H71" s="281"/>
      <c r="I71" s="282">
        <f>ROUND(IFERROR(I70/K72,0),2)</f>
        <v>0</v>
      </c>
      <c r="J71" s="281"/>
      <c r="K71" s="283"/>
      <c r="L71" s="280"/>
      <c r="M71" s="281" t="s">
        <v>4</v>
      </c>
      <c r="N71" s="281"/>
      <c r="O71" s="281"/>
      <c r="P71" s="281"/>
      <c r="Q71" s="281"/>
      <c r="R71" s="281"/>
      <c r="S71" s="281"/>
      <c r="T71" s="282">
        <f>ROUND(IFERROR(T70/V72,0),2)</f>
        <v>0</v>
      </c>
      <c r="U71" s="281"/>
      <c r="V71" s="283"/>
      <c r="W71" s="280"/>
      <c r="X71" s="281" t="s">
        <v>4</v>
      </c>
      <c r="Y71" s="281"/>
      <c r="Z71" s="281"/>
      <c r="AA71" s="281"/>
      <c r="AB71" s="281"/>
      <c r="AC71" s="281"/>
      <c r="AD71" s="281"/>
      <c r="AE71" s="282">
        <f>ROUND(IFERROR(AE70/AG72,0),2)</f>
        <v>0</v>
      </c>
      <c r="AF71" s="281"/>
      <c r="AG71" s="283"/>
      <c r="AH71" s="280"/>
      <c r="AI71" s="281" t="s">
        <v>4</v>
      </c>
      <c r="AJ71" s="281"/>
      <c r="AK71" s="281"/>
      <c r="AL71" s="281"/>
      <c r="AM71" s="281"/>
      <c r="AN71" s="281"/>
      <c r="AO71" s="281"/>
      <c r="AP71" s="282">
        <f>ROUND(IFERROR(AP70/AR72,0),2)</f>
        <v>0</v>
      </c>
      <c r="AQ71" s="281"/>
      <c r="AR71" s="283"/>
      <c r="AS71" s="223" t="s">
        <v>92</v>
      </c>
      <c r="AT71" s="2"/>
      <c r="AU71" s="2"/>
      <c r="AV71" s="2"/>
      <c r="AW71" s="2"/>
      <c r="AX71" s="2"/>
      <c r="AY71" s="2"/>
      <c r="AZ71" s="2"/>
      <c r="BA71" s="61"/>
      <c r="BB71" s="2"/>
      <c r="BC71" s="276"/>
    </row>
    <row r="72" spans="1:55" s="215" customFormat="1">
      <c r="A72" s="287" t="str">
        <f>IF(I69&lt;52,"Nur bei Durchrechnungszeitraum-Variante zusätzlich befüllen:","Ganzjahresbetrieb eingetragen - kein DRZ möglich!")</f>
        <v>Nur bei Durchrechnungszeitraum-Variante zusätzlich befüllen:</v>
      </c>
      <c r="B72" s="288"/>
      <c r="C72" s="288"/>
      <c r="D72" s="288"/>
      <c r="E72" s="288"/>
      <c r="F72" s="288" t="s">
        <v>3</v>
      </c>
      <c r="G72" s="288"/>
      <c r="H72" s="90"/>
      <c r="I72" s="565" t="s">
        <v>28</v>
      </c>
      <c r="J72" s="566"/>
      <c r="K72" s="289">
        <f>ROUND(I69*I68,0)</f>
        <v>0</v>
      </c>
      <c r="L72" s="287" t="str">
        <f>IF(T69&lt;52,"Nur bei Durchrechnungszeitraum-Variante zusätzlich befüllen:","Ganzjahresbetrieb eingetragen - kein DRZ möglich!")</f>
        <v>Nur bei Durchrechnungszeitraum-Variante zusätzlich befüllen:</v>
      </c>
      <c r="M72" s="288"/>
      <c r="N72" s="288"/>
      <c r="O72" s="288"/>
      <c r="P72" s="288"/>
      <c r="Q72" s="288" t="s">
        <v>3</v>
      </c>
      <c r="R72" s="288"/>
      <c r="S72" s="90"/>
      <c r="T72" s="565" t="s">
        <v>28</v>
      </c>
      <c r="U72" s="566"/>
      <c r="V72" s="289">
        <f>ROUND(T69*T68,0)</f>
        <v>0</v>
      </c>
      <c r="W72" s="287" t="str">
        <f>IF(AE69&lt;52,"Nur bei Durchrechnungszeitraum-Variante zusätzlich befüllen:","Ganzjahresbetrieb eingetragen - kein DRZ möglich!")</f>
        <v>Nur bei Durchrechnungszeitraum-Variante zusätzlich befüllen:</v>
      </c>
      <c r="X72" s="288"/>
      <c r="Y72" s="288"/>
      <c r="Z72" s="288"/>
      <c r="AA72" s="288"/>
      <c r="AB72" s="288" t="s">
        <v>3</v>
      </c>
      <c r="AC72" s="288"/>
      <c r="AD72" s="90"/>
      <c r="AE72" s="565" t="s">
        <v>28</v>
      </c>
      <c r="AF72" s="566"/>
      <c r="AG72" s="289">
        <f>ROUND(AE69*AE68,0)</f>
        <v>0</v>
      </c>
      <c r="AH72" s="287" t="str">
        <f>IF(AP69&lt;52,"Nur bei Durchrechnungszeitraum-Variante zusätzlich befüllen:","Ganzjahresbetrieb eingetragen - kein DRZ möglich!")</f>
        <v>Nur bei Durchrechnungszeitraum-Variante zusätzlich befüllen:</v>
      </c>
      <c r="AI72" s="288"/>
      <c r="AJ72" s="288"/>
      <c r="AK72" s="288"/>
      <c r="AL72" s="288"/>
      <c r="AM72" s="288" t="s">
        <v>3</v>
      </c>
      <c r="AN72" s="288"/>
      <c r="AO72" s="90"/>
      <c r="AP72" s="565" t="s">
        <v>28</v>
      </c>
      <c r="AQ72" s="566"/>
      <c r="AR72" s="289">
        <f>ROUND(AP69*AP68,0)</f>
        <v>0</v>
      </c>
      <c r="AS72" s="280"/>
      <c r="AT72" s="281" t="s">
        <v>4</v>
      </c>
      <c r="AU72" s="281"/>
      <c r="AV72" s="281"/>
      <c r="AW72" s="281"/>
      <c r="AX72" s="281"/>
      <c r="AY72" s="281"/>
      <c r="AZ72" s="281"/>
      <c r="BA72" s="282">
        <f>ROUND(IFERROR(BA71/BC73,0),2)</f>
        <v>0</v>
      </c>
      <c r="BB72" s="281"/>
      <c r="BC72" s="283"/>
    </row>
    <row r="73" spans="1:55" s="215" customFormat="1">
      <c r="A73" s="192" t="s">
        <v>93</v>
      </c>
      <c r="B73" s="292"/>
      <c r="C73" s="292"/>
      <c r="D73" s="293" t="s">
        <v>26</v>
      </c>
      <c r="E73" s="88"/>
      <c r="F73" s="292" t="s">
        <v>27</v>
      </c>
      <c r="G73" s="88"/>
      <c r="H73" s="294">
        <f>ROUND(DATEDIF(E73,G73+IF(E73&lt;&gt;0,1,0),"d")/7,2)</f>
        <v>0</v>
      </c>
      <c r="I73" s="567"/>
      <c r="J73" s="567"/>
      <c r="K73" s="295">
        <f>ROUND(H72*H73,0)</f>
        <v>0</v>
      </c>
      <c r="L73" s="192" t="s">
        <v>93</v>
      </c>
      <c r="M73" s="292"/>
      <c r="N73" s="292"/>
      <c r="O73" s="293" t="s">
        <v>26</v>
      </c>
      <c r="P73" s="88"/>
      <c r="Q73" s="292" t="s">
        <v>27</v>
      </c>
      <c r="R73" s="88"/>
      <c r="S73" s="294">
        <f>ROUND(DATEDIF(P73,R73+IF(P73&lt;&gt;0,1,0),"d")/7,2)</f>
        <v>0</v>
      </c>
      <c r="T73" s="567"/>
      <c r="U73" s="567"/>
      <c r="V73" s="295">
        <f>ROUND(S72*S73,0)</f>
        <v>0</v>
      </c>
      <c r="W73" s="192" t="s">
        <v>93</v>
      </c>
      <c r="X73" s="292"/>
      <c r="Y73" s="292"/>
      <c r="Z73" s="293" t="s">
        <v>26</v>
      </c>
      <c r="AA73" s="88"/>
      <c r="AB73" s="292" t="s">
        <v>27</v>
      </c>
      <c r="AC73" s="88"/>
      <c r="AD73" s="294">
        <f>ROUND(DATEDIF(AA73,AC73+IF(AA73&lt;&gt;0,1,0),"d")/7,2)</f>
        <v>0</v>
      </c>
      <c r="AE73" s="567"/>
      <c r="AF73" s="567"/>
      <c r="AG73" s="295">
        <f>ROUND(AD72*AD73,0)</f>
        <v>0</v>
      </c>
      <c r="AH73" s="192" t="s">
        <v>93</v>
      </c>
      <c r="AI73" s="292"/>
      <c r="AJ73" s="292"/>
      <c r="AK73" s="293" t="s">
        <v>26</v>
      </c>
      <c r="AL73" s="88"/>
      <c r="AM73" s="292" t="s">
        <v>27</v>
      </c>
      <c r="AN73" s="88"/>
      <c r="AO73" s="294">
        <f>ROUND(DATEDIF(AL73,AN73+IF(AL73&lt;&gt;0,1,0),"d")/7,2)</f>
        <v>0</v>
      </c>
      <c r="AP73" s="567"/>
      <c r="AQ73" s="567"/>
      <c r="AR73" s="295">
        <f>ROUND(AO72*AO73,0)</f>
        <v>0</v>
      </c>
      <c r="AS73" s="287" t="str">
        <f>IF(BA70&lt;52,"Nur bei Durchrechnungszeitraum-Variante zusätzlich befüllen:","Ganzjahresbetrieb eingetragen - kein DRZ möglich!")</f>
        <v>Nur bei Durchrechnungszeitraum-Variante zusätzlich befüllen:</v>
      </c>
      <c r="AT73" s="288"/>
      <c r="AU73" s="288"/>
      <c r="AV73" s="288"/>
      <c r="AW73" s="288"/>
      <c r="AX73" s="288" t="s">
        <v>3</v>
      </c>
      <c r="AY73" s="288"/>
      <c r="AZ73" s="90"/>
      <c r="BA73" s="565" t="s">
        <v>28</v>
      </c>
      <c r="BB73" s="566"/>
      <c r="BC73" s="289">
        <f>ROUND(BA70*BA69,0)</f>
        <v>0</v>
      </c>
    </row>
    <row r="74" spans="1:55" s="215" customFormat="1">
      <c r="AS74" s="192" t="s">
        <v>93</v>
      </c>
      <c r="AT74" s="292"/>
      <c r="AU74" s="292"/>
      <c r="AV74" s="293" t="s">
        <v>26</v>
      </c>
      <c r="AW74" s="88"/>
      <c r="AX74" s="292" t="s">
        <v>27</v>
      </c>
      <c r="AY74" s="88"/>
      <c r="AZ74" s="294">
        <f>ROUND(DATEDIF(AW74,AY74+IF(AW74&lt;&gt;0,1,0),"d")/7,2)</f>
        <v>0</v>
      </c>
      <c r="BA74" s="567"/>
      <c r="BB74" s="567"/>
      <c r="BC74" s="295">
        <f>ROUND(AZ73*AZ74,0)</f>
        <v>0</v>
      </c>
    </row>
    <row r="75" spans="1:55" s="215" customFormat="1"/>
    <row r="76" spans="1:55" s="215" customFormat="1"/>
    <row r="77" spans="1:55" s="215" customFormat="1"/>
    <row r="78" spans="1:55" s="215" customFormat="1"/>
    <row r="79" spans="1:55" s="215" customFormat="1"/>
    <row r="80" spans="1:55" s="215" customFormat="1"/>
    <row r="81" s="215" customFormat="1"/>
    <row r="82" s="215" customFormat="1"/>
    <row r="83" s="215" customFormat="1"/>
    <row r="84" s="215" customFormat="1"/>
    <row r="85" s="215" customFormat="1"/>
    <row r="86" s="215" customFormat="1"/>
    <row r="87" s="215" customFormat="1"/>
    <row r="88" s="215" customFormat="1"/>
    <row r="89" s="215" customFormat="1"/>
    <row r="90" s="215" customFormat="1"/>
    <row r="91" s="215" customFormat="1"/>
    <row r="92" s="215" customFormat="1"/>
    <row r="93" s="215" customFormat="1"/>
    <row r="94" s="215" customFormat="1"/>
    <row r="95" s="215" customFormat="1"/>
    <row r="96" s="215" customFormat="1"/>
    <row r="97" s="215" customFormat="1"/>
    <row r="98" s="215" customFormat="1"/>
    <row r="99" s="215" customFormat="1"/>
    <row r="100" s="215" customFormat="1"/>
    <row r="101" s="215" customFormat="1"/>
    <row r="102" s="215" customFormat="1"/>
    <row r="103" s="215" customFormat="1"/>
    <row r="104" s="215" customFormat="1"/>
    <row r="105" s="215" customFormat="1"/>
    <row r="106" s="215" customFormat="1"/>
    <row r="107" s="215" customFormat="1"/>
    <row r="108" s="215" customFormat="1"/>
    <row r="109" s="215" customFormat="1"/>
    <row r="110" s="215" customFormat="1"/>
    <row r="111" s="215" customFormat="1"/>
    <row r="112" s="215" customFormat="1"/>
    <row r="113" s="215" customFormat="1"/>
    <row r="114" s="215" customFormat="1"/>
    <row r="115" s="215" customFormat="1"/>
    <row r="116" s="215" customFormat="1"/>
    <row r="117" s="215" customFormat="1"/>
    <row r="118" s="215" customFormat="1"/>
    <row r="119" s="215" customFormat="1"/>
    <row r="120" s="215" customFormat="1"/>
    <row r="121" s="215" customFormat="1"/>
    <row r="122" s="215" customFormat="1"/>
    <row r="123" s="215" customFormat="1"/>
    <row r="124" s="215" customFormat="1"/>
    <row r="125" s="215" customFormat="1"/>
    <row r="126" s="215" customFormat="1"/>
    <row r="127" s="215" customFormat="1"/>
    <row r="128" s="215" customFormat="1"/>
    <row r="129" s="215" customFormat="1"/>
    <row r="130" s="215" customFormat="1"/>
    <row r="131" s="215" customFormat="1"/>
    <row r="132" s="215" customFormat="1"/>
    <row r="133" s="215" customFormat="1"/>
    <row r="134" s="215" customFormat="1"/>
    <row r="135" s="215" customFormat="1"/>
    <row r="136" s="215" customFormat="1"/>
    <row r="137" s="215" customFormat="1"/>
    <row r="138" s="215" customFormat="1"/>
    <row r="139" s="215" customFormat="1"/>
    <row r="140" s="215" customFormat="1"/>
    <row r="141" s="215" customFormat="1"/>
    <row r="142" s="215" customFormat="1"/>
    <row r="143" s="215" customFormat="1"/>
    <row r="144" s="215" customFormat="1"/>
    <row r="145" s="215" customFormat="1"/>
    <row r="146" s="215" customFormat="1"/>
    <row r="147" s="215" customFormat="1"/>
    <row r="148" s="215" customFormat="1"/>
    <row r="149" s="215" customFormat="1"/>
    <row r="150" s="215" customFormat="1"/>
    <row r="151" s="215" customFormat="1"/>
    <row r="152" s="215" customFormat="1"/>
    <row r="153" s="215" customFormat="1"/>
    <row r="154" s="215" customFormat="1"/>
    <row r="155" s="215" customFormat="1"/>
    <row r="156" s="215" customFormat="1"/>
    <row r="157" s="215" customFormat="1"/>
    <row r="158" s="215" customFormat="1"/>
    <row r="159" s="215" customFormat="1"/>
    <row r="160" s="215" customFormat="1"/>
    <row r="161" s="215" customFormat="1"/>
    <row r="162" s="215" customFormat="1"/>
    <row r="163" s="215" customFormat="1"/>
    <row r="164" s="215" customFormat="1"/>
    <row r="165" s="215" customFormat="1"/>
    <row r="166" s="215" customFormat="1"/>
    <row r="167" s="215" customFormat="1"/>
    <row r="168" s="215" customFormat="1"/>
    <row r="169" s="215" customFormat="1"/>
    <row r="170" s="215" customFormat="1"/>
    <row r="171" s="215" customFormat="1"/>
    <row r="172" s="215" customFormat="1"/>
    <row r="173" s="215" customFormat="1"/>
    <row r="174" s="215" customFormat="1"/>
    <row r="175" s="215" customFormat="1"/>
    <row r="176" s="215" customFormat="1"/>
    <row r="177" s="215" customFormat="1"/>
    <row r="178" s="215" customFormat="1"/>
    <row r="179" s="215" customFormat="1"/>
    <row r="180" s="215" customFormat="1"/>
    <row r="181" s="215" customFormat="1"/>
    <row r="182" s="215" customFormat="1"/>
    <row r="183" s="215" customFormat="1"/>
  </sheetData>
  <sheetProtection algorithmName="SHA-512" hashValue="Tsm3Ig9Y5pm/zs/NoMx7B2snm/ad31+yhuu+JWu+deuEeMvPDMZJ99WLYGyb9XeOAOL8omxMPdPL+Oic4uO4+w==" saltValue="9XGyv0eQcxWxzl4J8iTgvQ==" spinCount="100000" sheet="1" objects="1" scenarios="1"/>
  <mergeCells count="101">
    <mergeCell ref="AU2:AW2"/>
    <mergeCell ref="T7:U8"/>
    <mergeCell ref="AE7:AF8"/>
    <mergeCell ref="AP7:AQ8"/>
    <mergeCell ref="BA7:BB8"/>
    <mergeCell ref="C9:E9"/>
    <mergeCell ref="N9:P9"/>
    <mergeCell ref="Y9:AA9"/>
    <mergeCell ref="AJ9:AL9"/>
    <mergeCell ref="AU9:AW9"/>
    <mergeCell ref="E1:E2"/>
    <mergeCell ref="F1:H2"/>
    <mergeCell ref="I1:K2"/>
    <mergeCell ref="N2:P2"/>
    <mergeCell ref="Y2:AA2"/>
    <mergeCell ref="AJ2:AL2"/>
    <mergeCell ref="I14:J15"/>
    <mergeCell ref="T14:U15"/>
    <mergeCell ref="AE14:AF15"/>
    <mergeCell ref="AP14:AQ15"/>
    <mergeCell ref="BA14:BB15"/>
    <mergeCell ref="C16:E16"/>
    <mergeCell ref="N16:P16"/>
    <mergeCell ref="Y16:AA16"/>
    <mergeCell ref="AJ16:AL16"/>
    <mergeCell ref="AU16:AW16"/>
    <mergeCell ref="I21:J22"/>
    <mergeCell ref="T21:U22"/>
    <mergeCell ref="AE21:AF22"/>
    <mergeCell ref="AP21:AQ22"/>
    <mergeCell ref="BA21:BB22"/>
    <mergeCell ref="C23:E23"/>
    <mergeCell ref="N23:P23"/>
    <mergeCell ref="Y23:AA23"/>
    <mergeCell ref="AJ23:AL23"/>
    <mergeCell ref="AU23:AW23"/>
    <mergeCell ref="C39:E39"/>
    <mergeCell ref="N39:P39"/>
    <mergeCell ref="Y39:AA39"/>
    <mergeCell ref="AJ39:AL39"/>
    <mergeCell ref="I28:J29"/>
    <mergeCell ref="T28:U29"/>
    <mergeCell ref="AE28:AF29"/>
    <mergeCell ref="AP28:AQ29"/>
    <mergeCell ref="BA28:BB29"/>
    <mergeCell ref="C30:E30"/>
    <mergeCell ref="N30:P30"/>
    <mergeCell ref="Y30:AA30"/>
    <mergeCell ref="AJ30:AL30"/>
    <mergeCell ref="AU30:AW30"/>
    <mergeCell ref="AU40:AW40"/>
    <mergeCell ref="I44:J45"/>
    <mergeCell ref="T44:U45"/>
    <mergeCell ref="AE44:AF45"/>
    <mergeCell ref="AP44:AQ45"/>
    <mergeCell ref="BA45:BB46"/>
    <mergeCell ref="I35:J36"/>
    <mergeCell ref="T35:U36"/>
    <mergeCell ref="AE35:AF36"/>
    <mergeCell ref="AP35:AQ36"/>
    <mergeCell ref="BA35:BB36"/>
    <mergeCell ref="C46:E46"/>
    <mergeCell ref="N46:P46"/>
    <mergeCell ref="Y46:AA46"/>
    <mergeCell ref="AJ46:AL46"/>
    <mergeCell ref="AU47:AW47"/>
    <mergeCell ref="I51:J52"/>
    <mergeCell ref="T51:U52"/>
    <mergeCell ref="AE51:AF52"/>
    <mergeCell ref="AP51:AQ52"/>
    <mergeCell ref="C60:E60"/>
    <mergeCell ref="N60:P60"/>
    <mergeCell ref="Y60:AA60"/>
    <mergeCell ref="AJ60:AL60"/>
    <mergeCell ref="BA52:BB53"/>
    <mergeCell ref="C53:E53"/>
    <mergeCell ref="N53:P53"/>
    <mergeCell ref="Y53:AA53"/>
    <mergeCell ref="AJ53:AL53"/>
    <mergeCell ref="AU54:AW54"/>
    <mergeCell ref="AU61:AW61"/>
    <mergeCell ref="I65:J66"/>
    <mergeCell ref="T65:U66"/>
    <mergeCell ref="AE65:AF66"/>
    <mergeCell ref="AP65:AQ66"/>
    <mergeCell ref="BA66:BB67"/>
    <mergeCell ref="I58:J59"/>
    <mergeCell ref="T58:U59"/>
    <mergeCell ref="AE58:AF59"/>
    <mergeCell ref="AP58:AQ59"/>
    <mergeCell ref="BA59:BB60"/>
    <mergeCell ref="BA73:BB74"/>
    <mergeCell ref="C67:E67"/>
    <mergeCell ref="N67:P67"/>
    <mergeCell ref="Y67:AA67"/>
    <mergeCell ref="AJ67:AL67"/>
    <mergeCell ref="AU68:AW68"/>
    <mergeCell ref="I72:J73"/>
    <mergeCell ref="T72:U73"/>
    <mergeCell ref="AE72:AF73"/>
    <mergeCell ref="AP72:AQ73"/>
  </mergeCells>
  <conditionalFormatting sqref="K14:K15">
    <cfRule type="duplicateValues" dxfId="250" priority="247"/>
  </conditionalFormatting>
  <conditionalFormatting sqref="A14">
    <cfRule type="containsText" dxfId="249" priority="246" operator="containsText" text="Ganzjahresbetrieb eingetragen - kein DRZ möglich!">
      <formula>NOT(ISERROR(SEARCH("Ganzjahresbetrieb eingetragen - kein DRZ möglich!",A14)))</formula>
    </cfRule>
  </conditionalFormatting>
  <conditionalFormatting sqref="H14">
    <cfRule type="duplicateValues" dxfId="248" priority="245"/>
  </conditionalFormatting>
  <conditionalFormatting sqref="I10">
    <cfRule type="duplicateValues" dxfId="247" priority="243"/>
    <cfRule type="duplicateValues" dxfId="246" priority="244"/>
  </conditionalFormatting>
  <conditionalFormatting sqref="K21:K22">
    <cfRule type="duplicateValues" dxfId="245" priority="242"/>
  </conditionalFormatting>
  <conditionalFormatting sqref="A21">
    <cfRule type="containsText" dxfId="244" priority="241" operator="containsText" text="Ganzjahresbetrieb eingetragen - kein DRZ möglich!">
      <formula>NOT(ISERROR(SEARCH("Ganzjahresbetrieb eingetragen - kein DRZ möglich!",A21)))</formula>
    </cfRule>
  </conditionalFormatting>
  <conditionalFormatting sqref="H21">
    <cfRule type="duplicateValues" dxfId="243" priority="240"/>
  </conditionalFormatting>
  <conditionalFormatting sqref="I17">
    <cfRule type="duplicateValues" dxfId="242" priority="238"/>
    <cfRule type="duplicateValues" dxfId="241" priority="239"/>
  </conditionalFormatting>
  <conditionalFormatting sqref="K28:K29">
    <cfRule type="duplicateValues" dxfId="240" priority="237"/>
  </conditionalFormatting>
  <conditionalFormatting sqref="A28">
    <cfRule type="containsText" dxfId="239" priority="236" operator="containsText" text="Ganzjahresbetrieb eingetragen - kein DRZ möglich!">
      <formula>NOT(ISERROR(SEARCH("Ganzjahresbetrieb eingetragen - kein DRZ möglich!",A28)))</formula>
    </cfRule>
  </conditionalFormatting>
  <conditionalFormatting sqref="H28">
    <cfRule type="duplicateValues" dxfId="238" priority="235"/>
  </conditionalFormatting>
  <conditionalFormatting sqref="I24">
    <cfRule type="duplicateValues" dxfId="237" priority="233"/>
    <cfRule type="duplicateValues" dxfId="236" priority="234"/>
  </conditionalFormatting>
  <conditionalFormatting sqref="K35:K36">
    <cfRule type="duplicateValues" dxfId="235" priority="232"/>
  </conditionalFormatting>
  <conditionalFormatting sqref="A35">
    <cfRule type="containsText" dxfId="234" priority="231" operator="containsText" text="Ganzjahresbetrieb eingetragen - kein DRZ möglich!">
      <formula>NOT(ISERROR(SEARCH("Ganzjahresbetrieb eingetragen - kein DRZ möglich!",A35)))</formula>
    </cfRule>
  </conditionalFormatting>
  <conditionalFormatting sqref="H35">
    <cfRule type="duplicateValues" dxfId="233" priority="230"/>
  </conditionalFormatting>
  <conditionalFormatting sqref="I31">
    <cfRule type="duplicateValues" dxfId="232" priority="228"/>
    <cfRule type="duplicateValues" dxfId="231" priority="229"/>
  </conditionalFormatting>
  <conditionalFormatting sqref="I3:I4">
    <cfRule type="duplicateValues" dxfId="230" priority="227"/>
  </conditionalFormatting>
  <conditionalFormatting sqref="I3">
    <cfRule type="cellIs" dxfId="229" priority="226" operator="lessThan">
      <formula>$I$4</formula>
    </cfRule>
  </conditionalFormatting>
  <conditionalFormatting sqref="V7:V8">
    <cfRule type="duplicateValues" dxfId="228" priority="225"/>
  </conditionalFormatting>
  <conditionalFormatting sqref="L7">
    <cfRule type="containsText" dxfId="227" priority="224" operator="containsText" text="Ganzjahresbetrieb eingetragen - kein DRZ möglich!">
      <formula>NOT(ISERROR(SEARCH("Ganzjahresbetrieb eingetragen - kein DRZ möglich!",L7)))</formula>
    </cfRule>
  </conditionalFormatting>
  <conditionalFormatting sqref="S7">
    <cfRule type="duplicateValues" dxfId="226" priority="223"/>
  </conditionalFormatting>
  <conditionalFormatting sqref="T3">
    <cfRule type="duplicateValues" dxfId="225" priority="221"/>
    <cfRule type="duplicateValues" dxfId="224" priority="222"/>
  </conditionalFormatting>
  <conditionalFormatting sqref="V14:V15">
    <cfRule type="duplicateValues" dxfId="223" priority="220"/>
  </conditionalFormatting>
  <conditionalFormatting sqref="L14">
    <cfRule type="containsText" dxfId="222" priority="219" operator="containsText" text="Ganzjahresbetrieb eingetragen - kein DRZ möglich!">
      <formula>NOT(ISERROR(SEARCH("Ganzjahresbetrieb eingetragen - kein DRZ möglich!",L14)))</formula>
    </cfRule>
  </conditionalFormatting>
  <conditionalFormatting sqref="S14">
    <cfRule type="duplicateValues" dxfId="221" priority="218"/>
  </conditionalFormatting>
  <conditionalFormatting sqref="T10">
    <cfRule type="duplicateValues" dxfId="220" priority="216"/>
    <cfRule type="duplicateValues" dxfId="219" priority="217"/>
  </conditionalFormatting>
  <conditionalFormatting sqref="V21:V22">
    <cfRule type="duplicateValues" dxfId="218" priority="215"/>
  </conditionalFormatting>
  <conditionalFormatting sqref="L21">
    <cfRule type="containsText" dxfId="217" priority="214" operator="containsText" text="Ganzjahresbetrieb eingetragen - kein DRZ möglich!">
      <formula>NOT(ISERROR(SEARCH("Ganzjahresbetrieb eingetragen - kein DRZ möglich!",L21)))</formula>
    </cfRule>
  </conditionalFormatting>
  <conditionalFormatting sqref="S21">
    <cfRule type="duplicateValues" dxfId="216" priority="213"/>
  </conditionalFormatting>
  <conditionalFormatting sqref="T17">
    <cfRule type="duplicateValues" dxfId="215" priority="211"/>
    <cfRule type="duplicateValues" dxfId="214" priority="212"/>
  </conditionalFormatting>
  <conditionalFormatting sqref="V28:V29">
    <cfRule type="duplicateValues" dxfId="213" priority="210"/>
  </conditionalFormatting>
  <conditionalFormatting sqref="L28">
    <cfRule type="containsText" dxfId="212" priority="209" operator="containsText" text="Ganzjahresbetrieb eingetragen - kein DRZ möglich!">
      <formula>NOT(ISERROR(SEARCH("Ganzjahresbetrieb eingetragen - kein DRZ möglich!",L28)))</formula>
    </cfRule>
  </conditionalFormatting>
  <conditionalFormatting sqref="S28">
    <cfRule type="duplicateValues" dxfId="211" priority="208"/>
  </conditionalFormatting>
  <conditionalFormatting sqref="T24">
    <cfRule type="duplicateValues" dxfId="210" priority="206"/>
    <cfRule type="duplicateValues" dxfId="209" priority="207"/>
  </conditionalFormatting>
  <conditionalFormatting sqref="V35:V36">
    <cfRule type="duplicateValues" dxfId="208" priority="205"/>
  </conditionalFormatting>
  <conditionalFormatting sqref="L35">
    <cfRule type="containsText" dxfId="207" priority="204" operator="containsText" text="Ganzjahresbetrieb eingetragen - kein DRZ möglich!">
      <formula>NOT(ISERROR(SEARCH("Ganzjahresbetrieb eingetragen - kein DRZ möglich!",L35)))</formula>
    </cfRule>
  </conditionalFormatting>
  <conditionalFormatting sqref="S35">
    <cfRule type="duplicateValues" dxfId="206" priority="203"/>
  </conditionalFormatting>
  <conditionalFormatting sqref="T31">
    <cfRule type="duplicateValues" dxfId="205" priority="201"/>
    <cfRule type="duplicateValues" dxfId="204" priority="202"/>
  </conditionalFormatting>
  <conditionalFormatting sqref="AG7:AG8">
    <cfRule type="duplicateValues" dxfId="203" priority="200"/>
  </conditionalFormatting>
  <conditionalFormatting sqref="W7">
    <cfRule type="containsText" dxfId="202" priority="199" operator="containsText" text="Ganzjahresbetrieb eingetragen - kein DRZ möglich!">
      <formula>NOT(ISERROR(SEARCH("Ganzjahresbetrieb eingetragen - kein DRZ möglich!",W7)))</formula>
    </cfRule>
  </conditionalFormatting>
  <conditionalFormatting sqref="AD7">
    <cfRule type="duplicateValues" dxfId="201" priority="198"/>
  </conditionalFormatting>
  <conditionalFormatting sqref="AE3">
    <cfRule type="duplicateValues" dxfId="200" priority="196"/>
    <cfRule type="duplicateValues" dxfId="199" priority="197"/>
  </conditionalFormatting>
  <conditionalFormatting sqref="AG14:AG15">
    <cfRule type="duplicateValues" dxfId="198" priority="195"/>
  </conditionalFormatting>
  <conditionalFormatting sqref="W14">
    <cfRule type="containsText" dxfId="197" priority="194" operator="containsText" text="Ganzjahresbetrieb eingetragen - kein DRZ möglich!">
      <formula>NOT(ISERROR(SEARCH("Ganzjahresbetrieb eingetragen - kein DRZ möglich!",W14)))</formula>
    </cfRule>
  </conditionalFormatting>
  <conditionalFormatting sqref="AD14">
    <cfRule type="duplicateValues" dxfId="196" priority="193"/>
  </conditionalFormatting>
  <conditionalFormatting sqref="AE10">
    <cfRule type="duplicateValues" dxfId="195" priority="191"/>
    <cfRule type="duplicateValues" dxfId="194" priority="192"/>
  </conditionalFormatting>
  <conditionalFormatting sqref="AG21:AG22">
    <cfRule type="duplicateValues" dxfId="193" priority="190"/>
  </conditionalFormatting>
  <conditionalFormatting sqref="W21">
    <cfRule type="containsText" dxfId="192" priority="189" operator="containsText" text="Ganzjahresbetrieb eingetragen - kein DRZ möglich!">
      <formula>NOT(ISERROR(SEARCH("Ganzjahresbetrieb eingetragen - kein DRZ möglich!",W21)))</formula>
    </cfRule>
  </conditionalFormatting>
  <conditionalFormatting sqref="AD21">
    <cfRule type="duplicateValues" dxfId="191" priority="188"/>
  </conditionalFormatting>
  <conditionalFormatting sqref="AE17">
    <cfRule type="duplicateValues" dxfId="190" priority="186"/>
    <cfRule type="duplicateValues" dxfId="189" priority="187"/>
  </conditionalFormatting>
  <conditionalFormatting sqref="AG28:AG29">
    <cfRule type="duplicateValues" dxfId="188" priority="185"/>
  </conditionalFormatting>
  <conditionalFormatting sqref="W28">
    <cfRule type="containsText" dxfId="187" priority="184" operator="containsText" text="Ganzjahresbetrieb eingetragen - kein DRZ möglich!">
      <formula>NOT(ISERROR(SEARCH("Ganzjahresbetrieb eingetragen - kein DRZ möglich!",W28)))</formula>
    </cfRule>
  </conditionalFormatting>
  <conditionalFormatting sqref="AD28">
    <cfRule type="duplicateValues" dxfId="186" priority="183"/>
  </conditionalFormatting>
  <conditionalFormatting sqref="AE24">
    <cfRule type="duplicateValues" dxfId="185" priority="181"/>
    <cfRule type="duplicateValues" dxfId="184" priority="182"/>
  </conditionalFormatting>
  <conditionalFormatting sqref="AG35:AG36">
    <cfRule type="duplicateValues" dxfId="183" priority="180"/>
  </conditionalFormatting>
  <conditionalFormatting sqref="W35">
    <cfRule type="containsText" dxfId="182" priority="179" operator="containsText" text="Ganzjahresbetrieb eingetragen - kein DRZ möglich!">
      <formula>NOT(ISERROR(SEARCH("Ganzjahresbetrieb eingetragen - kein DRZ möglich!",W35)))</formula>
    </cfRule>
  </conditionalFormatting>
  <conditionalFormatting sqref="AD35">
    <cfRule type="duplicateValues" dxfId="181" priority="178"/>
  </conditionalFormatting>
  <conditionalFormatting sqref="AE31">
    <cfRule type="duplicateValues" dxfId="180" priority="176"/>
    <cfRule type="duplicateValues" dxfId="179" priority="177"/>
  </conditionalFormatting>
  <conditionalFormatting sqref="AR7:AR8">
    <cfRule type="duplicateValues" dxfId="178" priority="175"/>
  </conditionalFormatting>
  <conditionalFormatting sqref="AH7">
    <cfRule type="containsText" dxfId="177" priority="174" operator="containsText" text="Ganzjahresbetrieb eingetragen - kein DRZ möglich!">
      <formula>NOT(ISERROR(SEARCH("Ganzjahresbetrieb eingetragen - kein DRZ möglich!",AH7)))</formula>
    </cfRule>
  </conditionalFormatting>
  <conditionalFormatting sqref="AO7">
    <cfRule type="duplicateValues" dxfId="176" priority="173"/>
  </conditionalFormatting>
  <conditionalFormatting sqref="AP3">
    <cfRule type="duplicateValues" dxfId="175" priority="171"/>
    <cfRule type="duplicateValues" dxfId="174" priority="172"/>
  </conditionalFormatting>
  <conditionalFormatting sqref="AR14:AR15">
    <cfRule type="duplicateValues" dxfId="173" priority="170"/>
  </conditionalFormatting>
  <conditionalFormatting sqref="AH14">
    <cfRule type="containsText" dxfId="172" priority="169" operator="containsText" text="Ganzjahresbetrieb eingetragen - kein DRZ möglich!">
      <formula>NOT(ISERROR(SEARCH("Ganzjahresbetrieb eingetragen - kein DRZ möglich!",AH14)))</formula>
    </cfRule>
  </conditionalFormatting>
  <conditionalFormatting sqref="AO14">
    <cfRule type="duplicateValues" dxfId="171" priority="168"/>
  </conditionalFormatting>
  <conditionalFormatting sqref="AP10">
    <cfRule type="duplicateValues" dxfId="170" priority="166"/>
    <cfRule type="duplicateValues" dxfId="169" priority="167"/>
  </conditionalFormatting>
  <conditionalFormatting sqref="AR21:AR22">
    <cfRule type="duplicateValues" dxfId="168" priority="165"/>
  </conditionalFormatting>
  <conditionalFormatting sqref="AH21">
    <cfRule type="containsText" dxfId="167" priority="164" operator="containsText" text="Ganzjahresbetrieb eingetragen - kein DRZ möglich!">
      <formula>NOT(ISERROR(SEARCH("Ganzjahresbetrieb eingetragen - kein DRZ möglich!",AH21)))</formula>
    </cfRule>
  </conditionalFormatting>
  <conditionalFormatting sqref="AO21">
    <cfRule type="duplicateValues" dxfId="166" priority="163"/>
  </conditionalFormatting>
  <conditionalFormatting sqref="AP17">
    <cfRule type="duplicateValues" dxfId="165" priority="161"/>
    <cfRule type="duplicateValues" dxfId="164" priority="162"/>
  </conditionalFormatting>
  <conditionalFormatting sqref="AR28:AR29">
    <cfRule type="duplicateValues" dxfId="163" priority="160"/>
  </conditionalFormatting>
  <conditionalFormatting sqref="AH28">
    <cfRule type="containsText" dxfId="162" priority="159" operator="containsText" text="Ganzjahresbetrieb eingetragen - kein DRZ möglich!">
      <formula>NOT(ISERROR(SEARCH("Ganzjahresbetrieb eingetragen - kein DRZ möglich!",AH28)))</formula>
    </cfRule>
  </conditionalFormatting>
  <conditionalFormatting sqref="AO28">
    <cfRule type="duplicateValues" dxfId="161" priority="158"/>
  </conditionalFormatting>
  <conditionalFormatting sqref="AP24">
    <cfRule type="duplicateValues" dxfId="160" priority="156"/>
    <cfRule type="duplicateValues" dxfId="159" priority="157"/>
  </conditionalFormatting>
  <conditionalFormatting sqref="AR35:AR36">
    <cfRule type="duplicateValues" dxfId="158" priority="155"/>
  </conditionalFormatting>
  <conditionalFormatting sqref="AH35">
    <cfRule type="containsText" dxfId="157" priority="154" operator="containsText" text="Ganzjahresbetrieb eingetragen - kein DRZ möglich!">
      <formula>NOT(ISERROR(SEARCH("Ganzjahresbetrieb eingetragen - kein DRZ möglich!",AH35)))</formula>
    </cfRule>
  </conditionalFormatting>
  <conditionalFormatting sqref="AO35">
    <cfRule type="duplicateValues" dxfId="156" priority="153"/>
  </conditionalFormatting>
  <conditionalFormatting sqref="AP31">
    <cfRule type="duplicateValues" dxfId="155" priority="151"/>
    <cfRule type="duplicateValues" dxfId="154" priority="152"/>
  </conditionalFormatting>
  <conditionalFormatting sqref="BC7:BC8">
    <cfRule type="duplicateValues" dxfId="153" priority="150"/>
  </conditionalFormatting>
  <conditionalFormatting sqref="AS7">
    <cfRule type="containsText" dxfId="152" priority="149" operator="containsText" text="Ganzjahresbetrieb eingetragen - kein DRZ möglich!">
      <formula>NOT(ISERROR(SEARCH("Ganzjahresbetrieb eingetragen - kein DRZ möglich!",AS7)))</formula>
    </cfRule>
  </conditionalFormatting>
  <conditionalFormatting sqref="AZ7">
    <cfRule type="duplicateValues" dxfId="151" priority="148"/>
  </conditionalFormatting>
  <conditionalFormatting sqref="BA3">
    <cfRule type="duplicateValues" dxfId="150" priority="146"/>
    <cfRule type="duplicateValues" dxfId="149" priority="147"/>
  </conditionalFormatting>
  <conditionalFormatting sqref="BC14:BC15">
    <cfRule type="duplicateValues" dxfId="148" priority="145"/>
  </conditionalFormatting>
  <conditionalFormatting sqref="AS14">
    <cfRule type="containsText" dxfId="147" priority="144" operator="containsText" text="Ganzjahresbetrieb eingetragen - kein DRZ möglich!">
      <formula>NOT(ISERROR(SEARCH("Ganzjahresbetrieb eingetragen - kein DRZ möglich!",AS14)))</formula>
    </cfRule>
  </conditionalFormatting>
  <conditionalFormatting sqref="AZ14">
    <cfRule type="duplicateValues" dxfId="146" priority="143"/>
  </conditionalFormatting>
  <conditionalFormatting sqref="BA10">
    <cfRule type="duplicateValues" dxfId="145" priority="141"/>
    <cfRule type="duplicateValues" dxfId="144" priority="142"/>
  </conditionalFormatting>
  <conditionalFormatting sqref="BC21:BC22">
    <cfRule type="duplicateValues" dxfId="143" priority="140"/>
  </conditionalFormatting>
  <conditionalFormatting sqref="AS21">
    <cfRule type="containsText" dxfId="142" priority="139" operator="containsText" text="Ganzjahresbetrieb eingetragen - kein DRZ möglich!">
      <formula>NOT(ISERROR(SEARCH("Ganzjahresbetrieb eingetragen - kein DRZ möglich!",AS21)))</formula>
    </cfRule>
  </conditionalFormatting>
  <conditionalFormatting sqref="AZ21">
    <cfRule type="duplicateValues" dxfId="141" priority="138"/>
  </conditionalFormatting>
  <conditionalFormatting sqref="BA17">
    <cfRule type="duplicateValues" dxfId="140" priority="136"/>
    <cfRule type="duplicateValues" dxfId="139" priority="137"/>
  </conditionalFormatting>
  <conditionalFormatting sqref="BC28:BC29">
    <cfRule type="duplicateValues" dxfId="138" priority="135"/>
  </conditionalFormatting>
  <conditionalFormatting sqref="AS28">
    <cfRule type="containsText" dxfId="137" priority="134" operator="containsText" text="Ganzjahresbetrieb eingetragen - kein DRZ möglich!">
      <formula>NOT(ISERROR(SEARCH("Ganzjahresbetrieb eingetragen - kein DRZ möglich!",AS28)))</formula>
    </cfRule>
  </conditionalFormatting>
  <conditionalFormatting sqref="AZ28">
    <cfRule type="duplicateValues" dxfId="136" priority="133"/>
  </conditionalFormatting>
  <conditionalFormatting sqref="BA24">
    <cfRule type="duplicateValues" dxfId="135" priority="131"/>
    <cfRule type="duplicateValues" dxfId="134" priority="132"/>
  </conditionalFormatting>
  <conditionalFormatting sqref="BC35:BC36">
    <cfRule type="duplicateValues" dxfId="133" priority="130"/>
  </conditionalFormatting>
  <conditionalFormatting sqref="AS35">
    <cfRule type="containsText" dxfId="132" priority="129" operator="containsText" text="Ganzjahresbetrieb eingetragen - kein DRZ möglich!">
      <formula>NOT(ISERROR(SEARCH("Ganzjahresbetrieb eingetragen - kein DRZ möglich!",AS35)))</formula>
    </cfRule>
  </conditionalFormatting>
  <conditionalFormatting sqref="AZ35">
    <cfRule type="duplicateValues" dxfId="131" priority="128"/>
  </conditionalFormatting>
  <conditionalFormatting sqref="BA31">
    <cfRule type="duplicateValues" dxfId="130" priority="126"/>
    <cfRule type="duplicateValues" dxfId="129" priority="127"/>
  </conditionalFormatting>
  <conditionalFormatting sqref="K44:K45">
    <cfRule type="duplicateValues" dxfId="128" priority="125"/>
  </conditionalFormatting>
  <conditionalFormatting sqref="A44">
    <cfRule type="containsText" dxfId="127" priority="124" operator="containsText" text="Ganzjahresbetrieb eingetragen - kein DRZ möglich!">
      <formula>NOT(ISERROR(SEARCH("Ganzjahresbetrieb eingetragen - kein DRZ möglich!",A44)))</formula>
    </cfRule>
  </conditionalFormatting>
  <conditionalFormatting sqref="H44">
    <cfRule type="duplicateValues" dxfId="126" priority="123"/>
  </conditionalFormatting>
  <conditionalFormatting sqref="I40">
    <cfRule type="duplicateValues" dxfId="125" priority="121"/>
    <cfRule type="duplicateValues" dxfId="124" priority="122"/>
  </conditionalFormatting>
  <conditionalFormatting sqref="K51:K52">
    <cfRule type="duplicateValues" dxfId="123" priority="120"/>
  </conditionalFormatting>
  <conditionalFormatting sqref="A51">
    <cfRule type="containsText" dxfId="122" priority="119" operator="containsText" text="Ganzjahresbetrieb eingetragen - kein DRZ möglich!">
      <formula>NOT(ISERROR(SEARCH("Ganzjahresbetrieb eingetragen - kein DRZ möglich!",A51)))</formula>
    </cfRule>
  </conditionalFormatting>
  <conditionalFormatting sqref="H51">
    <cfRule type="duplicateValues" dxfId="121" priority="118"/>
  </conditionalFormatting>
  <conditionalFormatting sqref="I47">
    <cfRule type="duplicateValues" dxfId="120" priority="116"/>
    <cfRule type="duplicateValues" dxfId="119" priority="117"/>
  </conditionalFormatting>
  <conditionalFormatting sqref="K58:K59">
    <cfRule type="duplicateValues" dxfId="118" priority="115"/>
  </conditionalFormatting>
  <conditionalFormatting sqref="A58">
    <cfRule type="containsText" dxfId="117" priority="114" operator="containsText" text="Ganzjahresbetrieb eingetragen - kein DRZ möglich!">
      <formula>NOT(ISERROR(SEARCH("Ganzjahresbetrieb eingetragen - kein DRZ möglich!",A58)))</formula>
    </cfRule>
  </conditionalFormatting>
  <conditionalFormatting sqref="H58">
    <cfRule type="duplicateValues" dxfId="116" priority="113"/>
  </conditionalFormatting>
  <conditionalFormatting sqref="I54">
    <cfRule type="duplicateValues" dxfId="115" priority="111"/>
    <cfRule type="duplicateValues" dxfId="114" priority="112"/>
  </conditionalFormatting>
  <conditionalFormatting sqref="K65:K66">
    <cfRule type="duplicateValues" dxfId="113" priority="110"/>
  </conditionalFormatting>
  <conditionalFormatting sqref="A65">
    <cfRule type="containsText" dxfId="112" priority="109" operator="containsText" text="Ganzjahresbetrieb eingetragen - kein DRZ möglich!">
      <formula>NOT(ISERROR(SEARCH("Ganzjahresbetrieb eingetragen - kein DRZ möglich!",A65)))</formula>
    </cfRule>
  </conditionalFormatting>
  <conditionalFormatting sqref="H65">
    <cfRule type="duplicateValues" dxfId="111" priority="108"/>
  </conditionalFormatting>
  <conditionalFormatting sqref="I61">
    <cfRule type="duplicateValues" dxfId="110" priority="106"/>
    <cfRule type="duplicateValues" dxfId="109" priority="107"/>
  </conditionalFormatting>
  <conditionalFormatting sqref="K72:K73">
    <cfRule type="duplicateValues" dxfId="108" priority="105"/>
  </conditionalFormatting>
  <conditionalFormatting sqref="A72">
    <cfRule type="containsText" dxfId="107" priority="104" operator="containsText" text="Ganzjahresbetrieb eingetragen - kein DRZ möglich!">
      <formula>NOT(ISERROR(SEARCH("Ganzjahresbetrieb eingetragen - kein DRZ möglich!",A72)))</formula>
    </cfRule>
  </conditionalFormatting>
  <conditionalFormatting sqref="H72">
    <cfRule type="duplicateValues" dxfId="106" priority="103"/>
  </conditionalFormatting>
  <conditionalFormatting sqref="I68">
    <cfRule type="duplicateValues" dxfId="105" priority="101"/>
    <cfRule type="duplicateValues" dxfId="104" priority="102"/>
  </conditionalFormatting>
  <conditionalFormatting sqref="V44:V45">
    <cfRule type="duplicateValues" dxfId="103" priority="100"/>
  </conditionalFormatting>
  <conditionalFormatting sqref="L44">
    <cfRule type="containsText" dxfId="102" priority="99" operator="containsText" text="Ganzjahresbetrieb eingetragen - kein DRZ möglich!">
      <formula>NOT(ISERROR(SEARCH("Ganzjahresbetrieb eingetragen - kein DRZ möglich!",L44)))</formula>
    </cfRule>
  </conditionalFormatting>
  <conditionalFormatting sqref="S44">
    <cfRule type="duplicateValues" dxfId="101" priority="98"/>
  </conditionalFormatting>
  <conditionalFormatting sqref="T40">
    <cfRule type="duplicateValues" dxfId="100" priority="96"/>
    <cfRule type="duplicateValues" dxfId="99" priority="97"/>
  </conditionalFormatting>
  <conditionalFormatting sqref="V51:V52">
    <cfRule type="duplicateValues" dxfId="98" priority="95"/>
  </conditionalFormatting>
  <conditionalFormatting sqref="L51">
    <cfRule type="containsText" dxfId="97" priority="94" operator="containsText" text="Ganzjahresbetrieb eingetragen - kein DRZ möglich!">
      <formula>NOT(ISERROR(SEARCH("Ganzjahresbetrieb eingetragen - kein DRZ möglich!",L51)))</formula>
    </cfRule>
  </conditionalFormatting>
  <conditionalFormatting sqref="S51">
    <cfRule type="duplicateValues" dxfId="96" priority="93"/>
  </conditionalFormatting>
  <conditionalFormatting sqref="T47">
    <cfRule type="duplicateValues" dxfId="95" priority="91"/>
    <cfRule type="duplicateValues" dxfId="94" priority="92"/>
  </conditionalFormatting>
  <conditionalFormatting sqref="V58:V59">
    <cfRule type="duplicateValues" dxfId="93" priority="90"/>
  </conditionalFormatting>
  <conditionalFormatting sqref="L58">
    <cfRule type="containsText" dxfId="92" priority="89" operator="containsText" text="Ganzjahresbetrieb eingetragen - kein DRZ möglich!">
      <formula>NOT(ISERROR(SEARCH("Ganzjahresbetrieb eingetragen - kein DRZ möglich!",L58)))</formula>
    </cfRule>
  </conditionalFormatting>
  <conditionalFormatting sqref="S58">
    <cfRule type="duplicateValues" dxfId="91" priority="88"/>
  </conditionalFormatting>
  <conditionalFormatting sqref="T54">
    <cfRule type="duplicateValues" dxfId="90" priority="86"/>
    <cfRule type="duplicateValues" dxfId="89" priority="87"/>
  </conditionalFormatting>
  <conditionalFormatting sqref="V65:V66">
    <cfRule type="duplicateValues" dxfId="88" priority="85"/>
  </conditionalFormatting>
  <conditionalFormatting sqref="L65">
    <cfRule type="containsText" dxfId="87" priority="84" operator="containsText" text="Ganzjahresbetrieb eingetragen - kein DRZ möglich!">
      <formula>NOT(ISERROR(SEARCH("Ganzjahresbetrieb eingetragen - kein DRZ möglich!",L65)))</formula>
    </cfRule>
  </conditionalFormatting>
  <conditionalFormatting sqref="S65">
    <cfRule type="duplicateValues" dxfId="86" priority="83"/>
  </conditionalFormatting>
  <conditionalFormatting sqref="T61">
    <cfRule type="duplicateValues" dxfId="85" priority="81"/>
    <cfRule type="duplicateValues" dxfId="84" priority="82"/>
  </conditionalFormatting>
  <conditionalFormatting sqref="V72:V73">
    <cfRule type="duplicateValues" dxfId="83" priority="80"/>
  </conditionalFormatting>
  <conditionalFormatting sqref="L72">
    <cfRule type="containsText" dxfId="82" priority="79" operator="containsText" text="Ganzjahresbetrieb eingetragen - kein DRZ möglich!">
      <formula>NOT(ISERROR(SEARCH("Ganzjahresbetrieb eingetragen - kein DRZ möglich!",L72)))</formula>
    </cfRule>
  </conditionalFormatting>
  <conditionalFormatting sqref="S72">
    <cfRule type="duplicateValues" dxfId="81" priority="78"/>
  </conditionalFormatting>
  <conditionalFormatting sqref="T68">
    <cfRule type="duplicateValues" dxfId="80" priority="76"/>
    <cfRule type="duplicateValues" dxfId="79" priority="77"/>
  </conditionalFormatting>
  <conditionalFormatting sqref="AG44:AG45">
    <cfRule type="duplicateValues" dxfId="78" priority="75"/>
  </conditionalFormatting>
  <conditionalFormatting sqref="W44">
    <cfRule type="containsText" dxfId="77" priority="74" operator="containsText" text="Ganzjahresbetrieb eingetragen - kein DRZ möglich!">
      <formula>NOT(ISERROR(SEARCH("Ganzjahresbetrieb eingetragen - kein DRZ möglich!",W44)))</formula>
    </cfRule>
  </conditionalFormatting>
  <conditionalFormatting sqref="AD44">
    <cfRule type="duplicateValues" dxfId="76" priority="73"/>
  </conditionalFormatting>
  <conditionalFormatting sqref="AE40">
    <cfRule type="duplicateValues" dxfId="75" priority="71"/>
    <cfRule type="duplicateValues" dxfId="74" priority="72"/>
  </conditionalFormatting>
  <conditionalFormatting sqref="AG51:AG52">
    <cfRule type="duplicateValues" dxfId="73" priority="70"/>
  </conditionalFormatting>
  <conditionalFormatting sqref="W51">
    <cfRule type="containsText" dxfId="72" priority="69" operator="containsText" text="Ganzjahresbetrieb eingetragen - kein DRZ möglich!">
      <formula>NOT(ISERROR(SEARCH("Ganzjahresbetrieb eingetragen - kein DRZ möglich!",W51)))</formula>
    </cfRule>
  </conditionalFormatting>
  <conditionalFormatting sqref="AD51">
    <cfRule type="duplicateValues" dxfId="71" priority="68"/>
  </conditionalFormatting>
  <conditionalFormatting sqref="AE47">
    <cfRule type="duplicateValues" dxfId="70" priority="66"/>
    <cfRule type="duplicateValues" dxfId="69" priority="67"/>
  </conditionalFormatting>
  <conditionalFormatting sqref="AG58:AG59">
    <cfRule type="duplicateValues" dxfId="68" priority="65"/>
  </conditionalFormatting>
  <conditionalFormatting sqref="W58">
    <cfRule type="containsText" dxfId="67" priority="64" operator="containsText" text="Ganzjahresbetrieb eingetragen - kein DRZ möglich!">
      <formula>NOT(ISERROR(SEARCH("Ganzjahresbetrieb eingetragen - kein DRZ möglich!",W58)))</formula>
    </cfRule>
  </conditionalFormatting>
  <conditionalFormatting sqref="AD58">
    <cfRule type="duplicateValues" dxfId="66" priority="63"/>
  </conditionalFormatting>
  <conditionalFormatting sqref="AE54">
    <cfRule type="duplicateValues" dxfId="65" priority="61"/>
    <cfRule type="duplicateValues" dxfId="64" priority="62"/>
  </conditionalFormatting>
  <conditionalFormatting sqref="AG65:AG66">
    <cfRule type="duplicateValues" dxfId="63" priority="60"/>
  </conditionalFormatting>
  <conditionalFormatting sqref="W65">
    <cfRule type="containsText" dxfId="62" priority="59" operator="containsText" text="Ganzjahresbetrieb eingetragen - kein DRZ möglich!">
      <formula>NOT(ISERROR(SEARCH("Ganzjahresbetrieb eingetragen - kein DRZ möglich!",W65)))</formula>
    </cfRule>
  </conditionalFormatting>
  <conditionalFormatting sqref="AD65">
    <cfRule type="duplicateValues" dxfId="61" priority="58"/>
  </conditionalFormatting>
  <conditionalFormatting sqref="AE61">
    <cfRule type="duplicateValues" dxfId="60" priority="56"/>
    <cfRule type="duplicateValues" dxfId="59" priority="57"/>
  </conditionalFormatting>
  <conditionalFormatting sqref="AG72:AG73">
    <cfRule type="duplicateValues" dxfId="58" priority="55"/>
  </conditionalFormatting>
  <conditionalFormatting sqref="W72">
    <cfRule type="containsText" dxfId="57" priority="54" operator="containsText" text="Ganzjahresbetrieb eingetragen - kein DRZ möglich!">
      <formula>NOT(ISERROR(SEARCH("Ganzjahresbetrieb eingetragen - kein DRZ möglich!",W72)))</formula>
    </cfRule>
  </conditionalFormatting>
  <conditionalFormatting sqref="AD72">
    <cfRule type="duplicateValues" dxfId="56" priority="53"/>
  </conditionalFormatting>
  <conditionalFormatting sqref="AE68">
    <cfRule type="duplicateValues" dxfId="55" priority="51"/>
    <cfRule type="duplicateValues" dxfId="54" priority="52"/>
  </conditionalFormatting>
  <conditionalFormatting sqref="AR44:AR45">
    <cfRule type="duplicateValues" dxfId="53" priority="50"/>
  </conditionalFormatting>
  <conditionalFormatting sqref="AH44">
    <cfRule type="containsText" dxfId="52" priority="49" operator="containsText" text="Ganzjahresbetrieb eingetragen - kein DRZ möglich!">
      <formula>NOT(ISERROR(SEARCH("Ganzjahresbetrieb eingetragen - kein DRZ möglich!",AH44)))</formula>
    </cfRule>
  </conditionalFormatting>
  <conditionalFormatting sqref="AO44">
    <cfRule type="duplicateValues" dxfId="51" priority="48"/>
  </conditionalFormatting>
  <conditionalFormatting sqref="AP40">
    <cfRule type="duplicateValues" dxfId="50" priority="46"/>
    <cfRule type="duplicateValues" dxfId="49" priority="47"/>
  </conditionalFormatting>
  <conditionalFormatting sqref="AR51:AR52">
    <cfRule type="duplicateValues" dxfId="48" priority="45"/>
  </conditionalFormatting>
  <conditionalFormatting sqref="AH51">
    <cfRule type="containsText" dxfId="47" priority="44" operator="containsText" text="Ganzjahresbetrieb eingetragen - kein DRZ möglich!">
      <formula>NOT(ISERROR(SEARCH("Ganzjahresbetrieb eingetragen - kein DRZ möglich!",AH51)))</formula>
    </cfRule>
  </conditionalFormatting>
  <conditionalFormatting sqref="AO51">
    <cfRule type="duplicateValues" dxfId="46" priority="43"/>
  </conditionalFormatting>
  <conditionalFormatting sqref="AP47">
    <cfRule type="duplicateValues" dxfId="45" priority="41"/>
    <cfRule type="duplicateValues" dxfId="44" priority="42"/>
  </conditionalFormatting>
  <conditionalFormatting sqref="AR58:AR59">
    <cfRule type="duplicateValues" dxfId="43" priority="40"/>
  </conditionalFormatting>
  <conditionalFormatting sqref="AH58">
    <cfRule type="containsText" dxfId="42" priority="39" operator="containsText" text="Ganzjahresbetrieb eingetragen - kein DRZ möglich!">
      <formula>NOT(ISERROR(SEARCH("Ganzjahresbetrieb eingetragen - kein DRZ möglich!",AH58)))</formula>
    </cfRule>
  </conditionalFormatting>
  <conditionalFormatting sqref="AO58">
    <cfRule type="duplicateValues" dxfId="41" priority="38"/>
  </conditionalFormatting>
  <conditionalFormatting sqref="AP54">
    <cfRule type="duplicateValues" dxfId="40" priority="36"/>
    <cfRule type="duplicateValues" dxfId="39" priority="37"/>
  </conditionalFormatting>
  <conditionalFormatting sqref="AR65:AR66">
    <cfRule type="duplicateValues" dxfId="38" priority="35"/>
  </conditionalFormatting>
  <conditionalFormatting sqref="AH65">
    <cfRule type="containsText" dxfId="37" priority="34" operator="containsText" text="Ganzjahresbetrieb eingetragen - kein DRZ möglich!">
      <formula>NOT(ISERROR(SEARCH("Ganzjahresbetrieb eingetragen - kein DRZ möglich!",AH65)))</formula>
    </cfRule>
  </conditionalFormatting>
  <conditionalFormatting sqref="AO65">
    <cfRule type="duplicateValues" dxfId="36" priority="33"/>
  </conditionalFormatting>
  <conditionalFormatting sqref="AP61">
    <cfRule type="duplicateValues" dxfId="35" priority="31"/>
    <cfRule type="duplicateValues" dxfId="34" priority="32"/>
  </conditionalFormatting>
  <conditionalFormatting sqref="AR72:AR73">
    <cfRule type="duplicateValues" dxfId="33" priority="30"/>
  </conditionalFormatting>
  <conditionalFormatting sqref="AH72">
    <cfRule type="containsText" dxfId="32" priority="29" operator="containsText" text="Ganzjahresbetrieb eingetragen - kein DRZ möglich!">
      <formula>NOT(ISERROR(SEARCH("Ganzjahresbetrieb eingetragen - kein DRZ möglich!",AH72)))</formula>
    </cfRule>
  </conditionalFormatting>
  <conditionalFormatting sqref="AO72">
    <cfRule type="duplicateValues" dxfId="31" priority="28"/>
  </conditionalFormatting>
  <conditionalFormatting sqref="AP68">
    <cfRule type="duplicateValues" dxfId="30" priority="26"/>
    <cfRule type="duplicateValues" dxfId="29" priority="27"/>
  </conditionalFormatting>
  <conditionalFormatting sqref="BC45:BC46">
    <cfRule type="duplicateValues" dxfId="28" priority="25"/>
  </conditionalFormatting>
  <conditionalFormatting sqref="AS45">
    <cfRule type="containsText" dxfId="27" priority="24" operator="containsText" text="Ganzjahresbetrieb eingetragen - kein DRZ möglich!">
      <formula>NOT(ISERROR(SEARCH("Ganzjahresbetrieb eingetragen - kein DRZ möglich!",AS45)))</formula>
    </cfRule>
  </conditionalFormatting>
  <conditionalFormatting sqref="AZ45">
    <cfRule type="duplicateValues" dxfId="26" priority="23"/>
  </conditionalFormatting>
  <conditionalFormatting sqref="BA41">
    <cfRule type="duplicateValues" dxfId="25" priority="21"/>
    <cfRule type="duplicateValues" dxfId="24" priority="22"/>
  </conditionalFormatting>
  <conditionalFormatting sqref="BC52:BC53">
    <cfRule type="duplicateValues" dxfId="23" priority="20"/>
  </conditionalFormatting>
  <conditionalFormatting sqref="AS52">
    <cfRule type="containsText" dxfId="22" priority="19" operator="containsText" text="Ganzjahresbetrieb eingetragen - kein DRZ möglich!">
      <formula>NOT(ISERROR(SEARCH("Ganzjahresbetrieb eingetragen - kein DRZ möglich!",AS52)))</formula>
    </cfRule>
  </conditionalFormatting>
  <conditionalFormatting sqref="AZ52">
    <cfRule type="duplicateValues" dxfId="21" priority="18"/>
  </conditionalFormatting>
  <conditionalFormatting sqref="BA48">
    <cfRule type="duplicateValues" dxfId="20" priority="16"/>
    <cfRule type="duplicateValues" dxfId="19" priority="17"/>
  </conditionalFormatting>
  <conditionalFormatting sqref="BC59:BC60">
    <cfRule type="duplicateValues" dxfId="18" priority="15"/>
  </conditionalFormatting>
  <conditionalFormatting sqref="AS59">
    <cfRule type="containsText" dxfId="17" priority="14" operator="containsText" text="Ganzjahresbetrieb eingetragen - kein DRZ möglich!">
      <formula>NOT(ISERROR(SEARCH("Ganzjahresbetrieb eingetragen - kein DRZ möglich!",AS59)))</formula>
    </cfRule>
  </conditionalFormatting>
  <conditionalFormatting sqref="AZ59">
    <cfRule type="duplicateValues" dxfId="16" priority="13"/>
  </conditionalFormatting>
  <conditionalFormatting sqref="BA55">
    <cfRule type="duplicateValues" dxfId="15" priority="11"/>
    <cfRule type="duplicateValues" dxfId="14" priority="12"/>
  </conditionalFormatting>
  <conditionalFormatting sqref="BC66:BC67">
    <cfRule type="duplicateValues" dxfId="13" priority="10"/>
  </conditionalFormatting>
  <conditionalFormatting sqref="AS66">
    <cfRule type="containsText" dxfId="12" priority="9" operator="containsText" text="Ganzjahresbetrieb eingetragen - kein DRZ möglich!">
      <formula>NOT(ISERROR(SEARCH("Ganzjahresbetrieb eingetragen - kein DRZ möglich!",AS66)))</formula>
    </cfRule>
  </conditionalFormatting>
  <conditionalFormatting sqref="AZ66">
    <cfRule type="duplicateValues" dxfId="11" priority="8"/>
  </conditionalFormatting>
  <conditionalFormatting sqref="BA62">
    <cfRule type="duplicateValues" dxfId="10" priority="6"/>
    <cfRule type="duplicateValues" dxfId="9" priority="7"/>
  </conditionalFormatting>
  <conditionalFormatting sqref="BC73:BC74">
    <cfRule type="duplicateValues" dxfId="8" priority="5"/>
  </conditionalFormatting>
  <conditionalFormatting sqref="AS73">
    <cfRule type="containsText" dxfId="7" priority="4" operator="containsText" text="Ganzjahresbetrieb eingetragen - kein DRZ möglich!">
      <formula>NOT(ISERROR(SEARCH("Ganzjahresbetrieb eingetragen - kein DRZ möglich!",AS73)))</formula>
    </cfRule>
  </conditionalFormatting>
  <conditionalFormatting sqref="AZ73">
    <cfRule type="duplicateValues" dxfId="6" priority="3"/>
  </conditionalFormatting>
  <conditionalFormatting sqref="BA69">
    <cfRule type="duplicateValues" dxfId="5" priority="1"/>
    <cfRule type="duplicateValues" dxfId="4" priority="2"/>
  </conditionalFormatting>
  <pageMargins left="0.23622047244094491" right="0.23622047244094491" top="0.35433070866141736" bottom="0.35433070866141736" header="0.31496062992125984" footer="0.31496062992125984"/>
  <pageSetup paperSize="9" orientation="landscape" r:id="rId1"/>
  <headerFooter differentFirst="1">
    <oddHeader>&amp;L&amp;8Förderungsansuchen 2024/25: Finanzierungsplan Prio2&amp;R&amp;G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K55"/>
  <sheetViews>
    <sheetView zoomScaleNormal="100" workbookViewId="0">
      <selection activeCell="B9" sqref="B9"/>
    </sheetView>
  </sheetViews>
  <sheetFormatPr baseColWidth="10" defaultColWidth="11.44140625" defaultRowHeight="14.4"/>
  <cols>
    <col min="1" max="1" width="6.5546875" style="215" customWidth="1"/>
    <col min="2" max="2" width="21.6640625" style="215" customWidth="1"/>
    <col min="3" max="3" width="34.33203125" style="215" customWidth="1"/>
    <col min="4" max="4" width="12.44140625" style="215" customWidth="1"/>
    <col min="5" max="5" width="15" style="215" customWidth="1"/>
    <col min="6" max="6" width="14.88671875" style="215" customWidth="1"/>
    <col min="7" max="7" width="13.88671875" style="215" customWidth="1"/>
    <col min="8" max="8" width="11.44140625" style="215"/>
    <col min="9" max="9" width="14.5546875" style="215" customWidth="1"/>
    <col min="10" max="10" width="13.6640625" style="215" customWidth="1"/>
    <col min="11" max="16384" width="11.44140625" style="215"/>
  </cols>
  <sheetData>
    <row r="5" spans="1:11">
      <c r="J5" s="582" t="s">
        <v>39</v>
      </c>
      <c r="K5" s="582"/>
    </row>
    <row r="6" spans="1:11" ht="16.5" customHeight="1" thickBot="1">
      <c r="J6" s="583" t="s">
        <v>106</v>
      </c>
      <c r="K6" s="583"/>
    </row>
    <row r="7" spans="1:11" ht="16.2" thickBot="1">
      <c r="D7" s="320"/>
      <c r="E7" s="321">
        <f t="shared" ref="E7:K7" si="0">SUM(E9:E276)</f>
        <v>0</v>
      </c>
      <c r="F7" s="322">
        <f t="shared" si="0"/>
        <v>0</v>
      </c>
      <c r="G7" s="323">
        <f t="shared" si="0"/>
        <v>0</v>
      </c>
      <c r="H7" s="324">
        <f t="shared" si="0"/>
        <v>0</v>
      </c>
      <c r="I7" s="325">
        <f t="shared" si="0"/>
        <v>0</v>
      </c>
      <c r="J7" s="326">
        <f t="shared" si="0"/>
        <v>0</v>
      </c>
      <c r="K7" s="327">
        <f t="shared" si="0"/>
        <v>0</v>
      </c>
    </row>
    <row r="8" spans="1:11" ht="68.400000000000006" thickBot="1">
      <c r="B8" s="328" t="s">
        <v>152</v>
      </c>
      <c r="C8" s="329" t="s">
        <v>153</v>
      </c>
      <c r="D8" s="330" t="s">
        <v>154</v>
      </c>
      <c r="E8" s="321" t="s">
        <v>155</v>
      </c>
      <c r="F8" s="322" t="s">
        <v>156</v>
      </c>
      <c r="G8" s="323" t="s">
        <v>157</v>
      </c>
      <c r="H8" s="331" t="s">
        <v>158</v>
      </c>
      <c r="I8" s="325" t="s">
        <v>159</v>
      </c>
      <c r="J8" s="326" t="s">
        <v>160</v>
      </c>
      <c r="K8" s="332" t="s">
        <v>161</v>
      </c>
    </row>
    <row r="9" spans="1:11">
      <c r="A9" s="333">
        <v>1</v>
      </c>
      <c r="B9" s="334">
        <f>Einrichtungsstandorte!C29</f>
        <v>0</v>
      </c>
      <c r="C9" s="335">
        <f>Einrichtungsstandorte!B31</f>
        <v>0</v>
      </c>
      <c r="D9" s="336" t="b">
        <f>IF(Einrichtungsstandorte!B38="Ja","JB",IF(Einrichtungsstandorte!B39="Ja","GJB"))</f>
        <v>0</v>
      </c>
      <c r="E9" s="337">
        <f>Einrichtungsstandorte!C40</f>
        <v>0</v>
      </c>
      <c r="F9" s="338">
        <f>Einrichtungsstandorte!C42</f>
        <v>0</v>
      </c>
      <c r="G9" s="339">
        <f>Einrichtungsstandorte!C44</f>
        <v>0</v>
      </c>
      <c r="H9" s="340">
        <f>G9*1.2</f>
        <v>0</v>
      </c>
      <c r="I9" s="341">
        <f>Einrichtungsstandorte!C46</f>
        <v>0</v>
      </c>
      <c r="J9" s="342">
        <f>Einrichtungsstandorte!C48</f>
        <v>0</v>
      </c>
      <c r="K9" s="343">
        <f>J9*1.2</f>
        <v>0</v>
      </c>
    </row>
    <row r="10" spans="1:11">
      <c r="A10" s="333">
        <v>2</v>
      </c>
      <c r="B10" s="344">
        <f>Einrichtungsstandorte!C54</f>
        <v>0</v>
      </c>
      <c r="C10" s="345">
        <f>Einrichtungsstandorte!B56</f>
        <v>0</v>
      </c>
      <c r="D10" s="346" t="b">
        <f>IF(Einrichtungsstandorte!B63="Ja","JB",IF(Einrichtungsstandorte!B64="Ja","GJB"))</f>
        <v>0</v>
      </c>
      <c r="E10" s="347">
        <f>Einrichtungsstandorte!C65</f>
        <v>0</v>
      </c>
      <c r="F10" s="341">
        <f>Einrichtungsstandorte!C67</f>
        <v>0</v>
      </c>
      <c r="G10" s="339">
        <f>Einrichtungsstandorte!C69</f>
        <v>0</v>
      </c>
      <c r="H10" s="340">
        <f t="shared" ref="H10:H55" si="1">G10*1.2</f>
        <v>0</v>
      </c>
      <c r="I10" s="341">
        <f>Einrichtungsstandorte!C71</f>
        <v>0</v>
      </c>
      <c r="J10" s="339">
        <f>Einrichtungsstandorte!C73</f>
        <v>0</v>
      </c>
      <c r="K10" s="348">
        <f>J10*1.2</f>
        <v>0</v>
      </c>
    </row>
    <row r="11" spans="1:11">
      <c r="A11" s="333">
        <v>3</v>
      </c>
      <c r="B11" s="344">
        <f>Einrichtungsstandorte!C79</f>
        <v>0</v>
      </c>
      <c r="C11" s="345">
        <f>Einrichtungsstandorte!B81</f>
        <v>0</v>
      </c>
      <c r="D11" s="346" t="b">
        <f>IF(Einrichtungsstandorte!B88="Ja","JB",IF(Einrichtungsstandorte!B89="Ja","GJB"))</f>
        <v>0</v>
      </c>
      <c r="E11" s="347">
        <f>Einrichtungsstandorte!C90</f>
        <v>0</v>
      </c>
      <c r="F11" s="341">
        <f>Einrichtungsstandorte!C92</f>
        <v>0</v>
      </c>
      <c r="G11" s="339">
        <f>Einrichtungsstandorte!C94</f>
        <v>0</v>
      </c>
      <c r="H11" s="340">
        <f t="shared" si="1"/>
        <v>0</v>
      </c>
      <c r="I11" s="341">
        <f>Einrichtungsstandorte!C96</f>
        <v>0</v>
      </c>
      <c r="J11" s="339">
        <f>Einrichtungsstandorte!C98</f>
        <v>0</v>
      </c>
      <c r="K11" s="348">
        <f t="shared" ref="K11:K55" si="2">J11*1.2</f>
        <v>0</v>
      </c>
    </row>
    <row r="12" spans="1:11">
      <c r="A12" s="333">
        <v>4</v>
      </c>
      <c r="B12" s="344">
        <f>Einrichtungsstandorte!F4</f>
        <v>0</v>
      </c>
      <c r="C12" s="345">
        <f>Einrichtungsstandorte!E6</f>
        <v>0</v>
      </c>
      <c r="D12" s="346" t="b">
        <f>IF(Einrichtungsstandorte!E13="Ja","JB",IF(Einrichtungsstandorte!E14="Ja","GJB"))</f>
        <v>0</v>
      </c>
      <c r="E12" s="337">
        <f>Einrichtungsstandorte!F15</f>
        <v>0</v>
      </c>
      <c r="F12" s="338">
        <f>Einrichtungsstandorte!F17</f>
        <v>0</v>
      </c>
      <c r="G12" s="342">
        <f>Einrichtungsstandorte!F19</f>
        <v>0</v>
      </c>
      <c r="H12" s="340">
        <f t="shared" si="1"/>
        <v>0</v>
      </c>
      <c r="I12" s="349">
        <f>Einrichtungsstandorte!F21</f>
        <v>0</v>
      </c>
      <c r="J12" s="342">
        <f>Einrichtungsstandorte!F23</f>
        <v>0</v>
      </c>
      <c r="K12" s="348">
        <f t="shared" si="2"/>
        <v>0</v>
      </c>
    </row>
    <row r="13" spans="1:11">
      <c r="A13" s="333">
        <v>5</v>
      </c>
      <c r="B13" s="344">
        <f>Einrichtungsstandorte!F29</f>
        <v>0</v>
      </c>
      <c r="C13" s="345">
        <f>Einrichtungsstandorte!E31</f>
        <v>0</v>
      </c>
      <c r="D13" s="346" t="b">
        <f>IF(Einrichtungsstandorte!E38="Ja","JB",IF(Einrichtungsstandorte!E39="Ja","GJB"))</f>
        <v>0</v>
      </c>
      <c r="E13" s="337">
        <f>Einrichtungsstandorte!F40</f>
        <v>0</v>
      </c>
      <c r="F13" s="350">
        <f>Einrichtungsstandorte!F42</f>
        <v>0</v>
      </c>
      <c r="G13" s="339">
        <f>Einrichtungsstandorte!F44</f>
        <v>0</v>
      </c>
      <c r="H13" s="340">
        <f t="shared" si="1"/>
        <v>0</v>
      </c>
      <c r="I13" s="341">
        <f>Einrichtungsstandorte!F46</f>
        <v>0</v>
      </c>
      <c r="J13" s="339">
        <f>Einrichtungsstandorte!F48</f>
        <v>0</v>
      </c>
      <c r="K13" s="348">
        <f t="shared" si="2"/>
        <v>0</v>
      </c>
    </row>
    <row r="14" spans="1:11">
      <c r="A14" s="333">
        <v>6</v>
      </c>
      <c r="B14" s="344">
        <f>Einrichtungsstandorte!F54</f>
        <v>0</v>
      </c>
      <c r="C14" s="345">
        <f>Einrichtungsstandorte!E56</f>
        <v>0</v>
      </c>
      <c r="D14" s="346" t="b">
        <f>IF(Einrichtungsstandorte!E63="Ja","JB",IF(Einrichtungsstandorte!E64="Ja","GJB"))</f>
        <v>0</v>
      </c>
      <c r="E14" s="337">
        <f>Einrichtungsstandorte!F65</f>
        <v>0</v>
      </c>
      <c r="F14" s="350">
        <f>Einrichtungsstandorte!F67</f>
        <v>0</v>
      </c>
      <c r="G14" s="339">
        <f>Einrichtungsstandorte!F69</f>
        <v>0</v>
      </c>
      <c r="H14" s="340">
        <f t="shared" si="1"/>
        <v>0</v>
      </c>
      <c r="I14" s="341">
        <f>Einrichtungsstandorte!F71</f>
        <v>0</v>
      </c>
      <c r="J14" s="339">
        <f>Einrichtungsstandorte!F73</f>
        <v>0</v>
      </c>
      <c r="K14" s="348">
        <f t="shared" si="2"/>
        <v>0</v>
      </c>
    </row>
    <row r="15" spans="1:11">
      <c r="A15" s="333">
        <v>7</v>
      </c>
      <c r="B15" s="344">
        <f>Einrichtungsstandorte!F79</f>
        <v>0</v>
      </c>
      <c r="C15" s="345">
        <f>Einrichtungsstandorte!E81</f>
        <v>0</v>
      </c>
      <c r="D15" s="346" t="b">
        <f>IF(Einrichtungsstandorte!E88="Ja","JB",IF(Einrichtungsstandorte!E89="Ja","GJB"))</f>
        <v>0</v>
      </c>
      <c r="E15" s="337">
        <f>Einrichtungsstandorte!F90</f>
        <v>0</v>
      </c>
      <c r="F15" s="350">
        <f>Einrichtungsstandorte!F92</f>
        <v>0</v>
      </c>
      <c r="G15" s="339">
        <f>Einrichtungsstandorte!F94</f>
        <v>0</v>
      </c>
      <c r="H15" s="340">
        <f t="shared" si="1"/>
        <v>0</v>
      </c>
      <c r="I15" s="341">
        <f>Einrichtungsstandorte!F96</f>
        <v>0</v>
      </c>
      <c r="J15" s="339">
        <f>Einrichtungsstandorte!F98</f>
        <v>0</v>
      </c>
      <c r="K15" s="348">
        <f t="shared" si="2"/>
        <v>0</v>
      </c>
    </row>
    <row r="16" spans="1:11">
      <c r="A16" s="333">
        <v>8</v>
      </c>
      <c r="B16" s="344">
        <f>Einrichtungsstandorte!I4</f>
        <v>0</v>
      </c>
      <c r="C16" s="345">
        <f>Einrichtungsstandorte!H6</f>
        <v>0</v>
      </c>
      <c r="D16" s="346" t="b">
        <f>IF(Einrichtungsstandorte!H13="Ja","JB",IF(Einrichtungsstandorte!H14="Ja","GJB"))</f>
        <v>0</v>
      </c>
      <c r="E16" s="337">
        <f>Einrichtungsstandorte!I15</f>
        <v>0</v>
      </c>
      <c r="F16" s="350">
        <f>Einrichtungsstandorte!I17</f>
        <v>0</v>
      </c>
      <c r="G16" s="339">
        <f>Einrichtungsstandorte!I19</f>
        <v>0</v>
      </c>
      <c r="H16" s="340">
        <f t="shared" si="1"/>
        <v>0</v>
      </c>
      <c r="I16" s="341">
        <f>Einrichtungsstandorte!I21</f>
        <v>0</v>
      </c>
      <c r="J16" s="339">
        <f>Einrichtungsstandorte!I23</f>
        <v>0</v>
      </c>
      <c r="K16" s="348">
        <f t="shared" si="2"/>
        <v>0</v>
      </c>
    </row>
    <row r="17" spans="1:11">
      <c r="A17" s="333">
        <v>9</v>
      </c>
      <c r="B17" s="344">
        <f>Einrichtungsstandorte!I29</f>
        <v>0</v>
      </c>
      <c r="C17" s="345">
        <f>Einrichtungsstandorte!H31</f>
        <v>0</v>
      </c>
      <c r="D17" s="346" t="b">
        <f>IF(Einrichtungsstandorte!H38="Ja","JB",IF(Einrichtungsstandorte!H39="Ja","GJB"))</f>
        <v>0</v>
      </c>
      <c r="E17" s="337">
        <f>Einrichtungsstandorte!I40</f>
        <v>0</v>
      </c>
      <c r="F17" s="350">
        <f>Einrichtungsstandorte!I42</f>
        <v>0</v>
      </c>
      <c r="G17" s="339">
        <f>Einrichtungsstandorte!I44</f>
        <v>0</v>
      </c>
      <c r="H17" s="340">
        <f t="shared" si="1"/>
        <v>0</v>
      </c>
      <c r="I17" s="341">
        <f>Einrichtungsstandorte!I46</f>
        <v>0</v>
      </c>
      <c r="J17" s="339">
        <f>Einrichtungsstandorte!I48</f>
        <v>0</v>
      </c>
      <c r="K17" s="348">
        <f t="shared" si="2"/>
        <v>0</v>
      </c>
    </row>
    <row r="18" spans="1:11">
      <c r="A18" s="333">
        <v>10</v>
      </c>
      <c r="B18" s="344">
        <f>Einrichtungsstandorte!I54</f>
        <v>0</v>
      </c>
      <c r="C18" s="345">
        <f>Einrichtungsstandorte!H56</f>
        <v>0</v>
      </c>
      <c r="D18" s="346" t="b">
        <f>IF(Einrichtungsstandorte!H63="Ja","JB",IF(Einrichtungsstandorte!H64="Ja","GJB"))</f>
        <v>0</v>
      </c>
      <c r="E18" s="337">
        <f>Einrichtungsstandorte!I65</f>
        <v>0</v>
      </c>
      <c r="F18" s="350">
        <f>Einrichtungsstandorte!I67</f>
        <v>0</v>
      </c>
      <c r="G18" s="339">
        <f>Einrichtungsstandorte!I69</f>
        <v>0</v>
      </c>
      <c r="H18" s="340">
        <f t="shared" si="1"/>
        <v>0</v>
      </c>
      <c r="I18" s="341">
        <f>Einrichtungsstandorte!I71</f>
        <v>0</v>
      </c>
      <c r="J18" s="339">
        <f>Einrichtungsstandorte!I73</f>
        <v>0</v>
      </c>
      <c r="K18" s="348">
        <f t="shared" si="2"/>
        <v>0</v>
      </c>
    </row>
    <row r="19" spans="1:11">
      <c r="A19" s="333">
        <v>11</v>
      </c>
      <c r="B19" s="344">
        <f>Einrichtungsstandorte!I79</f>
        <v>0</v>
      </c>
      <c r="C19" s="345">
        <f>Einrichtungsstandorte!H81</f>
        <v>0</v>
      </c>
      <c r="D19" s="346" t="b">
        <f>IF(Einrichtungsstandorte!H88="Ja","JB",IF(Einrichtungsstandorte!H89="Ja","GJB"))</f>
        <v>0</v>
      </c>
      <c r="E19" s="337">
        <f>Einrichtungsstandorte!I90</f>
        <v>0</v>
      </c>
      <c r="F19" s="350">
        <f>Einrichtungsstandorte!I92</f>
        <v>0</v>
      </c>
      <c r="G19" s="339">
        <f>Einrichtungsstandorte!I94</f>
        <v>0</v>
      </c>
      <c r="H19" s="340">
        <f t="shared" si="1"/>
        <v>0</v>
      </c>
      <c r="I19" s="341">
        <f>Einrichtungsstandorte!I96</f>
        <v>0</v>
      </c>
      <c r="J19" s="339">
        <f>Einrichtungsstandorte!I98</f>
        <v>0</v>
      </c>
      <c r="K19" s="348">
        <f t="shared" si="2"/>
        <v>0</v>
      </c>
    </row>
    <row r="20" spans="1:11">
      <c r="A20" s="333">
        <v>12</v>
      </c>
      <c r="B20" s="344">
        <f>Einrichtungsstandorte!L4</f>
        <v>0</v>
      </c>
      <c r="C20" s="345">
        <f>Einrichtungsstandorte!K6</f>
        <v>0</v>
      </c>
      <c r="D20" s="346" t="b">
        <f>IF(Einrichtungsstandorte!K13="Ja","JB",IF(Einrichtungsstandorte!K14="Ja","GJB"))</f>
        <v>0</v>
      </c>
      <c r="E20" s="337">
        <f>Einrichtungsstandorte!L15</f>
        <v>0</v>
      </c>
      <c r="F20" s="350">
        <f>Einrichtungsstandorte!L17</f>
        <v>0</v>
      </c>
      <c r="G20" s="339">
        <f>Einrichtungsstandorte!L19</f>
        <v>0</v>
      </c>
      <c r="H20" s="340">
        <f t="shared" si="1"/>
        <v>0</v>
      </c>
      <c r="I20" s="341">
        <f>Einrichtungsstandorte!L21</f>
        <v>0</v>
      </c>
      <c r="J20" s="339">
        <f>Einrichtungsstandorte!L23</f>
        <v>0</v>
      </c>
      <c r="K20" s="348">
        <f>J20*1.2</f>
        <v>0</v>
      </c>
    </row>
    <row r="21" spans="1:11">
      <c r="A21" s="333">
        <v>13</v>
      </c>
      <c r="B21" s="344">
        <f>Einrichtungsstandorte!L29</f>
        <v>0</v>
      </c>
      <c r="C21" s="345">
        <f>Einrichtungsstandorte!K31</f>
        <v>0</v>
      </c>
      <c r="D21" s="346" t="b">
        <f>IF(Einrichtungsstandorte!K38="Ja","JB",IF(Einrichtungsstandorte!K39="Ja","GJB"))</f>
        <v>0</v>
      </c>
      <c r="E21" s="337">
        <f>Einrichtungsstandorte!L40</f>
        <v>0</v>
      </c>
      <c r="F21" s="350">
        <f>Einrichtungsstandorte!L42</f>
        <v>0</v>
      </c>
      <c r="G21" s="339">
        <f>Einrichtungsstandorte!L44</f>
        <v>0</v>
      </c>
      <c r="H21" s="340">
        <f t="shared" si="1"/>
        <v>0</v>
      </c>
      <c r="I21" s="341">
        <f>Einrichtungsstandorte!L46</f>
        <v>0</v>
      </c>
      <c r="J21" s="339">
        <f>Einrichtungsstandorte!L48</f>
        <v>0</v>
      </c>
      <c r="K21" s="348">
        <f t="shared" si="2"/>
        <v>0</v>
      </c>
    </row>
    <row r="22" spans="1:11">
      <c r="A22" s="333">
        <v>14</v>
      </c>
      <c r="B22" s="344">
        <f>Einrichtungsstandorte!L54</f>
        <v>0</v>
      </c>
      <c r="C22" s="345">
        <f>Einrichtungsstandorte!K56</f>
        <v>0</v>
      </c>
      <c r="D22" s="346" t="b">
        <f>IF(Einrichtungsstandorte!K63="Ja","JB",IF(Einrichtungsstandorte!K64="Ja","GJB"))</f>
        <v>0</v>
      </c>
      <c r="E22" s="337">
        <f>Einrichtungsstandorte!L65</f>
        <v>0</v>
      </c>
      <c r="F22" s="350">
        <f>Einrichtungsstandorte!L67</f>
        <v>0</v>
      </c>
      <c r="G22" s="339">
        <f>Einrichtungsstandorte!L69</f>
        <v>0</v>
      </c>
      <c r="H22" s="340">
        <f t="shared" si="1"/>
        <v>0</v>
      </c>
      <c r="I22" s="341">
        <f>Einrichtungsstandorte!L71</f>
        <v>0</v>
      </c>
      <c r="J22" s="339">
        <f>Einrichtungsstandorte!L73</f>
        <v>0</v>
      </c>
      <c r="K22" s="348">
        <f t="shared" si="2"/>
        <v>0</v>
      </c>
    </row>
    <row r="23" spans="1:11">
      <c r="A23" s="333">
        <v>15</v>
      </c>
      <c r="B23" s="344">
        <f>Einrichtungsstandorte!L79</f>
        <v>0</v>
      </c>
      <c r="C23" s="345">
        <f>Einrichtungsstandorte!K81</f>
        <v>0</v>
      </c>
      <c r="D23" s="346" t="b">
        <f>IF(Einrichtungsstandorte!K88="Ja","JB",IF(Einrichtungsstandorte!K89="Ja","GJB"))</f>
        <v>0</v>
      </c>
      <c r="E23" s="337">
        <f>Einrichtungsstandorte!L90</f>
        <v>0</v>
      </c>
      <c r="F23" s="350">
        <f>Einrichtungsstandorte!L92</f>
        <v>0</v>
      </c>
      <c r="G23" s="339">
        <f>Einrichtungsstandorte!L94</f>
        <v>0</v>
      </c>
      <c r="H23" s="340">
        <f t="shared" si="1"/>
        <v>0</v>
      </c>
      <c r="I23" s="341">
        <f>Einrichtungsstandorte!L96</f>
        <v>0</v>
      </c>
      <c r="J23" s="339">
        <f>Einrichtungsstandorte!L98</f>
        <v>0</v>
      </c>
      <c r="K23" s="348">
        <f t="shared" si="2"/>
        <v>0</v>
      </c>
    </row>
    <row r="24" spans="1:11">
      <c r="A24" s="333">
        <v>16</v>
      </c>
      <c r="B24" s="344">
        <f>Einrichtungsstandorte!O4</f>
        <v>0</v>
      </c>
      <c r="C24" s="345">
        <f>Einrichtungsstandorte!N6</f>
        <v>0</v>
      </c>
      <c r="D24" s="346" t="b">
        <f>IF(Einrichtungsstandorte!N13="Ja","JB",IF(Einrichtungsstandorte!N14="Ja","GJB"))</f>
        <v>0</v>
      </c>
      <c r="E24" s="337">
        <f>Einrichtungsstandorte!O15</f>
        <v>0</v>
      </c>
      <c r="F24" s="350">
        <f>Einrichtungsstandorte!O17</f>
        <v>0</v>
      </c>
      <c r="G24" s="339">
        <f>Einrichtungsstandorte!O19</f>
        <v>0</v>
      </c>
      <c r="H24" s="340">
        <f t="shared" si="1"/>
        <v>0</v>
      </c>
      <c r="I24" s="341">
        <f>Einrichtungsstandorte!O21</f>
        <v>0</v>
      </c>
      <c r="J24" s="339">
        <f>Einrichtungsstandorte!O23</f>
        <v>0</v>
      </c>
      <c r="K24" s="348">
        <f t="shared" si="2"/>
        <v>0</v>
      </c>
    </row>
    <row r="25" spans="1:11">
      <c r="A25" s="333">
        <v>17</v>
      </c>
      <c r="B25" s="344">
        <f>Einrichtungsstandorte!O29</f>
        <v>0</v>
      </c>
      <c r="C25" s="345">
        <f>Einrichtungsstandorte!N31</f>
        <v>0</v>
      </c>
      <c r="D25" s="346" t="b">
        <f>IF(Einrichtungsstandorte!N38="Ja","JB",IF(Einrichtungsstandorte!N39="Ja","GJB"))</f>
        <v>0</v>
      </c>
      <c r="E25" s="337">
        <f>Einrichtungsstandorte!O40</f>
        <v>0</v>
      </c>
      <c r="F25" s="350">
        <f>Einrichtungsstandorte!O42</f>
        <v>0</v>
      </c>
      <c r="G25" s="339">
        <f>Einrichtungsstandorte!O44</f>
        <v>0</v>
      </c>
      <c r="H25" s="340">
        <f t="shared" si="1"/>
        <v>0</v>
      </c>
      <c r="I25" s="341">
        <f>Einrichtungsstandorte!O46</f>
        <v>0</v>
      </c>
      <c r="J25" s="339">
        <f>Einrichtungsstandorte!O48</f>
        <v>0</v>
      </c>
      <c r="K25" s="348">
        <f t="shared" si="2"/>
        <v>0</v>
      </c>
    </row>
    <row r="26" spans="1:11">
      <c r="A26" s="333">
        <v>18</v>
      </c>
      <c r="B26" s="344">
        <f>Einrichtungsstandorte!O54</f>
        <v>0</v>
      </c>
      <c r="C26" s="345">
        <f>Einrichtungsstandorte!N56</f>
        <v>0</v>
      </c>
      <c r="D26" s="346" t="b">
        <f>IF(Einrichtungsstandorte!N63="Ja","JB",IF(Einrichtungsstandorte!N64="Ja","GJB"))</f>
        <v>0</v>
      </c>
      <c r="E26" s="337">
        <f>Einrichtungsstandorte!O65</f>
        <v>0</v>
      </c>
      <c r="F26" s="350">
        <f>Einrichtungsstandorte!O67</f>
        <v>0</v>
      </c>
      <c r="G26" s="339">
        <f>Einrichtungsstandorte!O69</f>
        <v>0</v>
      </c>
      <c r="H26" s="340">
        <f t="shared" si="1"/>
        <v>0</v>
      </c>
      <c r="I26" s="341">
        <f>Einrichtungsstandorte!O71</f>
        <v>0</v>
      </c>
      <c r="J26" s="339">
        <f>Einrichtungsstandorte!O73</f>
        <v>0</v>
      </c>
      <c r="K26" s="348">
        <f t="shared" si="2"/>
        <v>0</v>
      </c>
    </row>
    <row r="27" spans="1:11">
      <c r="A27" s="333">
        <v>19</v>
      </c>
      <c r="B27" s="344">
        <f>Einrichtungsstandorte!O79</f>
        <v>0</v>
      </c>
      <c r="C27" s="345">
        <f>Einrichtungsstandorte!N81</f>
        <v>0</v>
      </c>
      <c r="D27" s="346" t="b">
        <f>IF(Einrichtungsstandorte!N88="Ja","JB",IF(Einrichtungsstandorte!N89="Ja","GJB"))</f>
        <v>0</v>
      </c>
      <c r="E27" s="337">
        <f>Einrichtungsstandorte!O90</f>
        <v>0</v>
      </c>
      <c r="F27" s="350">
        <f>Einrichtungsstandorte!O92</f>
        <v>0</v>
      </c>
      <c r="G27" s="339">
        <f>Einrichtungsstandorte!O94</f>
        <v>0</v>
      </c>
      <c r="H27" s="340">
        <f t="shared" si="1"/>
        <v>0</v>
      </c>
      <c r="I27" s="341">
        <f>Einrichtungsstandorte!O96</f>
        <v>0</v>
      </c>
      <c r="J27" s="339">
        <f>Einrichtungsstandorte!O98</f>
        <v>0</v>
      </c>
      <c r="K27" s="348">
        <f t="shared" si="2"/>
        <v>0</v>
      </c>
    </row>
    <row r="28" spans="1:11">
      <c r="A28" s="333">
        <v>20</v>
      </c>
      <c r="B28" s="344">
        <f>Einrichtungsstandorte!R4</f>
        <v>0</v>
      </c>
      <c r="C28" s="345">
        <f>Einrichtungsstandorte!Q6</f>
        <v>0</v>
      </c>
      <c r="D28" s="346" t="b">
        <f>IF(Einrichtungsstandorte!Q13="Ja","JB",IF(Einrichtungsstandorte!Q14="Ja","GJB"))</f>
        <v>0</v>
      </c>
      <c r="E28" s="337">
        <f>Einrichtungsstandorte!R15</f>
        <v>0</v>
      </c>
      <c r="F28" s="350">
        <f>Einrichtungsstandorte!R17</f>
        <v>0</v>
      </c>
      <c r="G28" s="339">
        <f>Einrichtungsstandorte!R19</f>
        <v>0</v>
      </c>
      <c r="H28" s="340">
        <f t="shared" si="1"/>
        <v>0</v>
      </c>
      <c r="I28" s="341">
        <f>Einrichtungsstandorte!R21</f>
        <v>0</v>
      </c>
      <c r="J28" s="339">
        <f>Einrichtungsstandorte!R23</f>
        <v>0</v>
      </c>
      <c r="K28" s="348">
        <f t="shared" si="2"/>
        <v>0</v>
      </c>
    </row>
    <row r="29" spans="1:11">
      <c r="A29" s="333">
        <v>21</v>
      </c>
      <c r="B29" s="344">
        <f>Einrichtungsstandorte!R29</f>
        <v>0</v>
      </c>
      <c r="C29" s="345">
        <f>Einrichtungsstandorte!Q31</f>
        <v>0</v>
      </c>
      <c r="D29" s="346" t="b">
        <f>IF(Einrichtungsstandorte!Q38="Ja","JB",IF(Einrichtungsstandorte!Q39="Ja","GJB"))</f>
        <v>0</v>
      </c>
      <c r="E29" s="337">
        <f>Einrichtungsstandorte!R40</f>
        <v>0</v>
      </c>
      <c r="F29" s="350">
        <f>Einrichtungsstandorte!R42</f>
        <v>0</v>
      </c>
      <c r="G29" s="339">
        <f>Einrichtungsstandorte!R44</f>
        <v>0</v>
      </c>
      <c r="H29" s="340">
        <f t="shared" si="1"/>
        <v>0</v>
      </c>
      <c r="I29" s="341">
        <f>Einrichtungsstandorte!R46</f>
        <v>0</v>
      </c>
      <c r="J29" s="339">
        <f>Einrichtungsstandorte!R48</f>
        <v>0</v>
      </c>
      <c r="K29" s="348">
        <f t="shared" si="2"/>
        <v>0</v>
      </c>
    </row>
    <row r="30" spans="1:11">
      <c r="A30" s="333">
        <v>22</v>
      </c>
      <c r="B30" s="344">
        <f>Einrichtungsstandorte!R54</f>
        <v>0</v>
      </c>
      <c r="C30" s="345">
        <f>Einrichtungsstandorte!Q56</f>
        <v>0</v>
      </c>
      <c r="D30" s="346" t="b">
        <f>IF(Einrichtungsstandorte!Q63="Ja","JB",IF(Einrichtungsstandorte!Q64="Ja","GJB"))</f>
        <v>0</v>
      </c>
      <c r="E30" s="337">
        <f>Einrichtungsstandorte!R65</f>
        <v>0</v>
      </c>
      <c r="F30" s="350">
        <f>Einrichtungsstandorte!R67</f>
        <v>0</v>
      </c>
      <c r="G30" s="339">
        <f>Einrichtungsstandorte!R69</f>
        <v>0</v>
      </c>
      <c r="H30" s="340">
        <f t="shared" si="1"/>
        <v>0</v>
      </c>
      <c r="I30" s="341">
        <f>Einrichtungsstandorte!R71</f>
        <v>0</v>
      </c>
      <c r="J30" s="339">
        <f>Einrichtungsstandorte!R73</f>
        <v>0</v>
      </c>
      <c r="K30" s="348">
        <f t="shared" si="2"/>
        <v>0</v>
      </c>
    </row>
    <row r="31" spans="1:11">
      <c r="A31" s="333">
        <v>23</v>
      </c>
      <c r="B31" s="344">
        <f>Einrichtungsstandorte!R79</f>
        <v>0</v>
      </c>
      <c r="C31" s="345">
        <f>Einrichtungsstandorte!Q81</f>
        <v>0</v>
      </c>
      <c r="D31" s="346" t="b">
        <f>IF(Einrichtungsstandorte!Q88="Ja","JB",IF(Einrichtungsstandorte!Q89="Ja","GJB"))</f>
        <v>0</v>
      </c>
      <c r="E31" s="337">
        <f>Einrichtungsstandorte!R90</f>
        <v>0</v>
      </c>
      <c r="F31" s="350">
        <f>Einrichtungsstandorte!R92</f>
        <v>0</v>
      </c>
      <c r="G31" s="339">
        <f>Einrichtungsstandorte!R94</f>
        <v>0</v>
      </c>
      <c r="H31" s="340">
        <f t="shared" si="1"/>
        <v>0</v>
      </c>
      <c r="I31" s="341">
        <f>Einrichtungsstandorte!R96</f>
        <v>0</v>
      </c>
      <c r="J31" s="339">
        <f>Einrichtungsstandorte!R98</f>
        <v>0</v>
      </c>
      <c r="K31" s="348">
        <f t="shared" si="2"/>
        <v>0</v>
      </c>
    </row>
    <row r="32" spans="1:11">
      <c r="A32" s="333">
        <v>24</v>
      </c>
      <c r="B32" s="344">
        <f>Einrichtungsstandorte!U4</f>
        <v>0</v>
      </c>
      <c r="C32" s="345">
        <f>Einrichtungsstandorte!T6</f>
        <v>0</v>
      </c>
      <c r="D32" s="346" t="b">
        <f>IF(Einrichtungsstandorte!T13="Ja","JB",IF(Einrichtungsstandorte!T14="Ja","GJB"))</f>
        <v>0</v>
      </c>
      <c r="E32" s="337">
        <f>Einrichtungsstandorte!U15</f>
        <v>0</v>
      </c>
      <c r="F32" s="350">
        <f>Einrichtungsstandorte!U17</f>
        <v>0</v>
      </c>
      <c r="G32" s="339">
        <f>Einrichtungsstandorte!U19</f>
        <v>0</v>
      </c>
      <c r="H32" s="340">
        <f t="shared" si="1"/>
        <v>0</v>
      </c>
      <c r="I32" s="341">
        <f>Einrichtungsstandorte!U21</f>
        <v>0</v>
      </c>
      <c r="J32" s="339">
        <f>Einrichtungsstandorte!U23</f>
        <v>0</v>
      </c>
      <c r="K32" s="348">
        <f t="shared" si="2"/>
        <v>0</v>
      </c>
    </row>
    <row r="33" spans="1:11">
      <c r="A33" s="333">
        <v>25</v>
      </c>
      <c r="B33" s="344">
        <f>Einrichtungsstandorte!U29</f>
        <v>0</v>
      </c>
      <c r="C33" s="345">
        <f>Einrichtungsstandorte!T31</f>
        <v>0</v>
      </c>
      <c r="D33" s="346" t="b">
        <f>IF(Einrichtungsstandorte!T38="Ja","JB",IF(Einrichtungsstandorte!T39="Ja","GJB"))</f>
        <v>0</v>
      </c>
      <c r="E33" s="337">
        <f>Einrichtungsstandorte!U40</f>
        <v>0</v>
      </c>
      <c r="F33" s="350">
        <f>Einrichtungsstandorte!U42</f>
        <v>0</v>
      </c>
      <c r="G33" s="339">
        <f>Einrichtungsstandorte!U44</f>
        <v>0</v>
      </c>
      <c r="H33" s="340">
        <f t="shared" si="1"/>
        <v>0</v>
      </c>
      <c r="I33" s="341">
        <f>Einrichtungsstandorte!U46</f>
        <v>0</v>
      </c>
      <c r="J33" s="339">
        <f>Einrichtungsstandorte!U48</f>
        <v>0</v>
      </c>
      <c r="K33" s="348">
        <f t="shared" si="2"/>
        <v>0</v>
      </c>
    </row>
    <row r="34" spans="1:11">
      <c r="A34" s="333">
        <v>26</v>
      </c>
      <c r="B34" s="344">
        <f>Einrichtungsstandorte!U54</f>
        <v>0</v>
      </c>
      <c r="C34" s="345">
        <f>Einrichtungsstandorte!T56</f>
        <v>0</v>
      </c>
      <c r="D34" s="346" t="b">
        <f>IF(Einrichtungsstandorte!T63="Ja","JB",IF(Einrichtungsstandorte!T64="Ja","GJB"))</f>
        <v>0</v>
      </c>
      <c r="E34" s="337">
        <f>Einrichtungsstandorte!U65</f>
        <v>0</v>
      </c>
      <c r="F34" s="350">
        <f>Einrichtungsstandorte!U67</f>
        <v>0</v>
      </c>
      <c r="G34" s="339">
        <f>Einrichtungsstandorte!U69</f>
        <v>0</v>
      </c>
      <c r="H34" s="340">
        <f t="shared" si="1"/>
        <v>0</v>
      </c>
      <c r="I34" s="341">
        <f>Einrichtungsstandorte!U71</f>
        <v>0</v>
      </c>
      <c r="J34" s="339">
        <f>Einrichtungsstandorte!U73</f>
        <v>0</v>
      </c>
      <c r="K34" s="348">
        <f t="shared" si="2"/>
        <v>0</v>
      </c>
    </row>
    <row r="35" spans="1:11">
      <c r="A35" s="333">
        <v>27</v>
      </c>
      <c r="B35" s="344">
        <f>Einrichtungsstandorte!U79</f>
        <v>0</v>
      </c>
      <c r="C35" s="345">
        <f>Einrichtungsstandorte!T81</f>
        <v>0</v>
      </c>
      <c r="D35" s="346" t="b">
        <f>IF(Einrichtungsstandorte!T88="Ja","JB",IF(Einrichtungsstandorte!T89="Ja","GJB"))</f>
        <v>0</v>
      </c>
      <c r="E35" s="337">
        <f>Einrichtungsstandorte!U90</f>
        <v>0</v>
      </c>
      <c r="F35" s="350">
        <f>Einrichtungsstandorte!U92</f>
        <v>0</v>
      </c>
      <c r="G35" s="339">
        <f>Einrichtungsstandorte!U94</f>
        <v>0</v>
      </c>
      <c r="H35" s="340">
        <f t="shared" si="1"/>
        <v>0</v>
      </c>
      <c r="I35" s="341">
        <f>Einrichtungsstandorte!U96</f>
        <v>0</v>
      </c>
      <c r="J35" s="339">
        <f>Einrichtungsstandorte!U98</f>
        <v>0</v>
      </c>
      <c r="K35" s="348">
        <f t="shared" si="2"/>
        <v>0</v>
      </c>
    </row>
    <row r="36" spans="1:11">
      <c r="A36" s="333">
        <v>28</v>
      </c>
      <c r="B36" s="344">
        <f>Einrichtungsstandorte!X4</f>
        <v>0</v>
      </c>
      <c r="C36" s="345">
        <f>Einrichtungsstandorte!W6</f>
        <v>0</v>
      </c>
      <c r="D36" s="346" t="b">
        <f>IF(Einrichtungsstandorte!W13="Ja","JB",IF(Einrichtungsstandorte!W14="Ja","GJB"))</f>
        <v>0</v>
      </c>
      <c r="E36" s="337">
        <f>Einrichtungsstandorte!X15</f>
        <v>0</v>
      </c>
      <c r="F36" s="350">
        <f>Einrichtungsstandorte!X17</f>
        <v>0</v>
      </c>
      <c r="G36" s="339">
        <f>Einrichtungsstandorte!X19</f>
        <v>0</v>
      </c>
      <c r="H36" s="340">
        <f t="shared" si="1"/>
        <v>0</v>
      </c>
      <c r="I36" s="341">
        <f>Einrichtungsstandorte!X21</f>
        <v>0</v>
      </c>
      <c r="J36" s="339">
        <f>Einrichtungsstandorte!X23</f>
        <v>0</v>
      </c>
      <c r="K36" s="348">
        <f t="shared" si="2"/>
        <v>0</v>
      </c>
    </row>
    <row r="37" spans="1:11">
      <c r="A37" s="333">
        <v>29</v>
      </c>
      <c r="B37" s="344">
        <f>Einrichtungsstandorte!X29</f>
        <v>0</v>
      </c>
      <c r="C37" s="345">
        <f>Einrichtungsstandorte!W31</f>
        <v>0</v>
      </c>
      <c r="D37" s="346" t="b">
        <f>IF(Einrichtungsstandorte!W38="Ja","JB",IF(Einrichtungsstandorte!W39="Ja","GJB"))</f>
        <v>0</v>
      </c>
      <c r="E37" s="337">
        <f>Einrichtungsstandorte!X40</f>
        <v>0</v>
      </c>
      <c r="F37" s="350">
        <f>Einrichtungsstandorte!X42</f>
        <v>0</v>
      </c>
      <c r="G37" s="339">
        <f>Einrichtungsstandorte!X44</f>
        <v>0</v>
      </c>
      <c r="H37" s="340">
        <f t="shared" si="1"/>
        <v>0</v>
      </c>
      <c r="I37" s="341">
        <f>Einrichtungsstandorte!X46</f>
        <v>0</v>
      </c>
      <c r="J37" s="339">
        <f>Einrichtungsstandorte!X48</f>
        <v>0</v>
      </c>
      <c r="K37" s="348">
        <f t="shared" si="2"/>
        <v>0</v>
      </c>
    </row>
    <row r="38" spans="1:11">
      <c r="A38" s="333">
        <v>30</v>
      </c>
      <c r="B38" s="344">
        <f>Einrichtungsstandorte!X54</f>
        <v>0</v>
      </c>
      <c r="C38" s="345">
        <f>Einrichtungsstandorte!W56</f>
        <v>0</v>
      </c>
      <c r="D38" s="346" t="b">
        <f>IF(Einrichtungsstandorte!W63="Ja","JB",IF(Einrichtungsstandorte!W64="Ja","GJB"))</f>
        <v>0</v>
      </c>
      <c r="E38" s="337">
        <f>Einrichtungsstandorte!X65</f>
        <v>0</v>
      </c>
      <c r="F38" s="350">
        <f>Einrichtungsstandorte!X67</f>
        <v>0</v>
      </c>
      <c r="G38" s="339">
        <f>Einrichtungsstandorte!X69</f>
        <v>0</v>
      </c>
      <c r="H38" s="340">
        <f t="shared" si="1"/>
        <v>0</v>
      </c>
      <c r="I38" s="341">
        <f>Einrichtungsstandorte!X71</f>
        <v>0</v>
      </c>
      <c r="J38" s="339">
        <f>Einrichtungsstandorte!X73</f>
        <v>0</v>
      </c>
      <c r="K38" s="348">
        <f t="shared" si="2"/>
        <v>0</v>
      </c>
    </row>
    <row r="39" spans="1:11">
      <c r="A39" s="333">
        <v>31</v>
      </c>
      <c r="B39" s="344">
        <f>Einrichtungsstandorte!X79</f>
        <v>0</v>
      </c>
      <c r="C39" s="345">
        <f>Einrichtungsstandorte!W81</f>
        <v>0</v>
      </c>
      <c r="D39" s="346" t="b">
        <f>IF(Einrichtungsstandorte!W88="Ja","JB",IF(Einrichtungsstandorte!W89="Ja","GJB"))</f>
        <v>0</v>
      </c>
      <c r="E39" s="337">
        <f>Einrichtungsstandorte!X90</f>
        <v>0</v>
      </c>
      <c r="F39" s="350">
        <f>Einrichtungsstandorte!X92</f>
        <v>0</v>
      </c>
      <c r="G39" s="339">
        <f>Einrichtungsstandorte!X94</f>
        <v>0</v>
      </c>
      <c r="H39" s="340">
        <f t="shared" si="1"/>
        <v>0</v>
      </c>
      <c r="I39" s="341">
        <f>Einrichtungsstandorte!X96</f>
        <v>0</v>
      </c>
      <c r="J39" s="339">
        <f>Einrichtungsstandorte!X98</f>
        <v>0</v>
      </c>
      <c r="K39" s="348">
        <f t="shared" si="2"/>
        <v>0</v>
      </c>
    </row>
    <row r="40" spans="1:11">
      <c r="A40" s="333">
        <v>32</v>
      </c>
      <c r="B40" s="344">
        <f>Einrichtungsstandorte!AA4</f>
        <v>0</v>
      </c>
      <c r="C40" s="345">
        <f>Einrichtungsstandorte!Z6</f>
        <v>0</v>
      </c>
      <c r="D40" s="346" t="b">
        <f>IF(Einrichtungsstandorte!Z13="Ja","JB",IF(Einrichtungsstandorte!Z14="Ja","GJB"))</f>
        <v>0</v>
      </c>
      <c r="E40" s="337">
        <f>Einrichtungsstandorte!AA15</f>
        <v>0</v>
      </c>
      <c r="F40" s="350">
        <f>Einrichtungsstandorte!AA17</f>
        <v>0</v>
      </c>
      <c r="G40" s="339">
        <f>Einrichtungsstandorte!AA19</f>
        <v>0</v>
      </c>
      <c r="H40" s="340">
        <f t="shared" si="1"/>
        <v>0</v>
      </c>
      <c r="I40" s="341">
        <f>Einrichtungsstandorte!AA21</f>
        <v>0</v>
      </c>
      <c r="J40" s="339">
        <f>Einrichtungsstandorte!AA23</f>
        <v>0</v>
      </c>
      <c r="K40" s="348">
        <f t="shared" si="2"/>
        <v>0</v>
      </c>
    </row>
    <row r="41" spans="1:11">
      <c r="A41" s="333">
        <v>33</v>
      </c>
      <c r="B41" s="344">
        <f>Einrichtungsstandorte!AA29</f>
        <v>0</v>
      </c>
      <c r="C41" s="345">
        <f>Einrichtungsstandorte!Z31</f>
        <v>0</v>
      </c>
      <c r="D41" s="346" t="b">
        <f>IF(Einrichtungsstandorte!Z38="Ja","JB",IF(Einrichtungsstandorte!Z39="Ja","GJB"))</f>
        <v>0</v>
      </c>
      <c r="E41" s="337">
        <f>Einrichtungsstandorte!AA40</f>
        <v>0</v>
      </c>
      <c r="F41" s="350">
        <f>Einrichtungsstandorte!AA40</f>
        <v>0</v>
      </c>
      <c r="G41" s="339">
        <f>Einrichtungsstandorte!AA42</f>
        <v>0</v>
      </c>
      <c r="H41" s="340">
        <f t="shared" si="1"/>
        <v>0</v>
      </c>
      <c r="I41" s="341">
        <f>Einrichtungsstandorte!AA46</f>
        <v>0</v>
      </c>
      <c r="J41" s="339">
        <f>Einrichtungsstandorte!AA48</f>
        <v>0</v>
      </c>
      <c r="K41" s="348">
        <f t="shared" si="2"/>
        <v>0</v>
      </c>
    </row>
    <row r="42" spans="1:11">
      <c r="A42" s="333">
        <v>34</v>
      </c>
      <c r="B42" s="344">
        <f>Einrichtungsstandorte!AA54</f>
        <v>0</v>
      </c>
      <c r="C42" s="345">
        <f>Einrichtungsstandorte!Z56</f>
        <v>0</v>
      </c>
      <c r="D42" s="346" t="b">
        <f>IF(Einrichtungsstandorte!Z63="Ja","JB",IF(Einrichtungsstandorte!Z64="Ja","GJB"))</f>
        <v>0</v>
      </c>
      <c r="E42" s="337">
        <f>Einrichtungsstandorte!AA65</f>
        <v>0</v>
      </c>
      <c r="F42" s="350">
        <f>Einrichtungsstandorte!AA67</f>
        <v>0</v>
      </c>
      <c r="G42" s="339">
        <f>Einrichtungsstandorte!AA69</f>
        <v>0</v>
      </c>
      <c r="H42" s="340">
        <f t="shared" si="1"/>
        <v>0</v>
      </c>
      <c r="I42" s="341">
        <f>Einrichtungsstandorte!AA71</f>
        <v>0</v>
      </c>
      <c r="J42" s="339">
        <f>Einrichtungsstandorte!AA73</f>
        <v>0</v>
      </c>
      <c r="K42" s="348">
        <f t="shared" si="2"/>
        <v>0</v>
      </c>
    </row>
    <row r="43" spans="1:11">
      <c r="A43" s="333">
        <v>35</v>
      </c>
      <c r="B43" s="344">
        <f>Einrichtungsstandorte!AA79</f>
        <v>0</v>
      </c>
      <c r="C43" s="345">
        <f>Einrichtungsstandorte!Z81</f>
        <v>0</v>
      </c>
      <c r="D43" s="346" t="b">
        <f>IF(Einrichtungsstandorte!Z88="Ja","JB",IF(Einrichtungsstandorte!Z89="Ja","GJB"))</f>
        <v>0</v>
      </c>
      <c r="E43" s="337">
        <f>Einrichtungsstandorte!AA90</f>
        <v>0</v>
      </c>
      <c r="F43" s="350">
        <f>Einrichtungsstandorte!AA92</f>
        <v>0</v>
      </c>
      <c r="G43" s="339">
        <f>Einrichtungsstandorte!AA94</f>
        <v>0</v>
      </c>
      <c r="H43" s="340">
        <f t="shared" si="1"/>
        <v>0</v>
      </c>
      <c r="I43" s="341">
        <f>Einrichtungsstandorte!AA96</f>
        <v>0</v>
      </c>
      <c r="J43" s="339">
        <f>Einrichtungsstandorte!AA98</f>
        <v>0</v>
      </c>
      <c r="K43" s="348">
        <f t="shared" si="2"/>
        <v>0</v>
      </c>
    </row>
    <row r="44" spans="1:11">
      <c r="A44" s="333">
        <v>36</v>
      </c>
      <c r="B44" s="344">
        <f>Einrichtungsstandorte!AD4</f>
        <v>0</v>
      </c>
      <c r="C44" s="345">
        <f>Einrichtungsstandorte!AC6</f>
        <v>0</v>
      </c>
      <c r="D44" s="346" t="b">
        <f>IF(Einrichtungsstandorte!AC13="Ja","JB",IF(Einrichtungsstandorte!AC14="Ja","GJB"))</f>
        <v>0</v>
      </c>
      <c r="E44" s="337">
        <f>Einrichtungsstandorte!AD15</f>
        <v>0</v>
      </c>
      <c r="F44" s="350">
        <f>Einrichtungsstandorte!AD17</f>
        <v>0</v>
      </c>
      <c r="G44" s="339">
        <f>Einrichtungsstandorte!AD19</f>
        <v>0</v>
      </c>
      <c r="H44" s="340">
        <f t="shared" si="1"/>
        <v>0</v>
      </c>
      <c r="I44" s="341">
        <f>Einrichtungsstandorte!AD21</f>
        <v>0</v>
      </c>
      <c r="J44" s="339">
        <f>Einrichtungsstandorte!AD23</f>
        <v>0</v>
      </c>
      <c r="K44" s="348">
        <f t="shared" si="2"/>
        <v>0</v>
      </c>
    </row>
    <row r="45" spans="1:11">
      <c r="A45" s="333">
        <v>37</v>
      </c>
      <c r="B45" s="344">
        <f>Einrichtungsstandorte!AD29</f>
        <v>0</v>
      </c>
      <c r="C45" s="345">
        <f>Einrichtungsstandorte!AC31</f>
        <v>0</v>
      </c>
      <c r="D45" s="346" t="b">
        <f>IF(Einrichtungsstandorte!AC38="Ja","JB",IF(Einrichtungsstandorte!AC39="Ja","GJB"))</f>
        <v>0</v>
      </c>
      <c r="E45" s="337">
        <f>Einrichtungsstandorte!AD40</f>
        <v>0</v>
      </c>
      <c r="F45" s="350">
        <f>Einrichtungsstandorte!AD42</f>
        <v>0</v>
      </c>
      <c r="G45" s="339">
        <f>Einrichtungsstandorte!AD44</f>
        <v>0</v>
      </c>
      <c r="H45" s="340">
        <f t="shared" si="1"/>
        <v>0</v>
      </c>
      <c r="I45" s="341">
        <f>Einrichtungsstandorte!AD46</f>
        <v>0</v>
      </c>
      <c r="J45" s="339">
        <f>Einrichtungsstandorte!AD48</f>
        <v>0</v>
      </c>
      <c r="K45" s="348">
        <f t="shared" si="2"/>
        <v>0</v>
      </c>
    </row>
    <row r="46" spans="1:11">
      <c r="A46" s="333">
        <v>38</v>
      </c>
      <c r="B46" s="344">
        <f>Einrichtungsstandorte!AD54</f>
        <v>0</v>
      </c>
      <c r="C46" s="345">
        <f>Einrichtungsstandorte!AC56</f>
        <v>0</v>
      </c>
      <c r="D46" s="346" t="b">
        <f>IF(Einrichtungsstandorte!AC63="Ja","JB",IF(Einrichtungsstandorte!AC64="Ja","GJB"))</f>
        <v>0</v>
      </c>
      <c r="E46" s="337">
        <f>Einrichtungsstandorte!AD65</f>
        <v>0</v>
      </c>
      <c r="F46" s="350">
        <f>Einrichtungsstandorte!AD67</f>
        <v>0</v>
      </c>
      <c r="G46" s="339">
        <f>Einrichtungsstandorte!AD69</f>
        <v>0</v>
      </c>
      <c r="H46" s="340">
        <f t="shared" si="1"/>
        <v>0</v>
      </c>
      <c r="I46" s="341">
        <f>Einrichtungsstandorte!AD71</f>
        <v>0</v>
      </c>
      <c r="J46" s="339">
        <f>Einrichtungsstandorte!AD73</f>
        <v>0</v>
      </c>
      <c r="K46" s="348">
        <f t="shared" si="2"/>
        <v>0</v>
      </c>
    </row>
    <row r="47" spans="1:11">
      <c r="A47" s="333">
        <v>39</v>
      </c>
      <c r="B47" s="344">
        <f>Einrichtungsstandorte!AD79</f>
        <v>0</v>
      </c>
      <c r="C47" s="345">
        <f>Einrichtungsstandorte!AC81</f>
        <v>0</v>
      </c>
      <c r="D47" s="346" t="b">
        <f>IF(Einrichtungsstandorte!AC88="Ja","JB",IF(Einrichtungsstandorte!AC89="Ja","GJB"))</f>
        <v>0</v>
      </c>
      <c r="E47" s="337">
        <f>Einrichtungsstandorte!AD90</f>
        <v>0</v>
      </c>
      <c r="F47" s="350">
        <f>Einrichtungsstandorte!AD92</f>
        <v>0</v>
      </c>
      <c r="G47" s="339">
        <f>Einrichtungsstandorte!AD94</f>
        <v>0</v>
      </c>
      <c r="H47" s="340">
        <f t="shared" si="1"/>
        <v>0</v>
      </c>
      <c r="I47" s="341">
        <f>Einrichtungsstandorte!AD96</f>
        <v>0</v>
      </c>
      <c r="J47" s="339">
        <f>Einrichtungsstandorte!AD98</f>
        <v>0</v>
      </c>
      <c r="K47" s="348">
        <f t="shared" si="2"/>
        <v>0</v>
      </c>
    </row>
    <row r="48" spans="1:11">
      <c r="A48" s="333">
        <v>40</v>
      </c>
      <c r="B48" s="344">
        <f>Einrichtungsstandorte!AG4</f>
        <v>0</v>
      </c>
      <c r="C48" s="345">
        <f>Einrichtungsstandorte!AF6</f>
        <v>0</v>
      </c>
      <c r="D48" s="346" t="b">
        <f>IF(Einrichtungsstandorte!AF13="Ja","JB",IF(Einrichtungsstandorte!AF14="Ja","GJB"))</f>
        <v>0</v>
      </c>
      <c r="E48" s="337">
        <f>Einrichtungsstandorte!AG15</f>
        <v>0</v>
      </c>
      <c r="F48" s="350">
        <f>Einrichtungsstandorte!AG17</f>
        <v>0</v>
      </c>
      <c r="G48" s="339">
        <f>Einrichtungsstandorte!AG19</f>
        <v>0</v>
      </c>
      <c r="H48" s="340">
        <f t="shared" si="1"/>
        <v>0</v>
      </c>
      <c r="I48" s="341">
        <f>Einrichtungsstandorte!AG21</f>
        <v>0</v>
      </c>
      <c r="J48" s="339">
        <f>Einrichtungsstandorte!AG23</f>
        <v>0</v>
      </c>
      <c r="K48" s="348">
        <f t="shared" si="2"/>
        <v>0</v>
      </c>
    </row>
    <row r="49" spans="1:11">
      <c r="A49" s="333">
        <v>41</v>
      </c>
      <c r="B49" s="344">
        <f>Einrichtungsstandorte!AG29</f>
        <v>0</v>
      </c>
      <c r="C49" s="345">
        <f>Einrichtungsstandorte!AF31</f>
        <v>0</v>
      </c>
      <c r="D49" s="346" t="b">
        <f>IF(Einrichtungsstandorte!AF38="Ja","JB",IF(Einrichtungsstandorte!AF39="Ja","GJB"))</f>
        <v>0</v>
      </c>
      <c r="E49" s="337">
        <f>Einrichtungsstandorte!AG40</f>
        <v>0</v>
      </c>
      <c r="F49" s="350">
        <f>Einrichtungsstandorte!AG42</f>
        <v>0</v>
      </c>
      <c r="G49" s="339">
        <f>Einrichtungsstandorte!AG44</f>
        <v>0</v>
      </c>
      <c r="H49" s="340">
        <f t="shared" si="1"/>
        <v>0</v>
      </c>
      <c r="I49" s="341">
        <f>Einrichtungsstandorte!AG46</f>
        <v>0</v>
      </c>
      <c r="J49" s="339">
        <f>Einrichtungsstandorte!AG48</f>
        <v>0</v>
      </c>
      <c r="K49" s="348">
        <f t="shared" si="2"/>
        <v>0</v>
      </c>
    </row>
    <row r="50" spans="1:11">
      <c r="A50" s="333">
        <v>42</v>
      </c>
      <c r="B50" s="344">
        <f>Einrichtungsstandorte!AG54</f>
        <v>0</v>
      </c>
      <c r="C50" s="345">
        <f>Einrichtungsstandorte!AF56</f>
        <v>0</v>
      </c>
      <c r="D50" s="346" t="b">
        <f>IF(Einrichtungsstandorte!AF63="Ja","JB",IF(Einrichtungsstandorte!AF64="Ja","GJB"))</f>
        <v>0</v>
      </c>
      <c r="E50" s="337">
        <f>Einrichtungsstandorte!AG65</f>
        <v>0</v>
      </c>
      <c r="F50" s="350">
        <f>Einrichtungsstandorte!AG67</f>
        <v>0</v>
      </c>
      <c r="G50" s="339">
        <f>Einrichtungsstandorte!AG69</f>
        <v>0</v>
      </c>
      <c r="H50" s="340">
        <f t="shared" si="1"/>
        <v>0</v>
      </c>
      <c r="I50" s="341">
        <f>Einrichtungsstandorte!AG71</f>
        <v>0</v>
      </c>
      <c r="J50" s="339">
        <f>Einrichtungsstandorte!AG73</f>
        <v>0</v>
      </c>
      <c r="K50" s="348">
        <f t="shared" si="2"/>
        <v>0</v>
      </c>
    </row>
    <row r="51" spans="1:11">
      <c r="A51" s="333">
        <v>43</v>
      </c>
      <c r="B51" s="344">
        <f>Einrichtungsstandorte!AG79</f>
        <v>0</v>
      </c>
      <c r="C51" s="345">
        <f>Einrichtungsstandorte!AF81</f>
        <v>0</v>
      </c>
      <c r="D51" s="346" t="b">
        <f>IF(Einrichtungsstandorte!AF88="Ja","JB",IF(Einrichtungsstandorte!AF89="Ja","GJB"))</f>
        <v>0</v>
      </c>
      <c r="E51" s="337">
        <f>Einrichtungsstandorte!AG90</f>
        <v>0</v>
      </c>
      <c r="F51" s="350">
        <f>Einrichtungsstandorte!AG92</f>
        <v>0</v>
      </c>
      <c r="G51" s="339">
        <f>Einrichtungsstandorte!AG94</f>
        <v>0</v>
      </c>
      <c r="H51" s="340">
        <f t="shared" si="1"/>
        <v>0</v>
      </c>
      <c r="I51" s="341">
        <f>Einrichtungsstandorte!AG96</f>
        <v>0</v>
      </c>
      <c r="J51" s="339">
        <f>Einrichtungsstandorte!AG98</f>
        <v>0</v>
      </c>
      <c r="K51" s="348">
        <f t="shared" si="2"/>
        <v>0</v>
      </c>
    </row>
    <row r="52" spans="1:11">
      <c r="A52" s="333">
        <v>44</v>
      </c>
      <c r="B52" s="344">
        <f>Einrichtungsstandorte!AJ4</f>
        <v>0</v>
      </c>
      <c r="C52" s="345">
        <f>Einrichtungsstandorte!AI6</f>
        <v>0</v>
      </c>
      <c r="D52" s="346" t="b">
        <f>IF(Einrichtungsstandorte!AI13="Ja","JB",IF(Einrichtungsstandorte!AI14="Ja","GJB"))</f>
        <v>0</v>
      </c>
      <c r="E52" s="337">
        <f>Einrichtungsstandorte!AJ15</f>
        <v>0</v>
      </c>
      <c r="F52" s="350">
        <f>Einrichtungsstandorte!AJ17</f>
        <v>0</v>
      </c>
      <c r="G52" s="339">
        <f>Einrichtungsstandorte!AJ19</f>
        <v>0</v>
      </c>
      <c r="H52" s="340">
        <f t="shared" si="1"/>
        <v>0</v>
      </c>
      <c r="I52" s="341">
        <f>Einrichtungsstandorte!AJ21</f>
        <v>0</v>
      </c>
      <c r="J52" s="339">
        <f>Einrichtungsstandorte!AJ23</f>
        <v>0</v>
      </c>
      <c r="K52" s="348">
        <f t="shared" si="2"/>
        <v>0</v>
      </c>
    </row>
    <row r="53" spans="1:11">
      <c r="A53" s="333">
        <v>45</v>
      </c>
      <c r="B53" s="344">
        <f>Einrichtungsstandorte!AJ29</f>
        <v>0</v>
      </c>
      <c r="C53" s="345">
        <f>Einrichtungsstandorte!AI31</f>
        <v>0</v>
      </c>
      <c r="D53" s="346" t="b">
        <f>IF(Einrichtungsstandorte!AI38="Ja","JB",IF(Einrichtungsstandorte!AI39="Ja","GJB"))</f>
        <v>0</v>
      </c>
      <c r="E53" s="337">
        <f>Einrichtungsstandorte!AJ40</f>
        <v>0</v>
      </c>
      <c r="F53" s="350">
        <f>Einrichtungsstandorte!AJ42</f>
        <v>0</v>
      </c>
      <c r="G53" s="339">
        <f>Einrichtungsstandorte!AJ44</f>
        <v>0</v>
      </c>
      <c r="H53" s="340">
        <f t="shared" si="1"/>
        <v>0</v>
      </c>
      <c r="I53" s="341">
        <f>Einrichtungsstandorte!AJ46</f>
        <v>0</v>
      </c>
      <c r="J53" s="339">
        <f>Einrichtungsstandorte!AJ48</f>
        <v>0</v>
      </c>
      <c r="K53" s="348">
        <f t="shared" si="2"/>
        <v>0</v>
      </c>
    </row>
    <row r="54" spans="1:11">
      <c r="A54" s="333">
        <v>46</v>
      </c>
      <c r="B54" s="344">
        <f>Einrichtungsstandorte!AJ54</f>
        <v>0</v>
      </c>
      <c r="C54" s="345">
        <f>Einrichtungsstandorte!AI56</f>
        <v>0</v>
      </c>
      <c r="D54" s="346" t="b">
        <f>IF(Einrichtungsstandorte!AI63="Ja","JB",IF(Einrichtungsstandorte!AI64="Ja","GJB"))</f>
        <v>0</v>
      </c>
      <c r="E54" s="337">
        <f>Einrichtungsstandorte!AJ65</f>
        <v>0</v>
      </c>
      <c r="F54" s="350">
        <f>Einrichtungsstandorte!AJ67</f>
        <v>0</v>
      </c>
      <c r="G54" s="339">
        <f>Einrichtungsstandorte!AJ69</f>
        <v>0</v>
      </c>
      <c r="H54" s="340">
        <f t="shared" si="1"/>
        <v>0</v>
      </c>
      <c r="I54" s="341">
        <f>Einrichtungsstandorte!AJ71</f>
        <v>0</v>
      </c>
      <c r="J54" s="339">
        <f>Einrichtungsstandorte!AJ73</f>
        <v>0</v>
      </c>
      <c r="K54" s="348">
        <f t="shared" si="2"/>
        <v>0</v>
      </c>
    </row>
    <row r="55" spans="1:11">
      <c r="A55" s="333">
        <v>47</v>
      </c>
      <c r="B55" s="344">
        <f>Einrichtungsstandorte!AJ79</f>
        <v>0</v>
      </c>
      <c r="C55" s="345">
        <f>Einrichtungsstandorte!AI81</f>
        <v>0</v>
      </c>
      <c r="D55" s="346" t="b">
        <f>IF(Einrichtungsstandorte!AI88="Ja","JB",IF(Einrichtungsstandorte!AI89="Ja","GJB"))</f>
        <v>0</v>
      </c>
      <c r="E55" s="337">
        <f>Einrichtungsstandorte!AJ90</f>
        <v>0</v>
      </c>
      <c r="F55" s="350">
        <f>Einrichtungsstandorte!AJ92</f>
        <v>0</v>
      </c>
      <c r="G55" s="339">
        <f>Einrichtungsstandorte!AJ94</f>
        <v>0</v>
      </c>
      <c r="H55" s="340">
        <f t="shared" si="1"/>
        <v>0</v>
      </c>
      <c r="I55" s="341">
        <f>Einrichtungsstandorte!AJ96</f>
        <v>0</v>
      </c>
      <c r="J55" s="339">
        <f>Einrichtungsstandorte!AJ98</f>
        <v>0</v>
      </c>
      <c r="K55" s="348">
        <f t="shared" si="2"/>
        <v>0</v>
      </c>
    </row>
  </sheetData>
  <sheetProtection algorithmName="SHA-512" hashValue="VeTH2pe4Ge2rb8OqdZb5fbo1SzW9Nzh20kboAasWWZlJwOlugGwK+9avSj52DSUaZRnGQVBkRHpbvkqsKcni+Q==" saltValue="lTpwIIwE8lbjTotNUl2oRw==" spinCount="100000" sheet="1" objects="1" scenarios="1"/>
  <mergeCells count="2">
    <mergeCell ref="J5:K5"/>
    <mergeCell ref="J6:K6"/>
  </mergeCells>
  <conditionalFormatting sqref="B8:E8">
    <cfRule type="containsText" dxfId="3" priority="3" operator="containsText" text="nein">
      <formula>NOT(ISERROR(SEARCH("nein",B8)))</formula>
    </cfRule>
    <cfRule type="containsText" dxfId="2" priority="4" operator="containsText" text="Ja">
      <formula>NOT(ISERROR(SEARCH("Ja",B8)))</formula>
    </cfRule>
  </conditionalFormatting>
  <conditionalFormatting sqref="D7:E7">
    <cfRule type="containsText" dxfId="1" priority="1" operator="containsText" text="nein">
      <formula>NOT(ISERROR(SEARCH("nein",D7)))</formula>
    </cfRule>
    <cfRule type="containsText" dxfId="0" priority="2" operator="containsText" text="Ja">
      <formula>NOT(ISERROR(SEARCH("Ja",D7)))</formula>
    </cfRule>
  </conditionalFormatting>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3:AL34"/>
  <sheetViews>
    <sheetView workbookViewId="0">
      <selection activeCell="B13" sqref="B13"/>
    </sheetView>
  </sheetViews>
  <sheetFormatPr baseColWidth="10" defaultRowHeight="14.4"/>
  <cols>
    <col min="4" max="4" width="13.44140625" customWidth="1"/>
    <col min="5" max="5" width="12.6640625" customWidth="1"/>
    <col min="12" max="12" width="13.44140625" customWidth="1"/>
    <col min="23" max="24" width="13.6640625" customWidth="1"/>
    <col min="25" max="25" width="15" customWidth="1"/>
    <col min="26" max="26" width="14.88671875" customWidth="1"/>
    <col min="27" max="27" width="13.6640625" customWidth="1"/>
    <col min="28" max="28" width="13.5546875" customWidth="1"/>
    <col min="29" max="29" width="14.88671875" customWidth="1"/>
  </cols>
  <sheetData>
    <row r="3" spans="1:38">
      <c r="B3" s="67" t="s">
        <v>66</v>
      </c>
      <c r="F3" s="63">
        <f>COUNTIF(Einrichtungsstandorte!$B38,"Ja")+COUNTIF(Einrichtungsstandorte!$B63,"Ja")+COUNTIF(Einrichtungsstandorte!$B88,"Ja")+COUNTIF(Einrichtungsstandorte!$E13,"Ja")+COUNTIF(Einrichtungsstandorte!$E38,"Ja")+COUNTIF(Einrichtungsstandorte!$E63,"Ja")+COUNTIF(Einrichtungsstandorte!$E88,"Ja")+COUNTIF(Einrichtungsstandorte!$H13,"Ja")+COUNTIF(Einrichtungsstandorte!$H38,"Ja")+COUNTIF(Einrichtungsstandorte!$H63,"Ja")+COUNTIF(Einrichtungsstandorte!$H88,"Ja")+COUNTIF(Einrichtungsstandorte!$K13,"Ja")+COUNTIF(Einrichtungsstandorte!$K38,"Ja")+COUNTIF(Einrichtungsstandorte!$K63,"Ja")+COUNTIF(Einrichtungsstandorte!$K88,"Ja")+COUNTIF(Einrichtungsstandorte!$N13,"Ja")+COUNTIF(Einrichtungsstandorte!$N38,"Ja")+COUNTIF(Einrichtungsstandorte!$N63,"Ja")+COUNTIF(Einrichtungsstandorte!$N88,"Ja")+COUNTIF(Einrichtungsstandorte!$Q13,"Ja")+COUNTIF(Einrichtungsstandorte!$Q38,"Ja")+COUNTIF(Einrichtungsstandorte!$Q63,"Ja")+COUNTIF(Einrichtungsstandorte!$Q88,"Ja")+COUNTIF(Einrichtungsstandorte!T13,"Ja")+COUNTIF(Einrichtungsstandorte!T38,"Ja")+COUNTIF(Einrichtungsstandorte!T63,"Ja")+COUNTIF(Einrichtungsstandorte!T88,"Ja")+COUNTIF(Einrichtungsstandorte!W13,"Ja")+COUNTIF(Einrichtungsstandorte!W38,"Ja")+COUNTIF(Einrichtungsstandorte!W63,"Ja")+COUNTIF(Einrichtungsstandorte!W88,"Ja")+COUNTIF(Einrichtungsstandorte!Z13,"Ja")+COUNTIF(Einrichtungsstandorte!Z38,"Ja")+COUNTIF(Einrichtungsstandorte!Z63,"Ja")+COUNTIF(Einrichtungsstandorte!Z88,"Ja")+COUNTIF(Einrichtungsstandorte!AC13,"Ja")+COUNTIF(Einrichtungsstandorte!AC38,"Ja")+COUNTIF(Einrichtungsstandorte!AC63,"Ja")+COUNTIF(Einrichtungsstandorte!AC88,"Ja")+COUNTIF(Einrichtungsstandorte!AF13,"Ja")+COUNTIF(Einrichtungsstandorte!AF38,"Ja")+COUNTIF(Einrichtungsstandorte!AF63,"Ja")+COUNTIF(Einrichtungsstandorte!AF88,"Ja")+COUNTIF(Einrichtungsstandorte!AI13,"Ja")+COUNTIF(Einrichtungsstandorte!AI38,"Ja")+COUNTIF(Einrichtungsstandorte!AI63,"Ja")+COUNTIF(Einrichtungsstandorte!AI88,"Ja")</f>
        <v>0</v>
      </c>
      <c r="G3" t="s">
        <v>69</v>
      </c>
      <c r="J3" s="66" t="s">
        <v>265</v>
      </c>
      <c r="K3" s="101"/>
      <c r="L3" s="101"/>
      <c r="M3" s="101"/>
      <c r="O3" s="69">
        <f>IF(AND(Einrichtungsstandorte!$C$44&gt;0,Einrichtungsstandorte!B38="Ja"),1,0)+IF(AND(Einrichtungsstandorte!$C$69&gt;0,Einrichtungsstandorte!B63="Ja"),1,0)+IF(AND(Einrichtungsstandorte!$C$94&gt;0,Einrichtungsstandorte!B88="Ja"),1,0)+IF(AND(Einrichtungsstandorte!$F$19&gt;0,Einrichtungsstandorte!E13="Ja"),1,0)+IF(AND(Einrichtungsstandorte!$F$44&gt;0,Einrichtungsstandorte!E38="Ja"),1,0)+IF(AND(Einrichtungsstandorte!$F$69&gt;0,Einrichtungsstandorte!E63="Ja"),1,0)+IF(AND(Einrichtungsstandorte!$F$94&gt;0,Einrichtungsstandorte!E88="Ja"),1,0)+IF(AND(Einrichtungsstandorte!$I$19&gt;0,Einrichtungsstandorte!H13="Ja"),1,0)+IF(AND(Einrichtungsstandorte!$I$44&gt;0,Einrichtungsstandorte!H38="Ja"),1,0)+IF(AND(Einrichtungsstandorte!$I$69&gt;0,Einrichtungsstandorte!H63="Ja"),1,0)+IF(AND(Einrichtungsstandorte!$I$94&gt;0,Einrichtungsstandorte!H88="Ja"),1,0)+IF(AND(Einrichtungsstandorte!$L$19&gt;0,Einrichtungsstandorte!K13="Ja"),1,0)+IF(AND(Einrichtungsstandorte!$L$44&gt;0,Einrichtungsstandorte!K38="Ja"),1,0)+IF(AND(Einrichtungsstandorte!$L$69&gt;0,Einrichtungsstandorte!K63="Ja"),1,0)+IF(AND(Einrichtungsstandorte!$L$94&gt;0,Einrichtungsstandorte!K88="Ja"),1,0)+IF(AND(Einrichtungsstandorte!$O$19&gt;0,Einrichtungsstandorte!N13="Ja"),1,0)+IF(AND(Einrichtungsstandorte!$O$44&gt;0,Einrichtungsstandorte!N38="Ja"),1,0)+IF(AND(Einrichtungsstandorte!$O$69&gt;0,Einrichtungsstandorte!N63="Ja"),1,0)+IF(AND(Einrichtungsstandorte!$O$94&gt;0,Einrichtungsstandorte!N88="Ja"),1,0)+IF(AND(Einrichtungsstandorte!$R$19&gt;0,Einrichtungsstandorte!Q13="Ja"),1,0)+IF(AND(Einrichtungsstandorte!$R$44&gt;0,Einrichtungsstandorte!Q38="Ja"),1,0)+IF(AND(Einrichtungsstandorte!$R$69&gt;0,Einrichtungsstandorte!Q63="Ja"),1,0)+IF(AND(Einrichtungsstandorte!$R$94&gt;0,Einrichtungsstandorte!Q88="Ja"),1,0)+IF(AND(Einrichtungsstandorte!U19&gt;0,Einrichtungsstandorte!T13="Ja"),1,0)+IF(AND(Einrichtungsstandorte!U44&gt;0,Einrichtungsstandorte!T38="Ja"),1,0)+IF(AND(Einrichtungsstandorte!U69&gt;0,Einrichtungsstandorte!T63="Ja"),1,0)+IF(AND(Einrichtungsstandorte!U94&gt;0,Einrichtungsstandorte!T88="Ja"),1,0)+IF(AND(Einrichtungsstandorte!X19&gt;0,Einrichtungsstandorte!W13="Ja"),1,0)+IF(AND(Einrichtungsstandorte!X44&gt;0,Einrichtungsstandorte!W38="Ja"),1,0)+IF(AND(Einrichtungsstandorte!X69&gt;0,Einrichtungsstandorte!W63="Ja"),1,0)+IF(AND(Einrichtungsstandorte!X94&gt;0,Einrichtungsstandorte!W88="Ja"),1,0)+IF(AND(Einrichtungsstandorte!AA19&gt;0,Einrichtungsstandorte!Z13="Ja"),1,0)+IF(AND(Einrichtungsstandorte!AA44&gt;0,Einrichtungsstandorte!Z38="Ja"),1,0)+IF(AND(Einrichtungsstandorte!AA69&gt;0,Einrichtungsstandorte!Z63="Ja"),1,0)+IF(AND(Einrichtungsstandorte!AA94&gt;0,Einrichtungsstandorte!Z88="Ja"),1,0)+IF(AND(Einrichtungsstandorte!AD19&gt;0,Einrichtungsstandorte!AC13="Ja"),1,0)+IF(AND(Einrichtungsstandorte!AD44&gt;0,Einrichtungsstandorte!AC38="Ja"),1,0)+IF(AND(Einrichtungsstandorte!AD69&gt;0,Einrichtungsstandorte!AC63="Ja"),1,0)+IF(AND(Einrichtungsstandorte!AD94&gt;0,Einrichtungsstandorte!AC88="Ja"),1,0)+IF(AND(Einrichtungsstandorte!AG19&gt;0,Einrichtungsstandorte!AF13="Ja"),1,0)+IF(AND(Einrichtungsstandorte!AG44&gt;0,Einrichtungsstandorte!AF38="Ja"),1,0)+IF(AND(Einrichtungsstandorte!AG69&gt;0,Einrichtungsstandorte!AF63="Ja"),1,0)+IF(AND(Einrichtungsstandorte!AG94&gt;0,Einrichtungsstandorte!AF88="Ja"),1,0)+IF(AND(Einrichtungsstandorte!AJ19&gt;0,Einrichtungsstandorte!AI13="Ja"),1,0)+IF(AND(Einrichtungsstandorte!AJ44&gt;0,Einrichtungsstandorte!AI38="Ja"),1,0)+IF(AND(Einrichtungsstandorte!AJ69&gt;0,Einrichtungsstandorte!AI63="Ja"),1,0)+IF(AND(Einrichtungsstandorte!AJ94&gt;0,Einrichtungsstandorte!AI88="Ja"),1,0)</f>
        <v>0</v>
      </c>
      <c r="P3" t="s">
        <v>69</v>
      </c>
    </row>
    <row r="4" spans="1:38">
      <c r="B4" s="62"/>
      <c r="J4" s="62"/>
    </row>
    <row r="5" spans="1:38">
      <c r="B5" s="67" t="s">
        <v>67</v>
      </c>
      <c r="F5" s="63">
        <f>COUNTIF(Einrichtungsstandorte!$B39,"Ja")+COUNTIF(Einrichtungsstandorte!$B64,"Ja")+COUNTIF(Einrichtungsstandorte!$B89,"Ja")+COUNTIF(Einrichtungsstandorte!$E14,"Ja")+COUNTIF(Einrichtungsstandorte!$E39,"Ja")+COUNTIF(Einrichtungsstandorte!$E64,"Ja")+COUNTIF(Einrichtungsstandorte!$E89,"Ja")+COUNTIF(Einrichtungsstandorte!$H14,"Ja")+COUNTIF(Einrichtungsstandorte!$H39,"Ja")+COUNTIF(Einrichtungsstandorte!$H64,"Ja")+COUNTIF(Einrichtungsstandorte!$H89,"Ja")+COUNTIF(Einrichtungsstandorte!$K14,"Ja")+COUNTIF(Einrichtungsstandorte!$K39,"Ja")+COUNTIF(Einrichtungsstandorte!$K64,"Ja")+COUNTIF(Einrichtungsstandorte!$K89,"Ja")+COUNTIF(Einrichtungsstandorte!$N14,"Ja")+COUNTIF(Einrichtungsstandorte!$N39,"Ja")+COUNTIF(Einrichtungsstandorte!$N64,"Ja")+COUNTIF(Einrichtungsstandorte!$N89,"Ja")+COUNTIF(Einrichtungsstandorte!$Q14,"Ja")+COUNTIF(Einrichtungsstandorte!$Q39,"Ja")+COUNTIF(Einrichtungsstandorte!$Q64,"Ja")+COUNTIF(Einrichtungsstandorte!$Q89,"Ja")+COUNTIF(Einrichtungsstandorte!T14,"Ja")+COUNTIF(Einrichtungsstandorte!T39,"Ja")+COUNTIF(Einrichtungsstandorte!T64,"Ja")+COUNTIF(Einrichtungsstandorte!T89,"Ja")+COUNTIF(Einrichtungsstandorte!W14,"Ja")+COUNTIF(Einrichtungsstandorte!W39,"Ja")+COUNTIF(Einrichtungsstandorte!W64,"Ja")+COUNTIF(Einrichtungsstandorte!W89,"Ja")+COUNTIF(Einrichtungsstandorte!Z14,"Ja")+COUNTIF(Einrichtungsstandorte!Z39,"Ja")+COUNTIF(Einrichtungsstandorte!Z64,"Ja")+COUNTIF(Einrichtungsstandorte!Z89,"Ja")+COUNTIF(Einrichtungsstandorte!AC14,"Ja")+COUNTIF(Einrichtungsstandorte!AC39,"Ja")+COUNTIF(Einrichtungsstandorte!AC64,"Ja")+COUNTIF(Einrichtungsstandorte!AC89,"Ja")+COUNTIF(Einrichtungsstandorte!AF14,"Ja")+COUNTIF(Einrichtungsstandorte!AF39,"Ja")+COUNTIF(Einrichtungsstandorte!AF64,"Ja")+COUNTIF(Einrichtungsstandorte!AF89,"Ja")+COUNTIF(Einrichtungsstandorte!AI14,"Ja")+COUNTIF(Einrichtungsstandorte!AI39,"Ja")+COUNTIF(Einrichtungsstandorte!AI64,"Ja")+COUNTIF(Einrichtungsstandorte!AI89,"Ja")</f>
        <v>0</v>
      </c>
      <c r="G5" t="s">
        <v>69</v>
      </c>
      <c r="J5" s="66" t="s">
        <v>266</v>
      </c>
      <c r="O5" s="69">
        <f>IF(AND(Einrichtungsstandorte!$C$44&gt;0,Einrichtungsstandorte!B39="Ja"),1,0)+IF(AND(Einrichtungsstandorte!$C$69&gt;0,Einrichtungsstandorte!B64="Ja"),1,0)+IF(AND(Einrichtungsstandorte!$C$94&gt;0,Einrichtungsstandorte!B89="Ja"),1,0)+IF(AND(Einrichtungsstandorte!$F$19&gt;0,Einrichtungsstandorte!E14="Ja"),1,0)+IF(AND(Einrichtungsstandorte!$F$44&gt;0,Einrichtungsstandorte!E39="Ja"),1,0)+IF(AND(Einrichtungsstandorte!$F$69&gt;0,Einrichtungsstandorte!E64="Ja"),1,0)+IF(AND(Einrichtungsstandorte!$F$94&gt;0,Einrichtungsstandorte!E89="Ja"),1,0)+IF(AND(Einrichtungsstandorte!$I$19&gt;0,Einrichtungsstandorte!H14="Ja"),1,0)+IF(AND(Einrichtungsstandorte!$I$44&gt;0,Einrichtungsstandorte!H39="Ja"),1,0)+IF(AND(Einrichtungsstandorte!$I$69&gt;0,Einrichtungsstandorte!H64="Ja"),1,0)+IF(AND(Einrichtungsstandorte!$I$94&gt;0,Einrichtungsstandorte!H89="Ja"),1,0)+IF(AND(Einrichtungsstandorte!$L$19&gt;0,Einrichtungsstandorte!K14="Ja"),1,0)+IF(AND(Einrichtungsstandorte!$L$44&gt;0,Einrichtungsstandorte!K39="Ja"),1,0)+IF(AND(Einrichtungsstandorte!$L$69&gt;0,Einrichtungsstandorte!K64="Ja"),1,0)+IF(AND(Einrichtungsstandorte!$L$94&gt;0,Einrichtungsstandorte!K89="Ja"),1,0)+IF(AND(Einrichtungsstandorte!$O$19&gt;0,Einrichtungsstandorte!N14="Ja"),1,0)+IF(AND(Einrichtungsstandorte!$O$44&gt;0,Einrichtungsstandorte!N39="Ja"),1,0)+IF(AND(Einrichtungsstandorte!$O$69&gt;0,Einrichtungsstandorte!N64="Ja"),1,0)+IF(AND(Einrichtungsstandorte!$O$94&gt;0,Einrichtungsstandorte!N89="Ja"),1,0)+IF(AND(Einrichtungsstandorte!$R$19&gt;0,Einrichtungsstandorte!Q14="Ja"),1,0)+IF(AND(Einrichtungsstandorte!$R$44&gt;0,Einrichtungsstandorte!Q39="Ja"),1,0)+IF(AND(Einrichtungsstandorte!$R$69&gt;0,Einrichtungsstandorte!Q64="Ja"),1,0)+IF(AND(Einrichtungsstandorte!$R$94&gt;0,Einrichtungsstandorte!Q89="Ja"),1,0)+IF(AND(Einrichtungsstandorte!U19&gt;0,Einrichtungsstandorte!T14="Ja"),1,0)+IF(AND(Einrichtungsstandorte!U44&gt;0,Einrichtungsstandorte!T39="Ja"),1,0)+IF(AND(Einrichtungsstandorte!U69&gt;0,Einrichtungsstandorte!T64="Ja"),1,0)+IF(AND(Einrichtungsstandorte!U94&gt;0,Einrichtungsstandorte!T89="Ja"),1,0)+IF(AND(Einrichtungsstandorte!X19&gt;0,Einrichtungsstandorte!W14="Ja"),1,0)+IF(AND(Einrichtungsstandorte!X44&gt;0,Einrichtungsstandorte!W39="Ja"),1,0)+IF(AND(Einrichtungsstandorte!X69&gt;0,Einrichtungsstandorte!W64="Ja"),1,0)+IF(AND(Einrichtungsstandorte!X94&gt;0,Einrichtungsstandorte!W89="Ja"),1,0)+IF(AND(Einrichtungsstandorte!AA19&gt;0,Einrichtungsstandorte!Z14="Ja"),1,0)+IF(AND(Einrichtungsstandorte!AA44&gt;0,Einrichtungsstandorte!Z39="Ja"),1,0)+IF(AND(Einrichtungsstandorte!AA69&gt;0,Einrichtungsstandorte!Z64="Ja"),1,0)+IF(AND(Einrichtungsstandorte!AA94&gt;0,Einrichtungsstandorte!Z89="Ja"),1,0)+IF(AND(Einrichtungsstandorte!AD19&gt;0,Einrichtungsstandorte!AC14="Ja"),1,0)+IF(AND(Einrichtungsstandorte!AD44&gt;0,Einrichtungsstandorte!AC39="Ja"),1,0)+IF(AND(Einrichtungsstandorte!AD69&gt;0,Einrichtungsstandorte!AC64="Ja"),1,0)+IF(AND(Einrichtungsstandorte!AD94&gt;0,Einrichtungsstandorte!AC89="Ja"),1,0)+IF(AND(Einrichtungsstandorte!AG19&gt;0,Einrichtungsstandorte!AF14="Ja"),1,0)+IF(AND(Einrichtungsstandorte!AG44&gt;0,Einrichtungsstandorte!AF39="Ja"),1,0)+IF(AND(Einrichtungsstandorte!AG69&gt;0,Einrichtungsstandorte!AF64="Ja"),1,0)+IF(AND(Einrichtungsstandorte!AG94&gt;0,Einrichtungsstandorte!AF89="Ja"),1,0)+IF(AND(Einrichtungsstandorte!AJ19&gt;0,Einrichtungsstandorte!AI14="Ja"),1,0)+IF(AND(Einrichtungsstandorte!AJ44&gt;0,Einrichtungsstandorte!AI39="Ja"),1,0)+IF(AND(Einrichtungsstandorte!AJ69&gt;0,Einrichtungsstandorte!AI64="Ja"),1,0)+IF(AND(Einrichtungsstandorte!AJ94&gt;0,Einrichtungsstandorte!AI89="Ja"),1,0)</f>
        <v>0</v>
      </c>
      <c r="P5" t="s">
        <v>69</v>
      </c>
    </row>
    <row r="6" spans="1:38" ht="15" thickBot="1">
      <c r="B6" s="62"/>
      <c r="O6" s="70"/>
    </row>
    <row r="7" spans="1:38" ht="15" thickBot="1">
      <c r="B7" s="62" t="s">
        <v>75</v>
      </c>
      <c r="D7" s="64">
        <v>27</v>
      </c>
      <c r="E7" t="s">
        <v>68</v>
      </c>
      <c r="F7" t="s">
        <v>77</v>
      </c>
      <c r="J7" s="66" t="s">
        <v>267</v>
      </c>
      <c r="O7" s="69">
        <f>IF(AND(Einrichtungsstandorte!$C$48&gt;0,Einrichtungsstandorte!B38="Ja"),1,0)+IF(AND(Einrichtungsstandorte!$C$73&gt;0,Einrichtungsstandorte!B63="Ja"),1,0)+IF(AND(Einrichtungsstandorte!$C$98&gt;0,Einrichtungsstandorte!B88="Ja"),1,0)+IF(AND(Einrichtungsstandorte!$F$23&gt;0,Einrichtungsstandorte!E13="Ja"),1,0)+IF(AND(Einrichtungsstandorte!$F$48&gt;0,Einrichtungsstandorte!E38="Ja"),1,0)+IF(AND(Einrichtungsstandorte!$F$73&gt;0,Einrichtungsstandorte!E63="Ja"),1,0)+IF(AND(Einrichtungsstandorte!$F$98&gt;0,Einrichtungsstandorte!E88="Ja"),1,0)+IF(AND(Einrichtungsstandorte!$I$23&gt;0,Einrichtungsstandorte!H13="Ja"),1,0)+IF(AND(Einrichtungsstandorte!$I$48&gt;0,Einrichtungsstandorte!H38="Ja"),1,0)+IF(AND(Einrichtungsstandorte!$I$73&gt;0,Einrichtungsstandorte!H63="Ja"),1,0)+IF(AND(Einrichtungsstandorte!$I$98&gt;0,Einrichtungsstandorte!H88="Ja"),1,0)+IF(AND(Einrichtungsstandorte!$L$23&gt;0,Einrichtungsstandorte!K13="Ja"),1,0)+IF(AND(Einrichtungsstandorte!$L$48&gt;0,Einrichtungsstandorte!K38="Ja"),1,0)+IF(AND(Einrichtungsstandorte!$L$73&gt;0,Einrichtungsstandorte!K63="Ja"),1,0)+IF(AND(Einrichtungsstandorte!$L$98&gt;0,Einrichtungsstandorte!K88="Ja"),1,0)+IF(AND(Einrichtungsstandorte!$O$23&gt;0,Einrichtungsstandorte!N13="Ja"),1,0)+IF(AND(Einrichtungsstandorte!$O$48&gt;0,Einrichtungsstandorte!N38="Ja"),1,0)+IF(AND(Einrichtungsstandorte!$O$73&gt;0,Einrichtungsstandorte!N63="Ja"),1,0)+IF(AND(Einrichtungsstandorte!$O$98&gt;0,Einrichtungsstandorte!N88="Ja"),1,0)+IF(AND(Einrichtungsstandorte!$R$23&gt;0,Einrichtungsstandorte!Q13="Ja"),1,0)+IF(AND(Einrichtungsstandorte!$R$48&gt;0,Einrichtungsstandorte!Q38="Ja"),1,0)+IF(AND(Einrichtungsstandorte!$R$73&gt;0,Einrichtungsstandorte!Q63="Ja"),1,0)+IF(AND(Einrichtungsstandorte!$R$98&gt;0,Einrichtungsstandorte!Q88="Ja"),1,0)+IF(AND(Einrichtungsstandorte!U23&gt;0,Einrichtungsstandorte!T13="Ja"),1,0)+IF(AND(Einrichtungsstandorte!U48&gt;0,Einrichtungsstandorte!T38="Ja"),1,0)+IF(AND(Einrichtungsstandorte!U73&gt;0,Einrichtungsstandorte!T63="Ja"),1,0)+IF(AND(Einrichtungsstandorte!U98&gt;0,Einrichtungsstandorte!T88="Ja"),1,0)+IF(AND(Einrichtungsstandorte!X23&gt;0,Einrichtungsstandorte!W13="Ja"),1,0)+IF(AND(Einrichtungsstandorte!X48&gt;0,Einrichtungsstandorte!W38="Ja"),1,0)+IF(AND(Einrichtungsstandorte!X73&gt;0,Einrichtungsstandorte!W63="Ja"),1,0)+IF(AND(Einrichtungsstandorte!X98&gt;0,Einrichtungsstandorte!W88="Ja"),1,0)+IF(AND(Einrichtungsstandorte!AA23&gt;0,Einrichtungsstandorte!Z13="Ja"),1,0)+IF(AND(Einrichtungsstandorte!AA48&gt;0,Einrichtungsstandorte!Z38="Ja"),1,0)+IF(AND(Einrichtungsstandorte!AA73&gt;0,Einrichtungsstandorte!Z63="Ja"),1,0)+IF(AND(Einrichtungsstandorte!AA98&gt;0,Einrichtungsstandorte!Z88="Ja"),1,0)+IF(AND(Einrichtungsstandorte!AD23&gt;0,Einrichtungsstandorte!AC13="Ja"),1,0)+IF(AND(Einrichtungsstandorte!AD48&gt;0,Einrichtungsstandorte!AC38="Ja"),1,0)+IF(AND(Einrichtungsstandorte!AD73&gt;0,Einrichtungsstandorte!AC63="Ja"),1,0)+IF(AND(Einrichtungsstandorte!AD98&gt;0,Einrichtungsstandorte!AC88="Ja"),1,0)+IF(AND(Einrichtungsstandorte!AG23&gt;0,Einrichtungsstandorte!AF13="Ja"),1,0)+IF(AND(Einrichtungsstandorte!AG48&gt;0,Einrichtungsstandorte!AF38="Ja"),1,0)+IF(AND(Einrichtungsstandorte!AG73&gt;0,Einrichtungsstandorte!AF63="Ja"),1,0)+IF(AND(Einrichtungsstandorte!AG98&gt;0,Einrichtungsstandorte!AF88="Ja"),1,0)+IF(AND(Einrichtungsstandorte!AJ23&gt;0,Einrichtungsstandorte!AI13="Ja"),1,0)+IF(AND(Einrichtungsstandorte!AJ48&gt;0,Einrichtungsstandorte!AI38="Ja"),1,0)+IF(AND(Einrichtungsstandorte!AJ73&gt;0,Einrichtungsstandorte!AI63="Ja"),1,0)+IF(AND(Einrichtungsstandorte!AJ98&gt;0,Einrichtungsstandorte!AI88="Ja"),1,0)</f>
        <v>0</v>
      </c>
      <c r="P7" t="s">
        <v>69</v>
      </c>
    </row>
    <row r="8" spans="1:38" ht="15" thickBot="1">
      <c r="B8" s="62" t="s">
        <v>71</v>
      </c>
      <c r="D8" s="64">
        <v>3</v>
      </c>
      <c r="E8" t="s">
        <v>72</v>
      </c>
      <c r="F8" t="s">
        <v>73</v>
      </c>
      <c r="J8" s="62"/>
    </row>
    <row r="9" spans="1:38" ht="15" thickBot="1">
      <c r="B9" s="62" t="s">
        <v>76</v>
      </c>
      <c r="D9" s="64">
        <v>1.2</v>
      </c>
      <c r="E9" t="s">
        <v>78</v>
      </c>
      <c r="F9" t="s">
        <v>70</v>
      </c>
      <c r="J9" s="66" t="s">
        <v>268</v>
      </c>
      <c r="O9" s="69">
        <f>IF(AND(Einrichtungsstandorte!$C$48&gt;0,Einrichtungsstandorte!B39="Ja"),1,0)+IF(AND(Einrichtungsstandorte!$C$73&gt;0,Einrichtungsstandorte!B64="Ja"),1,0)+IF(AND(Einrichtungsstandorte!$C$98&gt;0,Einrichtungsstandorte!B89="Ja"),1,0)+IF(AND(Einrichtungsstandorte!$F$23&gt;0,Einrichtungsstandorte!E14="Ja"),1,0)+IF(AND(Einrichtungsstandorte!$F$48&gt;0,Einrichtungsstandorte!E39="Ja"),1,0)+IF(AND(Einrichtungsstandorte!$F$73&gt;0,Einrichtungsstandorte!E64="Ja"),1,0)+IF(AND(Einrichtungsstandorte!$F$98&gt;0,Einrichtungsstandorte!E89="Ja"),1,0)+IF(AND(Einrichtungsstandorte!$I$23&gt;0,Einrichtungsstandorte!H14="Ja"),1,0)+IF(AND(Einrichtungsstandorte!$I$48&gt;0,Einrichtungsstandorte!H39="Ja"),1,0)+IF(AND(Einrichtungsstandorte!$I$73&gt;0,Einrichtungsstandorte!H64="Ja"),1,0)+IF(AND(Einrichtungsstandorte!$I$98&gt;0,Einrichtungsstandorte!H89="Ja"),1,0)+IF(AND(Einrichtungsstandorte!$L$23&gt;0,Einrichtungsstandorte!K14="Ja"),1,0)+IF(AND(Einrichtungsstandorte!$L$48&gt;0,Einrichtungsstandorte!K39="Ja"),1,0)+IF(AND(Einrichtungsstandorte!$L$73&gt;0,Einrichtungsstandorte!K64="Ja"),1,0)+IF(AND(Einrichtungsstandorte!$L$98&gt;0,Einrichtungsstandorte!K89="Ja"),1,0)+IF(AND(Einrichtungsstandorte!$O$23&gt;0,Einrichtungsstandorte!N14="Ja"),1,0)+IF(AND(Einrichtungsstandorte!$O$48&gt;0,Einrichtungsstandorte!N39="Ja"),1,0)+IF(AND(Einrichtungsstandorte!$O$73&gt;0,Einrichtungsstandorte!N64="Ja"),1,0)+IF(AND(Einrichtungsstandorte!$O$98&gt;0,Einrichtungsstandorte!N89="Ja"),1,0)+IF(AND(Einrichtungsstandorte!$R$23&gt;0,Einrichtungsstandorte!Q14="Ja"),1,0)+IF(AND(Einrichtungsstandorte!$R$48&gt;0,Einrichtungsstandorte!Q39="Ja"),1,0)+IF(AND(Einrichtungsstandorte!$R$73&gt;0,Einrichtungsstandorte!Q64="Ja"),1,0)+IF(AND(Einrichtungsstandorte!$R$98&gt;0,Einrichtungsstandorte!Q89="Ja"),1,0)+IF(AND(Einrichtungsstandorte!U23&gt;0,Einrichtungsstandorte!T14="Ja"),1,0)+IF(AND(Einrichtungsstandorte!U48&gt;0,Einrichtungsstandorte!T39="Ja"),1,0)+IF(AND(Einrichtungsstandorte!U73&gt;0,Einrichtungsstandorte!T64="Ja"),1,0)+IF(AND(Einrichtungsstandorte!U98&gt;0,Einrichtungsstandorte!T89="Ja"),1,0)+IF(AND(Einrichtungsstandorte!X23&gt;0,Einrichtungsstandorte!W14="Ja"),1,0)+IF(AND(Einrichtungsstandorte!X48&gt;0,Einrichtungsstandorte!W39="Ja"),1,0)+IF(AND(Einrichtungsstandorte!X73&gt;0,Einrichtungsstandorte!W64="Ja"),1,0)+IF(AND(Einrichtungsstandorte!X98&gt;0,Einrichtungsstandorte!W89="Ja"),1,0)+IF(AND(Einrichtungsstandorte!AA23&gt;0,Einrichtungsstandorte!Z14="Ja"),1,0)+IF(AND(Einrichtungsstandorte!AA48&gt;0,Einrichtungsstandorte!Z39="Ja"),1,0)+IF(AND(Einrichtungsstandorte!AA73&gt;0,Einrichtungsstandorte!Z64="Ja"),1,0)+IF(AND(Einrichtungsstandorte!AA98&gt;0,Einrichtungsstandorte!Z89="Ja"),1,0)+IF(AND(Einrichtungsstandorte!AD23&gt;0,Einrichtungsstandorte!AC14="Ja"),1,0)+IF(AND(Einrichtungsstandorte!AD48&gt;0,Einrichtungsstandorte!AC39="Ja"),1,0)+IF(AND(Einrichtungsstandorte!AD73&gt;0,Einrichtungsstandorte!AC64="Ja"),1,0)+IF(AND(Einrichtungsstandorte!AD98&gt;0,Einrichtungsstandorte!AC89="Ja"),1,0)+IF(AND(Einrichtungsstandorte!AG23&gt;0,Einrichtungsstandorte!AF14="Ja"),1,0)+IF(AND(Einrichtungsstandorte!AG48&gt;0,Einrichtungsstandorte!AF39="Ja"),1,0)+IF(AND(Einrichtungsstandorte!AG73&gt;0,Einrichtungsstandorte!AF64="Ja"),1,0)+IF(AND(Einrichtungsstandorte!AG98&gt;0,Einrichtungsstandorte!AF89="Ja"),1,0)+IF(AND(Einrichtungsstandorte!AJ23&gt;0,Einrichtungsstandorte!AI14="Ja"),1,0)+IF(AND(Einrichtungsstandorte!AJ48&gt;0,Einrichtungsstandorte!AI39="Ja"),1,0)+IF(AND(Einrichtungsstandorte!AJ73&gt;0,Einrichtungsstandorte!AI64="Ja"),1,0)+IF(AND(Einrichtungsstandorte!AJ98&gt;0,Einrichtungsstandorte!AI89="Ja"),1,0)</f>
        <v>0</v>
      </c>
      <c r="P9" t="s">
        <v>69</v>
      </c>
    </row>
    <row r="12" spans="1:38" ht="15" thickBot="1">
      <c r="B12" s="62" t="s">
        <v>80</v>
      </c>
      <c r="AE12" s="364" t="s">
        <v>289</v>
      </c>
    </row>
    <row r="13" spans="1:38" ht="23.4">
      <c r="D13" s="584" t="s">
        <v>241</v>
      </c>
      <c r="E13" s="585"/>
      <c r="F13" s="585"/>
      <c r="G13" s="585"/>
      <c r="H13" s="585"/>
      <c r="I13" s="585"/>
      <c r="J13" s="585"/>
      <c r="K13" s="586"/>
      <c r="L13" s="587" t="s">
        <v>242</v>
      </c>
      <c r="M13" s="587"/>
      <c r="N13" s="587"/>
      <c r="O13" s="587"/>
      <c r="P13" s="587"/>
      <c r="Q13" s="587"/>
      <c r="R13" s="587"/>
      <c r="S13" s="588"/>
      <c r="T13" s="595" t="s">
        <v>261</v>
      </c>
      <c r="U13" s="596"/>
      <c r="V13" s="597"/>
      <c r="W13" s="589" t="s">
        <v>243</v>
      </c>
      <c r="X13" s="590"/>
      <c r="Y13" s="590"/>
      <c r="Z13" s="590"/>
      <c r="AA13" s="590"/>
      <c r="AB13" s="590"/>
      <c r="AC13" s="591"/>
      <c r="AD13" s="592" t="s">
        <v>244</v>
      </c>
      <c r="AE13" s="593"/>
      <c r="AF13" s="593"/>
      <c r="AG13" s="593"/>
      <c r="AH13" s="593"/>
      <c r="AI13" s="593"/>
      <c r="AJ13" s="593"/>
      <c r="AK13" s="593"/>
      <c r="AL13" s="594"/>
    </row>
    <row r="14" spans="1:38" ht="57.6">
      <c r="A14" s="137"/>
      <c r="B14" s="136" t="s">
        <v>81</v>
      </c>
      <c r="C14" s="132"/>
      <c r="D14" s="133" t="s">
        <v>269</v>
      </c>
      <c r="E14" s="105" t="s">
        <v>220</v>
      </c>
      <c r="F14" s="105" t="s">
        <v>240</v>
      </c>
      <c r="G14" s="105" t="s">
        <v>221</v>
      </c>
      <c r="H14" s="106" t="s">
        <v>82</v>
      </c>
      <c r="I14" s="107" t="s">
        <v>83</v>
      </c>
      <c r="J14" s="108" t="s">
        <v>84</v>
      </c>
      <c r="K14" s="128" t="s">
        <v>85</v>
      </c>
      <c r="L14" s="130" t="s">
        <v>270</v>
      </c>
      <c r="M14" s="109" t="s">
        <v>239</v>
      </c>
      <c r="N14" s="109" t="s">
        <v>240</v>
      </c>
      <c r="O14" s="109" t="s">
        <v>221</v>
      </c>
      <c r="P14" s="106" t="s">
        <v>82</v>
      </c>
      <c r="Q14" s="107" t="s">
        <v>83</v>
      </c>
      <c r="R14" s="108" t="s">
        <v>84</v>
      </c>
      <c r="S14" s="128" t="s">
        <v>85</v>
      </c>
      <c r="T14" s="139" t="s">
        <v>262</v>
      </c>
      <c r="U14" s="110" t="s">
        <v>263</v>
      </c>
      <c r="V14" s="140" t="s">
        <v>264</v>
      </c>
      <c r="W14" s="126" t="s">
        <v>245</v>
      </c>
      <c r="X14" s="110" t="s">
        <v>246</v>
      </c>
      <c r="Y14" s="118" t="s">
        <v>249</v>
      </c>
      <c r="Z14" s="119" t="s">
        <v>247</v>
      </c>
      <c r="AA14" s="110" t="s">
        <v>248</v>
      </c>
      <c r="AB14" s="119" t="s">
        <v>250</v>
      </c>
      <c r="AC14" s="124" t="s">
        <v>86</v>
      </c>
      <c r="AD14" s="125" t="s">
        <v>251</v>
      </c>
      <c r="AE14" s="121" t="s">
        <v>252</v>
      </c>
      <c r="AF14" s="121" t="s">
        <v>253</v>
      </c>
      <c r="AG14" s="120" t="s">
        <v>254</v>
      </c>
      <c r="AH14" s="120" t="s">
        <v>255</v>
      </c>
      <c r="AI14" s="120" t="s">
        <v>256</v>
      </c>
      <c r="AJ14" s="113" t="s">
        <v>258</v>
      </c>
      <c r="AK14" s="113" t="s">
        <v>257</v>
      </c>
      <c r="AL14" s="142" t="s">
        <v>260</v>
      </c>
    </row>
    <row r="15" spans="1:38">
      <c r="A15" s="137"/>
      <c r="B15" s="131">
        <f>Ansuchen!P16</f>
        <v>0</v>
      </c>
      <c r="C15" s="134"/>
      <c r="D15" s="135">
        <f>O3+O7</f>
        <v>0</v>
      </c>
      <c r="E15" s="111">
        <f>Ansuchen!N3</f>
        <v>0</v>
      </c>
      <c r="F15" s="111">
        <f>Ansuchen!P3</f>
        <v>0</v>
      </c>
      <c r="G15" s="114">
        <f>Finanzplan!K15</f>
        <v>0</v>
      </c>
      <c r="H15" s="115">
        <f>K19</f>
        <v>0</v>
      </c>
      <c r="I15" s="114">
        <f>ROUND(H15*D9,2)</f>
        <v>0</v>
      </c>
      <c r="J15" s="115">
        <f>K28</f>
        <v>0</v>
      </c>
      <c r="K15" s="129">
        <f>ROUND(J15*D9,2)</f>
        <v>0</v>
      </c>
      <c r="L15" s="131">
        <f>O5+O9</f>
        <v>0</v>
      </c>
      <c r="M15" s="111">
        <f>Ansuchen!N4</f>
        <v>0</v>
      </c>
      <c r="N15" s="111">
        <f>Ansuchen!P4</f>
        <v>0</v>
      </c>
      <c r="O15" s="114">
        <f>Finanzplan!K17</f>
        <v>0</v>
      </c>
      <c r="P15" s="94">
        <f>K23</f>
        <v>0</v>
      </c>
      <c r="Q15" s="114">
        <f>P15*1.2</f>
        <v>0</v>
      </c>
      <c r="R15" s="94">
        <f>K32</f>
        <v>0</v>
      </c>
      <c r="S15" s="129">
        <f>R15*1.2</f>
        <v>0</v>
      </c>
      <c r="T15" s="141">
        <f>I15+K15</f>
        <v>0</v>
      </c>
      <c r="U15" s="114">
        <f>Q15+S15</f>
        <v>0</v>
      </c>
      <c r="V15" s="138">
        <f>T15+U15</f>
        <v>0</v>
      </c>
      <c r="W15" s="127">
        <f>Finanzplan!K28</f>
        <v>0</v>
      </c>
      <c r="X15" s="114">
        <f>FinPlan1!I6</f>
        <v>0</v>
      </c>
      <c r="Y15" s="112">
        <f>Finanzplan!K32</f>
        <v>0</v>
      </c>
      <c r="Z15" s="114">
        <f>Finanzplan!W28</f>
        <v>0</v>
      </c>
      <c r="AA15" s="114">
        <f>FinPlan2!I6</f>
        <v>0</v>
      </c>
      <c r="AB15" s="112">
        <f>Finanzplan!W32</f>
        <v>0</v>
      </c>
      <c r="AC15" s="122">
        <f>Finanzplan!K32+Finanzplan!W32</f>
        <v>0</v>
      </c>
      <c r="AD15" s="123">
        <f>Finanzplan!K50</f>
        <v>0</v>
      </c>
      <c r="AE15" s="114">
        <f>IF(Ansuchen!N40="Ja",Finanzplan!K52,0)</f>
        <v>0</v>
      </c>
      <c r="AF15" s="117">
        <f>AD15+AE15</f>
        <v>0</v>
      </c>
      <c r="AG15" s="114">
        <f>Finanzplan!K63</f>
        <v>0</v>
      </c>
      <c r="AH15" s="114">
        <f>IF(Ansuchen!N40="Ja",Ansuchen!O38,0)</f>
        <v>0</v>
      </c>
      <c r="AI15" s="117">
        <f>AG15+AH15</f>
        <v>0</v>
      </c>
      <c r="AJ15" s="114">
        <f>AD15+AG15</f>
        <v>0</v>
      </c>
      <c r="AK15" s="114">
        <f>AE15+AH15</f>
        <v>0</v>
      </c>
      <c r="AL15" s="143">
        <f>AJ15+AK15</f>
        <v>0</v>
      </c>
    </row>
    <row r="16" spans="1:38">
      <c r="Z16" s="65"/>
      <c r="AA16" s="65"/>
      <c r="AB16" s="65"/>
      <c r="AC16" s="70"/>
      <c r="AF16" s="116"/>
    </row>
    <row r="17" spans="2:29">
      <c r="AC17" s="70"/>
    </row>
    <row r="18" spans="2:29">
      <c r="B18" s="102" t="s">
        <v>87</v>
      </c>
      <c r="C18" s="99"/>
      <c r="D18" s="99"/>
      <c r="E18" s="99"/>
      <c r="F18" s="99"/>
      <c r="G18" s="99"/>
      <c r="H18" s="99"/>
      <c r="I18" s="99"/>
      <c r="J18" s="99"/>
      <c r="K18" s="99"/>
      <c r="L18">
        <f>K19+K23</f>
        <v>0</v>
      </c>
      <c r="M18">
        <f>L18*1.2</f>
        <v>0</v>
      </c>
      <c r="U18" s="116"/>
    </row>
    <row r="19" spans="2:29">
      <c r="B19" s="66" t="s">
        <v>304</v>
      </c>
      <c r="C19" s="101"/>
      <c r="D19" s="101"/>
      <c r="E19" s="101"/>
      <c r="F19" s="101"/>
      <c r="G19" s="101"/>
      <c r="H19" s="101"/>
      <c r="I19" s="101"/>
      <c r="J19" s="101"/>
      <c r="K19" s="63">
        <f>IF(Einrichtungsstandorte!B38="Ja",Einrichtungsstandorte!C44,"0")+IF(Einrichtungsstandorte!B63="Ja",Einrichtungsstandorte!C69,"0")+IF(Einrichtungsstandorte!B88="Ja",Einrichtungsstandorte!C94,"0")+IF(Einrichtungsstandorte!E13="Ja",Einrichtungsstandorte!F19,"0")+IF(Einrichtungsstandorte!E38="Ja",Einrichtungsstandorte!F44,"0")+IF(Einrichtungsstandorte!E63="Ja",Einrichtungsstandorte!F69,"0")+IF(Einrichtungsstandorte!E88="Ja",Einrichtungsstandorte!F94,"0")+IF(Einrichtungsstandorte!H13="Ja",Einrichtungsstandorte!I19,"0")+IF(Einrichtungsstandorte!H38="Ja",Einrichtungsstandorte!I44,"0")+IF(Einrichtungsstandorte!H63="Ja",Einrichtungsstandorte!I69,"0")+IF(Einrichtungsstandorte!H88="Ja",Einrichtungsstandorte!I94,"0")+IF(Einrichtungsstandorte!K13="Ja",Einrichtungsstandorte!L19,"0")+IF(Einrichtungsstandorte!K38="Ja",Einrichtungsstandorte!L44,"0")+IF(Einrichtungsstandorte!K63="Ja",Einrichtungsstandorte!L69,"0")+IF(Einrichtungsstandorte!K88="Ja",Einrichtungsstandorte!L94,"0")+IF(Einrichtungsstandorte!N13="Ja",Einrichtungsstandorte!O19,"0")+IF(Einrichtungsstandorte!N38="Ja",Einrichtungsstandorte!O44,"0")+IF(Einrichtungsstandorte!N63="Ja",Einrichtungsstandorte!O69,"0")+IF(Einrichtungsstandorte!N88="Ja",Einrichtungsstandorte!O94,"0")+IF(Einrichtungsstandorte!Q13="Ja",Einrichtungsstandorte!R19,"0")+IF(Einrichtungsstandorte!Q38="Ja",Einrichtungsstandorte!R44,"0")+IF(Einrichtungsstandorte!Q63="Ja",Einrichtungsstandorte!R69,"0")+IF(Einrichtungsstandorte!Q88="Ja",Einrichtungsstandorte!R94,"0")+IF(Einrichtungsstandorte!T13="Ja",Einrichtungsstandorte!U19,"0")+IF(Einrichtungsstandorte!T38="Ja",Einrichtungsstandorte!U44,"0")+IF(Einrichtungsstandorte!T63="Ja",Einrichtungsstandorte!U69,"0")+IF(Einrichtungsstandorte!T88="Ja",Einrichtungsstandorte!U94,"0")+IF(Einrichtungsstandorte!W13="Ja",Einrichtungsstandorte!X19,"0")+IF(Einrichtungsstandorte!W38="Ja",Einrichtungsstandorte!X44,"0")+IF(Einrichtungsstandorte!W63="Ja",Einrichtungsstandorte!X69,"0")+IF(Einrichtungsstandorte!W88="Ja",Einrichtungsstandorte!X94,"0")+IF(Einrichtungsstandorte!Z13="Ja",Einrichtungsstandorte!AA19,"0")+IF(Einrichtungsstandorte!Z38="Ja",Einrichtungsstandorte!AA44,"0")+IF(Einrichtungsstandorte!Z63="Ja",Einrichtungsstandorte!AA69,"0")+IF(Einrichtungsstandorte!Z88="Ja",Einrichtungsstandorte!AA94,"0")+IF(Einrichtungsstandorte!AC13="Ja",Einrichtungsstandorte!AD19,"0")+IF(Einrichtungsstandorte!AC38="Ja",Einrichtungsstandorte!AD44,"0")+IF(Einrichtungsstandorte!AC63="Ja",Einrichtungsstandorte!AD69,"0")+IF(Einrichtungsstandorte!AC88="Ja",Einrichtungsstandorte!AD94,"0")+IF(Einrichtungsstandorte!AF13="Ja",Einrichtungsstandorte!AG19,"0")+IF(Einrichtungsstandorte!AF38="Ja",Einrichtungsstandorte!AG44,"0")+IF(Einrichtungsstandorte!AF63="Ja",Einrichtungsstandorte!AG69,"0")+IF(Einrichtungsstandorte!AF88="Ja",Einrichtungsstandorte!AG94,"0")+IF(Einrichtungsstandorte!AI13="Ja",Einrichtungsstandorte!AJ19,"0")+IF(Einrichtungsstandorte!AI38="Ja",Einrichtungsstandorte!AJ44,"0")+IF(Einrichtungsstandorte!AI63="Ja",Einrichtungsstandorte!AJ69,"0")+IF(Einrichtungsstandorte!AI88="Ja",Einrichtungsstandorte!AJ94,"0")</f>
        <v>0</v>
      </c>
    </row>
    <row r="20" spans="2:29">
      <c r="B20" s="66"/>
      <c r="C20" s="101"/>
      <c r="D20" s="101"/>
      <c r="E20" s="101"/>
      <c r="F20" s="101"/>
      <c r="G20" s="101"/>
      <c r="H20" s="101"/>
      <c r="I20" s="101"/>
      <c r="J20" s="101"/>
    </row>
    <row r="21" spans="2:29">
      <c r="B21" s="66" t="s">
        <v>305</v>
      </c>
      <c r="C21" s="101"/>
      <c r="D21" s="101"/>
      <c r="E21" s="101"/>
      <c r="F21" s="101"/>
      <c r="G21" s="101"/>
      <c r="H21" s="101"/>
      <c r="I21" s="101"/>
      <c r="J21" s="101"/>
      <c r="K21" s="63">
        <f>ROUND(Finanzplan!K15*Finanzplan!K22,0)</f>
        <v>0</v>
      </c>
    </row>
    <row r="22" spans="2:29">
      <c r="B22" s="101"/>
      <c r="C22" s="101"/>
      <c r="D22" s="101"/>
      <c r="E22" s="101"/>
      <c r="F22" s="101"/>
      <c r="G22" s="101"/>
      <c r="H22" s="101"/>
      <c r="I22" s="101"/>
      <c r="J22" s="101"/>
      <c r="K22" s="101"/>
    </row>
    <row r="23" spans="2:29">
      <c r="B23" s="66" t="s">
        <v>306</v>
      </c>
      <c r="C23" s="66"/>
      <c r="D23" s="66"/>
      <c r="E23" s="66"/>
      <c r="F23" s="66"/>
      <c r="G23" s="66"/>
      <c r="H23" s="66"/>
      <c r="I23" s="66"/>
      <c r="J23" s="66"/>
      <c r="K23" s="63">
        <f>IF(Einrichtungsstandorte!B39="Ja",Einrichtungsstandorte!C44,"0")+IF(Einrichtungsstandorte!B64="Ja",Einrichtungsstandorte!C69,"0")+IF(Einrichtungsstandorte!B89="Ja",Einrichtungsstandorte!C94,"0")+IF(Einrichtungsstandorte!E14="Ja",Einrichtungsstandorte!F19,"0")+IF(Einrichtungsstandorte!E39="Ja",Einrichtungsstandorte!F44,"0")+IF(Einrichtungsstandorte!E64="Ja",Einrichtungsstandorte!F69,"0")+IF(Einrichtungsstandorte!E89="Ja",Einrichtungsstandorte!F94,"0")+IF(Einrichtungsstandorte!H14="Ja",Einrichtungsstandorte!I19,"0")+IF(Einrichtungsstandorte!H39="Ja",Einrichtungsstandorte!I44,"0")+IF(Einrichtungsstandorte!H64="Ja",Einrichtungsstandorte!I69,"0")+IF(Einrichtungsstandorte!H89="Ja",Einrichtungsstandorte!I94,"0")+IF(Einrichtungsstandorte!K14="Ja",Einrichtungsstandorte!L19,"0")+IF(Einrichtungsstandorte!K39="Ja",Einrichtungsstandorte!L44,"0")+IF(Einrichtungsstandorte!K64="Ja",Einrichtungsstandorte!L69,"0")+IF(Einrichtungsstandorte!K89="Ja",Einrichtungsstandorte!L94,"0")+IF(Einrichtungsstandorte!N14="Ja",Einrichtungsstandorte!O19,"0")+IF(Einrichtungsstandorte!N39="Ja",Einrichtungsstandorte!O44,"0")+IF(Einrichtungsstandorte!N64="Ja",Einrichtungsstandorte!O69,"0")+IF(Einrichtungsstandorte!N89="Ja",Einrichtungsstandorte!O94,"0")+IF(Einrichtungsstandorte!Q14="Ja",Einrichtungsstandorte!R19,"0")+IF(Einrichtungsstandorte!Q39="Ja",Einrichtungsstandorte!R44,"0")+IF(Einrichtungsstandorte!Q64="Ja",Einrichtungsstandorte!R69,"0")+IF(Einrichtungsstandorte!Q89="Ja",Einrichtungsstandorte!R94,"0")+IF(Einrichtungsstandorte!T14="Ja",Einrichtungsstandorte!U19,"0")+IF(Einrichtungsstandorte!T39="Ja",Einrichtungsstandorte!U44,"0")+IF(Einrichtungsstandorte!T64="Ja",Einrichtungsstandorte!U69,"0")+IF(Einrichtungsstandorte!T89="Ja",Einrichtungsstandorte!U94,"0")+IF(Einrichtungsstandorte!W14="Ja",Einrichtungsstandorte!X19,"0")+IF(Einrichtungsstandorte!W39="Ja",Einrichtungsstandorte!X44,"0")+IF(Einrichtungsstandorte!W64="Ja",Einrichtungsstandorte!X69,"0")+IF(Einrichtungsstandorte!W89="Ja",Einrichtungsstandorte!X94,"0")+IF(Einrichtungsstandorte!Z14="Ja",Einrichtungsstandorte!AA19,"0")+IF(Einrichtungsstandorte!Z39="Ja",Einrichtungsstandorte!AA44,"0")+IF(Einrichtungsstandorte!Z64="Ja",Einrichtungsstandorte!AA69,"0")+IF(Einrichtungsstandorte!Z89="Ja",Einrichtungsstandorte!AA94,"0")+IF(Einrichtungsstandorte!AC14="Ja",Einrichtungsstandorte!AD19,"0")+IF(Einrichtungsstandorte!AC39="Ja",Einrichtungsstandorte!AD44,"0")+IF(Einrichtungsstandorte!AC64="Ja",Einrichtungsstandorte!AD69,"0")+IF(Einrichtungsstandorte!AC89="Ja",Einrichtungsstandorte!AD94,"0")+IF(Einrichtungsstandorte!AF14="Ja",Einrichtungsstandorte!AG19,"0")+IF(Einrichtungsstandorte!AF39="Ja",Einrichtungsstandorte!AG44,"0")+IF(Einrichtungsstandorte!AF64="Ja",Einrichtungsstandorte!AG69,"0")+IF(Einrichtungsstandorte!AF89="Ja",Einrichtungsstandorte!AG94,"0")+IF(Einrichtungsstandorte!AI14="Ja",Einrichtungsstandorte!AJ19,"0")+IF(Einrichtungsstandorte!AI39="Ja",Einrichtungsstandorte!AJ44,"0")+IF(Einrichtungsstandorte!AI64="Ja",Einrichtungsstandorte!AJ69,"0")+IF(Einrichtungsstandorte!AI89="Ja",Einrichtungsstandorte!AJ94,"0")</f>
        <v>0</v>
      </c>
    </row>
    <row r="25" spans="2:29">
      <c r="B25" s="66" t="s">
        <v>307</v>
      </c>
      <c r="K25" s="63">
        <f>ROUND(Finanzplan!K17*Finanzplan!K23,0)</f>
        <v>0</v>
      </c>
      <c r="T25" s="104"/>
      <c r="U25" s="104"/>
      <c r="V25" s="104"/>
    </row>
    <row r="27" spans="2:29">
      <c r="B27" s="103" t="s">
        <v>88</v>
      </c>
      <c r="C27" s="98"/>
      <c r="D27" s="98"/>
      <c r="E27" s="98"/>
      <c r="F27" s="98"/>
      <c r="G27" s="98"/>
      <c r="H27" s="98"/>
      <c r="I27" s="98"/>
      <c r="J27" s="98"/>
      <c r="K27" s="98"/>
      <c r="L27">
        <f>K28+K32</f>
        <v>0</v>
      </c>
      <c r="M27">
        <f>L27*1.2</f>
        <v>0</v>
      </c>
    </row>
    <row r="28" spans="2:29">
      <c r="B28" s="66" t="s">
        <v>89</v>
      </c>
      <c r="C28" s="101"/>
      <c r="D28" s="101"/>
      <c r="E28" s="101"/>
      <c r="F28" s="101"/>
      <c r="G28" s="101"/>
      <c r="H28" s="101"/>
      <c r="I28" s="101"/>
      <c r="J28" s="101"/>
      <c r="K28" s="63">
        <f>IF(Einrichtungsstandorte!B38="Ja",Einrichtungsstandorte!C48,"0")+IF(Einrichtungsstandorte!B63="Ja",Einrichtungsstandorte!C73,"0")+IF(Einrichtungsstandorte!B88="Ja",Einrichtungsstandorte!C98,"0")+IF(Einrichtungsstandorte!E13="Ja",Einrichtungsstandorte!F23,"0")+IF(Einrichtungsstandorte!E38="Ja",Einrichtungsstandorte!F48,"0")+IF(Einrichtungsstandorte!E63="Ja",Einrichtungsstandorte!F73,"0")+IF(Einrichtungsstandorte!E88="Ja",Einrichtungsstandorte!F98,"0")+IF(Einrichtungsstandorte!H13="Ja",Einrichtungsstandorte!I23,"0")+IF(Einrichtungsstandorte!H38="Ja",Einrichtungsstandorte!I48,"0")+IF(Einrichtungsstandorte!H63="Ja",Einrichtungsstandorte!I73,"0")+IF(Einrichtungsstandorte!H88="Ja",Einrichtungsstandorte!I98,"0")+IF(Einrichtungsstandorte!K13="Ja",Einrichtungsstandorte!L23,"0")+IF(Einrichtungsstandorte!K38="Ja",Einrichtungsstandorte!L48,"0")+IF(Einrichtungsstandorte!K63="Ja",Einrichtungsstandorte!L73,"0")+IF(Einrichtungsstandorte!K88="Ja",Einrichtungsstandorte!L98,"0")+IF(Einrichtungsstandorte!N13="Ja",Einrichtungsstandorte!O23,"0")+IF(Einrichtungsstandorte!N38="Ja",Einrichtungsstandorte!O48,"0")+IF(Einrichtungsstandorte!N63="Ja",Einrichtungsstandorte!O73,"0")+IF(Einrichtungsstandorte!N88="Ja",Einrichtungsstandorte!O98,"0")+IF(Einrichtungsstandorte!Q13="Ja",Einrichtungsstandorte!R23,"0")+IF(Einrichtungsstandorte!Q38="Ja",Einrichtungsstandorte!R48,"0")+IF(Einrichtungsstandorte!Q63="Ja",Einrichtungsstandorte!R73,"0")+IF(Einrichtungsstandorte!Q88="Ja",Einrichtungsstandorte!R98,"0")+IF(Einrichtungsstandorte!T13="Ja",Einrichtungsstandorte!U23,"0")+IF(Einrichtungsstandorte!T38="Ja",Einrichtungsstandorte!U48,"0")+IF(Einrichtungsstandorte!T63="Ja",Einrichtungsstandorte!U73,"0")+IF(Einrichtungsstandorte!T88="Ja",Einrichtungsstandorte!U98,"0")+IF(Einrichtungsstandorte!W13="Ja",Einrichtungsstandorte!X23,"0")+IF(Einrichtungsstandorte!W38="Ja",Einrichtungsstandorte!X48,"0")+IF(Einrichtungsstandorte!W63="Ja",Einrichtungsstandorte!X73,"0")+IF(Einrichtungsstandorte!W88="Ja",Einrichtungsstandorte!X98,"0")+IF(Einrichtungsstandorte!Z13="Ja",Einrichtungsstandorte!AA23,"0")+IF(Einrichtungsstandorte!Z38="Ja",Einrichtungsstandorte!AA48,"0")+IF(Einrichtungsstandorte!Z63="Ja",Einrichtungsstandorte!AA73,"0")+IF(Einrichtungsstandorte!Z88="Ja",Einrichtungsstandorte!AA98,"0")+IF(Einrichtungsstandorte!AC13="Ja",Einrichtungsstandorte!AD23,"0")+IF(Einrichtungsstandorte!AC38="Ja",Einrichtungsstandorte!AD48,"0")+IF(Einrichtungsstandorte!AC63="Ja",Einrichtungsstandorte!AD73,"0")+IF(Einrichtungsstandorte!AC88="Ja",Einrichtungsstandorte!AD98,"0")+IF(Einrichtungsstandorte!AF13="Ja",Einrichtungsstandorte!AG23,"0")+IF(Einrichtungsstandorte!AF38="Ja",Einrichtungsstandorte!AG48,"0")+IF(Einrichtungsstandorte!AF63="Ja",Einrichtungsstandorte!AG73,"0")+IF(Einrichtungsstandorte!AF88="Ja",Einrichtungsstandorte!AG98,"0")+IF(Einrichtungsstandorte!AI13="Ja",Einrichtungsstandorte!AJ23,"0")+IF(Einrichtungsstandorte!AI38="Ja",Einrichtungsstandorte!AJ48,"0")+IF(Einrichtungsstandorte!AI63="Ja",Einrichtungsstandorte!AJ73,"0")+IF(Einrichtungsstandorte!AI88="Ja",Einrichtungsstandorte!AJ98,"0")</f>
        <v>0</v>
      </c>
    </row>
    <row r="29" spans="2:29">
      <c r="B29" s="66"/>
      <c r="C29" s="101"/>
      <c r="D29" s="101"/>
      <c r="E29" s="101"/>
      <c r="F29" s="101"/>
      <c r="G29" s="101"/>
      <c r="H29" s="101"/>
      <c r="I29" s="101"/>
      <c r="J29" s="101"/>
    </row>
    <row r="30" spans="2:29">
      <c r="B30" s="66" t="s">
        <v>305</v>
      </c>
      <c r="C30" s="101"/>
      <c r="D30" s="101"/>
      <c r="E30" s="101"/>
      <c r="F30" s="101"/>
      <c r="G30" s="101"/>
      <c r="H30" s="101"/>
      <c r="I30" s="101"/>
      <c r="J30" s="101"/>
      <c r="K30" s="63">
        <f>ROUND(Finanzplan!W15*Finanzplan!W22,0)</f>
        <v>0</v>
      </c>
    </row>
    <row r="31" spans="2:29">
      <c r="B31" s="101"/>
      <c r="C31" s="101"/>
      <c r="D31" s="101"/>
      <c r="E31" s="101"/>
      <c r="F31" s="101"/>
      <c r="G31" s="101"/>
      <c r="H31" s="101"/>
      <c r="I31" s="101"/>
      <c r="J31" s="101"/>
    </row>
    <row r="32" spans="2:29">
      <c r="B32" s="66" t="s">
        <v>90</v>
      </c>
      <c r="C32" s="101"/>
      <c r="D32" s="101"/>
      <c r="E32" s="101"/>
      <c r="F32" s="101"/>
      <c r="G32" s="101"/>
      <c r="H32" s="101"/>
      <c r="I32" s="101"/>
      <c r="J32" s="101"/>
      <c r="K32" s="63">
        <f>IF(Einrichtungsstandorte!B39="Ja",Einrichtungsstandorte!C48,"0")+IF(Einrichtungsstandorte!B64="Ja",Einrichtungsstandorte!C73,"0")+IF(Einrichtungsstandorte!B89="Ja",Einrichtungsstandorte!C98,"0")+IF(Einrichtungsstandorte!E14="Ja",Einrichtungsstandorte!F23,"0")+IF(Einrichtungsstandorte!E39="Ja",Einrichtungsstandorte!F48,"0")+IF(Einrichtungsstandorte!E64="Ja",Einrichtungsstandorte!F73,"0")+IF(Einrichtungsstandorte!E89="Ja",Einrichtungsstandorte!F98,"0")+IF(Einrichtungsstandorte!H14="Ja",Einrichtungsstandorte!I23,"0")+IF(Einrichtungsstandorte!H39="Ja",Einrichtungsstandorte!I48,"0")+IF(Einrichtungsstandorte!H64="Ja",Einrichtungsstandorte!I73,"0")+IF(Einrichtungsstandorte!H89="Ja",Einrichtungsstandorte!I98,"0")+IF(Einrichtungsstandorte!K14="Ja",Einrichtungsstandorte!L23,"0")+IF(Einrichtungsstandorte!K39="Ja",Einrichtungsstandorte!L48,"0")+IF(Einrichtungsstandorte!K64="Ja",Einrichtungsstandorte!L73,"0")+IF(Einrichtungsstandorte!K89="Ja",Einrichtungsstandorte!L98,"0")+IF(Einrichtungsstandorte!N14="Ja",Einrichtungsstandorte!O23,"0")+IF(Einrichtungsstandorte!N39="Ja",Einrichtungsstandorte!O48,"0")+IF(Einrichtungsstandorte!N64="Ja",Einrichtungsstandorte!O73,"0")+IF(Einrichtungsstandorte!N89="Ja",Einrichtungsstandorte!O98,"0")+IF(Einrichtungsstandorte!Q14="Ja",Einrichtungsstandorte!R23,"0")+IF(Einrichtungsstandorte!Q39="Ja",Einrichtungsstandorte!R48,"0")+IF(Einrichtungsstandorte!Q64="Ja",Einrichtungsstandorte!R73,"0")+IF(Einrichtungsstandorte!Q89="Ja",Einrichtungsstandorte!R98,"0")+IF(Einrichtungsstandorte!T14="Ja",Einrichtungsstandorte!U23,"0")+IF(Einrichtungsstandorte!T39="Ja",Einrichtungsstandorte!U48,"0")+IF(Einrichtungsstandorte!T64="Ja",Einrichtungsstandorte!U73,"0")+IF(Einrichtungsstandorte!T89="Ja",Einrichtungsstandorte!U98,"0")+IF(Einrichtungsstandorte!W14="Ja",Einrichtungsstandorte!X23,"0")+IF(Einrichtungsstandorte!W39="Ja",Einrichtungsstandorte!X48,"0")+IF(Einrichtungsstandorte!W64="Ja",Einrichtungsstandorte!X73,"0")+IF(Einrichtungsstandorte!W89="Ja",Einrichtungsstandorte!X98,"0")+IF(Einrichtungsstandorte!Z14="Ja",Einrichtungsstandorte!AA23,"0")+IF(Einrichtungsstandorte!Z39="Ja",Einrichtungsstandorte!AA48,"0")+IF(Einrichtungsstandorte!Z64="Ja",Einrichtungsstandorte!AA73,"0")+IF(Einrichtungsstandorte!Z89="Ja",Einrichtungsstandorte!AA98,"0")+IF(Einrichtungsstandorte!AC14="Ja",Einrichtungsstandorte!AD23,"0")+IF(Einrichtungsstandorte!AC39="Ja",Einrichtungsstandorte!AD48,"0")+IF(Einrichtungsstandorte!AC64="Ja",Einrichtungsstandorte!AD73,"0")+IF(Einrichtungsstandorte!AC89="Ja",Einrichtungsstandorte!AD98,"0")+IF(Einrichtungsstandorte!AF14="Ja",Einrichtungsstandorte!AG23,"0")+IF(Einrichtungsstandorte!AF39="Ja",Einrichtungsstandorte!AG48,"0")+IF(Einrichtungsstandorte!AF64="Ja",Einrichtungsstandorte!AG73,"0")+IF(Einrichtungsstandorte!AF89="Ja",Einrichtungsstandorte!AG98,"0")+IF(Einrichtungsstandorte!AI14="Ja",Einrichtungsstandorte!AJ23,"0")+IF(Einrichtungsstandorte!AI39="Ja",Einrichtungsstandorte!AJ48,"0")+IF(Einrichtungsstandorte!AI64="Ja",Einrichtungsstandorte!AJ73,"0")+IF(Einrichtungsstandorte!AI89="Ja",Einrichtungsstandorte!AJ98,"0")</f>
        <v>0</v>
      </c>
    </row>
    <row r="34" spans="2:11">
      <c r="B34" s="66" t="s">
        <v>307</v>
      </c>
      <c r="K34" s="63">
        <f>ROUND(Finanzplan!W17*Finanzplan!W23,0)</f>
        <v>0</v>
      </c>
    </row>
  </sheetData>
  <mergeCells count="5">
    <mergeCell ref="D13:K13"/>
    <mergeCell ref="L13:S13"/>
    <mergeCell ref="W13:AC13"/>
    <mergeCell ref="AD13:AL13"/>
    <mergeCell ref="T13:V13"/>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Ansuchen</vt:lpstr>
      <vt:lpstr>Einrichtungsstandorte</vt:lpstr>
      <vt:lpstr>Finanzplan</vt:lpstr>
      <vt:lpstr>FinPlan1</vt:lpstr>
      <vt:lpstr>FinPlan2</vt:lpstr>
      <vt:lpstr>Daten BESK</vt:lpstr>
      <vt:lpstr>Info_IT</vt:lpstr>
    </vt:vector>
  </TitlesOfParts>
  <Company>Land Steiermark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maximilian.tonsern@stmk.gv.at</dc:creator>
  <cp:lastModifiedBy>Pirstl Katinka</cp:lastModifiedBy>
  <cp:lastPrinted>2024-05-29T10:09:05Z</cp:lastPrinted>
  <dcterms:created xsi:type="dcterms:W3CDTF">2019-04-18T11:22:06Z</dcterms:created>
  <dcterms:modified xsi:type="dcterms:W3CDTF">2024-06-28T04:25:36Z</dcterms:modified>
</cp:coreProperties>
</file>