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6.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7.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8.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9.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10.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11.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2.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drawings/drawing13.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drawings/drawing14.xml" ContentType="application/vnd.openxmlformats-officedocument.drawing+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updateLinks="never" codeName="DieseArbeitsmappe"/>
  <mc:AlternateContent xmlns:mc="http://schemas.openxmlformats.org/markup-compatibility/2006">
    <mc:Choice Requires="x15">
      <x15ac:absPath xmlns:x15ac="http://schemas.microsoft.com/office/spreadsheetml/2010/11/ac" url="N:\GSKG13_Sprachf\01 TEAM\Kampusch\Förderplan\Förderplan_NEU\"/>
    </mc:Choice>
  </mc:AlternateContent>
  <xr:revisionPtr revIDLastSave="0" documentId="13_ncr:1_{58A6261C-372C-4F68-9C6F-9AF511413D82}" xr6:coauthVersionLast="47" xr6:coauthVersionMax="47" xr10:uidLastSave="{00000000-0000-0000-0000-000000000000}"/>
  <workbookProtection workbookAlgorithmName="SHA-512" workbookHashValue="GmBGKt0ab1QBpepkhP2aXyOG2Zb306TpwI/k549UqiHbnip2a681tIN1lyJRjqYeX83HvJaGAVD2wbj3dHDq5w==" workbookSaltValue="zRl2S8pmgtUFzJIO8i4ISw==" workbookSpinCount="100000" lockStructure="1"/>
  <bookViews>
    <workbookView xWindow="-120" yWindow="-120" windowWidth="29040" windowHeight="15720" xr2:uid="{00000000-000D-0000-FFFF-FFFF00000000}"/>
  </bookViews>
  <sheets>
    <sheet name="Uebersicht" sheetId="4" r:id="rId1"/>
    <sheet name="Foerderangebote" sheetId="3" r:id="rId2"/>
    <sheet name="Kinderliste" sheetId="19" r:id="rId3"/>
    <sheet name="Kind 1" sheetId="1" r:id="rId4"/>
    <sheet name="Kind 2" sheetId="13" r:id="rId5"/>
    <sheet name="Kind 3" sheetId="12" r:id="rId6"/>
    <sheet name="Kind 4" sheetId="11" r:id="rId7"/>
    <sheet name="Kind 5" sheetId="10" r:id="rId8"/>
    <sheet name="Kind 6" sheetId="18" r:id="rId9"/>
    <sheet name="Kind 7" sheetId="17" r:id="rId10"/>
    <sheet name="Kind 8" sheetId="16" r:id="rId11"/>
    <sheet name="Kind 9" sheetId="15" r:id="rId12"/>
    <sheet name="Kind 10" sheetId="14" r:id="rId13"/>
    <sheet name="Druckvorlage_1" sheetId="20" r:id="rId14"/>
    <sheet name="Druckvorlage_2" sheetId="21" r:id="rId15"/>
    <sheet name="Intern" sheetId="2" state="hidden" r:id="rId16"/>
  </sheets>
  <externalReferences>
    <externalReference r:id="rId17"/>
  </externalReferences>
  <definedNames>
    <definedName name="_xlnm._FilterDatabase" localSheetId="1" hidden="1">Foerderangebote!$C$215:$G$307</definedName>
    <definedName name="_xlnm._FilterDatabase" localSheetId="15" hidden="1">Intern!$C$298:$G$598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7" i="14" l="1"/>
  <c r="H8" i="14"/>
  <c r="C7" i="15"/>
  <c r="H8" i="15"/>
  <c r="H8" i="16"/>
  <c r="C7" i="17"/>
  <c r="H8" i="17"/>
  <c r="C7" i="18"/>
  <c r="H8" i="18"/>
  <c r="C7" i="10"/>
  <c r="H8" i="10"/>
  <c r="H8" i="11"/>
  <c r="C7" i="11"/>
  <c r="H8" i="12"/>
  <c r="C7" i="12"/>
  <c r="H8" i="13"/>
  <c r="C7" i="13"/>
  <c r="C7" i="1"/>
  <c r="N5" i="4"/>
  <c r="O506" i="2"/>
  <c r="P506" i="2"/>
  <c r="Q506" i="2"/>
  <c r="R506" i="2"/>
  <c r="S506" i="2"/>
  <c r="T506" i="2"/>
  <c r="U506" i="2"/>
  <c r="V506" i="2"/>
  <c r="W506" i="2"/>
  <c r="X506" i="2"/>
  <c r="O508" i="2"/>
  <c r="P508" i="2"/>
  <c r="Q508" i="2"/>
  <c r="R508" i="2"/>
  <c r="S508" i="2"/>
  <c r="T508" i="2"/>
  <c r="U508" i="2"/>
  <c r="V508" i="2"/>
  <c r="W508" i="2"/>
  <c r="X508" i="2"/>
  <c r="X504" i="2"/>
  <c r="W504" i="2"/>
  <c r="V504" i="2"/>
  <c r="U504" i="2"/>
  <c r="T504" i="2"/>
  <c r="S504" i="2"/>
  <c r="R504" i="2"/>
  <c r="Q504" i="2"/>
  <c r="P504" i="2"/>
  <c r="O504" i="2"/>
  <c r="O500" i="2"/>
  <c r="P500" i="2"/>
  <c r="Q500" i="2"/>
  <c r="R500" i="2"/>
  <c r="S500" i="2"/>
  <c r="T500" i="2"/>
  <c r="U500" i="2"/>
  <c r="V500" i="2"/>
  <c r="W500" i="2"/>
  <c r="X500" i="2"/>
  <c r="O502" i="2"/>
  <c r="P502" i="2"/>
  <c r="Q502" i="2"/>
  <c r="R502" i="2"/>
  <c r="S502" i="2"/>
  <c r="T502" i="2"/>
  <c r="U502" i="2"/>
  <c r="V502" i="2"/>
  <c r="W502" i="2"/>
  <c r="X502" i="2"/>
  <c r="X498" i="2"/>
  <c r="W498" i="2"/>
  <c r="V498" i="2"/>
  <c r="U498" i="2"/>
  <c r="T498" i="2"/>
  <c r="S498" i="2"/>
  <c r="R498" i="2"/>
  <c r="Q498" i="2"/>
  <c r="P498" i="2"/>
  <c r="O498" i="2"/>
  <c r="O494" i="2"/>
  <c r="P494" i="2"/>
  <c r="Q494" i="2"/>
  <c r="R494" i="2"/>
  <c r="S494" i="2"/>
  <c r="T494" i="2"/>
  <c r="U494" i="2"/>
  <c r="V494" i="2"/>
  <c r="W494" i="2"/>
  <c r="X494" i="2"/>
  <c r="O496" i="2"/>
  <c r="P496" i="2"/>
  <c r="Q496" i="2"/>
  <c r="R496" i="2"/>
  <c r="S496" i="2"/>
  <c r="T496" i="2"/>
  <c r="U496" i="2"/>
  <c r="V496" i="2"/>
  <c r="W496" i="2"/>
  <c r="X496" i="2"/>
  <c r="X492" i="2"/>
  <c r="W492" i="2"/>
  <c r="V492" i="2"/>
  <c r="U492" i="2"/>
  <c r="T492" i="2"/>
  <c r="S492" i="2"/>
  <c r="R492" i="2"/>
  <c r="Q492" i="2"/>
  <c r="P492" i="2"/>
  <c r="O492" i="2"/>
  <c r="O488" i="2"/>
  <c r="P488" i="2"/>
  <c r="Q488" i="2"/>
  <c r="R488" i="2"/>
  <c r="S488" i="2"/>
  <c r="T488" i="2"/>
  <c r="U488" i="2"/>
  <c r="V488" i="2"/>
  <c r="W488" i="2"/>
  <c r="X488" i="2"/>
  <c r="O490" i="2"/>
  <c r="P490" i="2"/>
  <c r="Q490" i="2"/>
  <c r="R490" i="2"/>
  <c r="S490" i="2"/>
  <c r="T490" i="2"/>
  <c r="U490" i="2"/>
  <c r="V490" i="2"/>
  <c r="W490" i="2"/>
  <c r="X490" i="2"/>
  <c r="X486" i="2"/>
  <c r="W486" i="2"/>
  <c r="V486" i="2"/>
  <c r="U486" i="2"/>
  <c r="T486" i="2"/>
  <c r="S486" i="2"/>
  <c r="R486" i="2"/>
  <c r="Q486" i="2"/>
  <c r="P486" i="2"/>
  <c r="O486" i="2"/>
  <c r="O482" i="2"/>
  <c r="P482" i="2"/>
  <c r="Q482" i="2"/>
  <c r="R482" i="2"/>
  <c r="S482" i="2"/>
  <c r="T482" i="2"/>
  <c r="U482" i="2"/>
  <c r="V482" i="2"/>
  <c r="W482" i="2"/>
  <c r="X482" i="2"/>
  <c r="O484" i="2"/>
  <c r="P484" i="2"/>
  <c r="Q484" i="2"/>
  <c r="R484" i="2"/>
  <c r="S484" i="2"/>
  <c r="T484" i="2"/>
  <c r="U484" i="2"/>
  <c r="V484" i="2"/>
  <c r="W484" i="2"/>
  <c r="X484" i="2"/>
  <c r="X480" i="2"/>
  <c r="W480" i="2"/>
  <c r="V480" i="2"/>
  <c r="U480" i="2"/>
  <c r="T480" i="2"/>
  <c r="S480" i="2"/>
  <c r="R480" i="2"/>
  <c r="Q480" i="2"/>
  <c r="P480" i="2"/>
  <c r="O480" i="2"/>
  <c r="O476" i="2"/>
  <c r="P476" i="2"/>
  <c r="Q476" i="2"/>
  <c r="R476" i="2"/>
  <c r="S476" i="2"/>
  <c r="T476" i="2"/>
  <c r="U476" i="2"/>
  <c r="V476" i="2"/>
  <c r="W476" i="2"/>
  <c r="X476" i="2"/>
  <c r="O478" i="2"/>
  <c r="P478" i="2"/>
  <c r="Q478" i="2"/>
  <c r="R478" i="2"/>
  <c r="S478" i="2"/>
  <c r="T478" i="2"/>
  <c r="U478" i="2"/>
  <c r="V478" i="2"/>
  <c r="W478" i="2"/>
  <c r="X478" i="2"/>
  <c r="X474" i="2"/>
  <c r="W474" i="2"/>
  <c r="V474" i="2"/>
  <c r="U474" i="2"/>
  <c r="T474" i="2"/>
  <c r="S474" i="2"/>
  <c r="R474" i="2"/>
  <c r="Q474" i="2"/>
  <c r="P474" i="2"/>
  <c r="O474" i="2"/>
  <c r="O470" i="2"/>
  <c r="P470" i="2"/>
  <c r="Q470" i="2"/>
  <c r="R470" i="2"/>
  <c r="S470" i="2"/>
  <c r="T470" i="2"/>
  <c r="U470" i="2"/>
  <c r="V470" i="2"/>
  <c r="W470" i="2"/>
  <c r="X470" i="2"/>
  <c r="O472" i="2"/>
  <c r="P472" i="2"/>
  <c r="Q472" i="2"/>
  <c r="R472" i="2"/>
  <c r="S472" i="2"/>
  <c r="T472" i="2"/>
  <c r="U472" i="2"/>
  <c r="V472" i="2"/>
  <c r="W472" i="2"/>
  <c r="X472" i="2"/>
  <c r="X468" i="2"/>
  <c r="W468" i="2"/>
  <c r="V468" i="2"/>
  <c r="U468" i="2"/>
  <c r="T468" i="2"/>
  <c r="S468" i="2"/>
  <c r="R468" i="2"/>
  <c r="Q468" i="2"/>
  <c r="P468" i="2"/>
  <c r="O468" i="2"/>
  <c r="O464" i="2"/>
  <c r="P464" i="2"/>
  <c r="Q464" i="2"/>
  <c r="R464" i="2"/>
  <c r="S464" i="2"/>
  <c r="T464" i="2"/>
  <c r="U464" i="2"/>
  <c r="V464" i="2"/>
  <c r="W464" i="2"/>
  <c r="X464" i="2"/>
  <c r="O466" i="2"/>
  <c r="P466" i="2"/>
  <c r="Q466" i="2"/>
  <c r="R466" i="2"/>
  <c r="S466" i="2"/>
  <c r="T466" i="2"/>
  <c r="U466" i="2"/>
  <c r="V466" i="2"/>
  <c r="W466" i="2"/>
  <c r="X466" i="2"/>
  <c r="X462" i="2"/>
  <c r="W462" i="2"/>
  <c r="V462" i="2"/>
  <c r="U462" i="2"/>
  <c r="T462" i="2"/>
  <c r="S462" i="2"/>
  <c r="R462" i="2"/>
  <c r="Q462" i="2"/>
  <c r="P462" i="2"/>
  <c r="O462" i="2"/>
  <c r="O458" i="2"/>
  <c r="P458" i="2"/>
  <c r="Q458" i="2"/>
  <c r="R458" i="2"/>
  <c r="S458" i="2"/>
  <c r="T458" i="2"/>
  <c r="U458" i="2"/>
  <c r="V458" i="2"/>
  <c r="W458" i="2"/>
  <c r="X458" i="2"/>
  <c r="O460" i="2"/>
  <c r="P460" i="2"/>
  <c r="Q460" i="2"/>
  <c r="R460" i="2"/>
  <c r="S460" i="2"/>
  <c r="T460" i="2"/>
  <c r="U460" i="2"/>
  <c r="V460" i="2"/>
  <c r="W460" i="2"/>
  <c r="X460" i="2"/>
  <c r="X456" i="2"/>
  <c r="W456" i="2"/>
  <c r="V456" i="2"/>
  <c r="U456" i="2"/>
  <c r="T456" i="2"/>
  <c r="S456" i="2"/>
  <c r="R456" i="2"/>
  <c r="Q456" i="2"/>
  <c r="P456" i="2"/>
  <c r="O456" i="2"/>
  <c r="O452" i="2"/>
  <c r="P452" i="2"/>
  <c r="Q452" i="2"/>
  <c r="R452" i="2"/>
  <c r="S452" i="2"/>
  <c r="T452" i="2"/>
  <c r="U452" i="2"/>
  <c r="V452" i="2"/>
  <c r="W452" i="2"/>
  <c r="X452" i="2"/>
  <c r="O454" i="2"/>
  <c r="P454" i="2"/>
  <c r="Q454" i="2"/>
  <c r="R454" i="2"/>
  <c r="S454" i="2"/>
  <c r="T454" i="2"/>
  <c r="U454" i="2"/>
  <c r="V454" i="2"/>
  <c r="W454" i="2"/>
  <c r="X454" i="2"/>
  <c r="X450" i="2"/>
  <c r="W450" i="2"/>
  <c r="V450" i="2"/>
  <c r="T450" i="2"/>
  <c r="U450" i="2"/>
  <c r="S450" i="2"/>
  <c r="R450" i="2"/>
  <c r="Q450" i="2"/>
  <c r="P450" i="2"/>
  <c r="O450" i="2"/>
  <c r="O446" i="2"/>
  <c r="P446" i="2"/>
  <c r="Q446" i="2"/>
  <c r="R446" i="2"/>
  <c r="S446" i="2"/>
  <c r="T446" i="2"/>
  <c r="U446" i="2"/>
  <c r="V446" i="2"/>
  <c r="W446" i="2"/>
  <c r="X446" i="2"/>
  <c r="O448" i="2"/>
  <c r="P448" i="2"/>
  <c r="Q448" i="2"/>
  <c r="R448" i="2"/>
  <c r="S448" i="2"/>
  <c r="T448" i="2"/>
  <c r="U448" i="2"/>
  <c r="V448" i="2"/>
  <c r="W448" i="2"/>
  <c r="X448" i="2"/>
  <c r="X444" i="2"/>
  <c r="W444" i="2"/>
  <c r="V444" i="2"/>
  <c r="U444" i="2"/>
  <c r="T444" i="2"/>
  <c r="S444" i="2"/>
  <c r="R444" i="2"/>
  <c r="Q444" i="2"/>
  <c r="P444" i="2"/>
  <c r="O444" i="2"/>
  <c r="O440" i="2"/>
  <c r="P440" i="2"/>
  <c r="Q440" i="2"/>
  <c r="R440" i="2"/>
  <c r="S440" i="2"/>
  <c r="T440" i="2"/>
  <c r="U440" i="2"/>
  <c r="V440" i="2"/>
  <c r="W440" i="2"/>
  <c r="X440" i="2"/>
  <c r="O442" i="2"/>
  <c r="P442" i="2"/>
  <c r="Q442" i="2"/>
  <c r="R442" i="2"/>
  <c r="S442" i="2"/>
  <c r="T442" i="2"/>
  <c r="U442" i="2"/>
  <c r="V442" i="2"/>
  <c r="W442" i="2"/>
  <c r="X442" i="2"/>
  <c r="X438" i="2"/>
  <c r="W438" i="2"/>
  <c r="V438" i="2"/>
  <c r="U438" i="2"/>
  <c r="T438" i="2"/>
  <c r="S438" i="2"/>
  <c r="R438" i="2"/>
  <c r="Q438" i="2"/>
  <c r="P438" i="2"/>
  <c r="O438" i="2"/>
  <c r="O434" i="2"/>
  <c r="P434" i="2"/>
  <c r="Q434" i="2"/>
  <c r="R434" i="2"/>
  <c r="S434" i="2"/>
  <c r="T434" i="2"/>
  <c r="U434" i="2"/>
  <c r="V434" i="2"/>
  <c r="W434" i="2"/>
  <c r="X434" i="2"/>
  <c r="O436" i="2"/>
  <c r="P436" i="2"/>
  <c r="Q436" i="2"/>
  <c r="R436" i="2"/>
  <c r="S436" i="2"/>
  <c r="T436" i="2"/>
  <c r="U436" i="2"/>
  <c r="V436" i="2"/>
  <c r="W436" i="2"/>
  <c r="X436" i="2"/>
  <c r="X432" i="2"/>
  <c r="W432" i="2"/>
  <c r="V432" i="2"/>
  <c r="U432" i="2"/>
  <c r="T432" i="2"/>
  <c r="S432" i="2"/>
  <c r="R432" i="2"/>
  <c r="Q432" i="2"/>
  <c r="P432" i="2"/>
  <c r="O432" i="2"/>
  <c r="O428" i="2"/>
  <c r="P428" i="2"/>
  <c r="Q428" i="2"/>
  <c r="R428" i="2"/>
  <c r="S428" i="2"/>
  <c r="T428" i="2"/>
  <c r="U428" i="2"/>
  <c r="V428" i="2"/>
  <c r="W428" i="2"/>
  <c r="X428" i="2"/>
  <c r="O430" i="2"/>
  <c r="P430" i="2"/>
  <c r="Q430" i="2"/>
  <c r="R430" i="2"/>
  <c r="S430" i="2"/>
  <c r="T430" i="2"/>
  <c r="U430" i="2"/>
  <c r="V430" i="2"/>
  <c r="W430" i="2"/>
  <c r="X430" i="2"/>
  <c r="X426" i="2"/>
  <c r="W426" i="2"/>
  <c r="V426" i="2"/>
  <c r="U426" i="2"/>
  <c r="T426" i="2"/>
  <c r="S426" i="2"/>
  <c r="R426" i="2"/>
  <c r="Q426" i="2"/>
  <c r="P426" i="2"/>
  <c r="O426" i="2"/>
  <c r="O422" i="2"/>
  <c r="P422" i="2"/>
  <c r="Q422" i="2"/>
  <c r="R422" i="2"/>
  <c r="S422" i="2"/>
  <c r="T422" i="2"/>
  <c r="U422" i="2"/>
  <c r="V422" i="2"/>
  <c r="W422" i="2"/>
  <c r="X422" i="2"/>
  <c r="O424" i="2"/>
  <c r="P424" i="2"/>
  <c r="Q424" i="2"/>
  <c r="R424" i="2"/>
  <c r="S424" i="2"/>
  <c r="T424" i="2"/>
  <c r="U424" i="2"/>
  <c r="V424" i="2"/>
  <c r="W424" i="2"/>
  <c r="X424" i="2"/>
  <c r="X420" i="2"/>
  <c r="W420" i="2"/>
  <c r="V420" i="2"/>
  <c r="U420" i="2"/>
  <c r="T420" i="2"/>
  <c r="S420" i="2"/>
  <c r="R420" i="2"/>
  <c r="Q420" i="2"/>
  <c r="P420" i="2"/>
  <c r="O420" i="2"/>
  <c r="M449" i="2" l="1"/>
  <c r="M450" i="2"/>
  <c r="M451" i="2"/>
  <c r="M452" i="2"/>
  <c r="M453" i="2"/>
  <c r="M454" i="2"/>
  <c r="M455" i="2"/>
  <c r="M456" i="2"/>
  <c r="M457" i="2"/>
  <c r="M458" i="2"/>
  <c r="M459" i="2"/>
  <c r="M460" i="2"/>
  <c r="M461" i="2"/>
  <c r="M462" i="2"/>
  <c r="M463" i="2"/>
  <c r="M464" i="2"/>
  <c r="M465" i="2"/>
  <c r="M466" i="2"/>
  <c r="M467" i="2"/>
  <c r="M468" i="2"/>
  <c r="M469" i="2"/>
  <c r="M470" i="2"/>
  <c r="M471" i="2"/>
  <c r="M472" i="2"/>
  <c r="M473" i="2"/>
  <c r="M474" i="2"/>
  <c r="M475" i="2"/>
  <c r="M476" i="2"/>
  <c r="M477" i="2"/>
  <c r="M478" i="2"/>
  <c r="M479" i="2"/>
  <c r="M480" i="2"/>
  <c r="M481" i="2"/>
  <c r="M482" i="2"/>
  <c r="M483" i="2"/>
  <c r="M484" i="2"/>
  <c r="M485" i="2"/>
  <c r="M486" i="2"/>
  <c r="M487" i="2"/>
  <c r="M488" i="2"/>
  <c r="M489" i="2"/>
  <c r="M490" i="2"/>
  <c r="M491" i="2"/>
  <c r="M492" i="2"/>
  <c r="M493" i="2"/>
  <c r="M494" i="2"/>
  <c r="M495" i="2"/>
  <c r="M496" i="2"/>
  <c r="M497" i="2"/>
  <c r="M498" i="2"/>
  <c r="M499" i="2"/>
  <c r="M500" i="2"/>
  <c r="M501" i="2"/>
  <c r="M502" i="2"/>
  <c r="M503" i="2"/>
  <c r="M504" i="2"/>
  <c r="M505" i="2"/>
  <c r="M506" i="2"/>
  <c r="M507" i="2"/>
  <c r="M508" i="2"/>
  <c r="M509" i="2"/>
  <c r="O416" i="2" l="1"/>
  <c r="P416" i="2"/>
  <c r="Q416" i="2"/>
  <c r="R416" i="2"/>
  <c r="S416" i="2"/>
  <c r="T416" i="2"/>
  <c r="U416" i="2"/>
  <c r="V416" i="2"/>
  <c r="W416" i="2"/>
  <c r="X416" i="2"/>
  <c r="O418" i="2"/>
  <c r="P418" i="2"/>
  <c r="Q418" i="2"/>
  <c r="R418" i="2"/>
  <c r="S418" i="2"/>
  <c r="T418" i="2"/>
  <c r="U418" i="2"/>
  <c r="V418" i="2"/>
  <c r="W418" i="2"/>
  <c r="X418" i="2"/>
  <c r="X414" i="2"/>
  <c r="W414" i="2"/>
  <c r="V414" i="2"/>
  <c r="U414" i="2"/>
  <c r="T414" i="2"/>
  <c r="S414" i="2"/>
  <c r="R414" i="2"/>
  <c r="Q414" i="2"/>
  <c r="P414" i="2"/>
  <c r="O414" i="2"/>
  <c r="O410" i="2"/>
  <c r="P410" i="2"/>
  <c r="Q410" i="2"/>
  <c r="R410" i="2"/>
  <c r="S410" i="2"/>
  <c r="T410" i="2"/>
  <c r="U410" i="2"/>
  <c r="V410" i="2"/>
  <c r="W410" i="2"/>
  <c r="X410" i="2"/>
  <c r="O412" i="2"/>
  <c r="P412" i="2"/>
  <c r="Q412" i="2"/>
  <c r="R412" i="2"/>
  <c r="S412" i="2"/>
  <c r="T412" i="2"/>
  <c r="U412" i="2"/>
  <c r="V412" i="2"/>
  <c r="W412" i="2"/>
  <c r="X412" i="2"/>
  <c r="X408" i="2"/>
  <c r="W408" i="2"/>
  <c r="V408" i="2"/>
  <c r="U408" i="2"/>
  <c r="T408" i="2"/>
  <c r="S408" i="2"/>
  <c r="R408" i="2"/>
  <c r="Q408" i="2"/>
  <c r="P408" i="2"/>
  <c r="O408" i="2"/>
  <c r="O404" i="2"/>
  <c r="P404" i="2"/>
  <c r="Q404" i="2"/>
  <c r="R404" i="2"/>
  <c r="S404" i="2"/>
  <c r="T404" i="2"/>
  <c r="U404" i="2"/>
  <c r="V404" i="2"/>
  <c r="W404" i="2"/>
  <c r="X404" i="2"/>
  <c r="O406" i="2"/>
  <c r="P406" i="2"/>
  <c r="Q406" i="2"/>
  <c r="R406" i="2"/>
  <c r="S406" i="2"/>
  <c r="T406" i="2"/>
  <c r="U406" i="2"/>
  <c r="V406" i="2"/>
  <c r="W406" i="2"/>
  <c r="X406" i="2"/>
  <c r="X402" i="2"/>
  <c r="W402" i="2"/>
  <c r="V402" i="2"/>
  <c r="U402" i="2"/>
  <c r="T402" i="2"/>
  <c r="S402" i="2"/>
  <c r="R402" i="2"/>
  <c r="Q402" i="2"/>
  <c r="P402" i="2"/>
  <c r="O402" i="2"/>
  <c r="O398" i="2" l="1"/>
  <c r="P398" i="2"/>
  <c r="Q398" i="2"/>
  <c r="R398" i="2"/>
  <c r="S398" i="2"/>
  <c r="T398" i="2"/>
  <c r="U398" i="2"/>
  <c r="V398" i="2"/>
  <c r="W398" i="2"/>
  <c r="X398" i="2"/>
  <c r="O400" i="2"/>
  <c r="P400" i="2"/>
  <c r="Q400" i="2"/>
  <c r="R400" i="2"/>
  <c r="S400" i="2"/>
  <c r="T400" i="2"/>
  <c r="U400" i="2"/>
  <c r="V400" i="2"/>
  <c r="W400" i="2"/>
  <c r="X400" i="2"/>
  <c r="X396" i="2"/>
  <c r="W396" i="2"/>
  <c r="V396" i="2"/>
  <c r="U396" i="2"/>
  <c r="T396" i="2"/>
  <c r="S396" i="2"/>
  <c r="R396" i="2"/>
  <c r="Q396" i="2"/>
  <c r="P396" i="2"/>
  <c r="O396" i="2"/>
  <c r="O392" i="2"/>
  <c r="P392" i="2"/>
  <c r="Q392" i="2"/>
  <c r="R392" i="2"/>
  <c r="S392" i="2"/>
  <c r="T392" i="2"/>
  <c r="U392" i="2"/>
  <c r="V392" i="2"/>
  <c r="W392" i="2"/>
  <c r="X392" i="2"/>
  <c r="O394" i="2"/>
  <c r="P394" i="2"/>
  <c r="Q394" i="2"/>
  <c r="R394" i="2"/>
  <c r="S394" i="2"/>
  <c r="T394" i="2"/>
  <c r="U394" i="2"/>
  <c r="V394" i="2"/>
  <c r="W394" i="2"/>
  <c r="X394" i="2"/>
  <c r="X390" i="2"/>
  <c r="W390" i="2"/>
  <c r="V390" i="2"/>
  <c r="U390" i="2"/>
  <c r="T390" i="2"/>
  <c r="S390" i="2"/>
  <c r="R390" i="2"/>
  <c r="Q390" i="2"/>
  <c r="P390" i="2"/>
  <c r="O390" i="2"/>
  <c r="O386" i="2"/>
  <c r="P386" i="2"/>
  <c r="Q386" i="2"/>
  <c r="R386" i="2"/>
  <c r="S386" i="2"/>
  <c r="T386" i="2"/>
  <c r="U386" i="2"/>
  <c r="V386" i="2"/>
  <c r="W386" i="2"/>
  <c r="X386" i="2"/>
  <c r="O388" i="2"/>
  <c r="P388" i="2"/>
  <c r="Q388" i="2"/>
  <c r="R388" i="2"/>
  <c r="S388" i="2"/>
  <c r="T388" i="2"/>
  <c r="U388" i="2"/>
  <c r="V388" i="2"/>
  <c r="W388" i="2"/>
  <c r="X388" i="2"/>
  <c r="X384" i="2"/>
  <c r="W384" i="2"/>
  <c r="V384" i="2"/>
  <c r="U384" i="2"/>
  <c r="T384" i="2"/>
  <c r="S384" i="2"/>
  <c r="R384" i="2"/>
  <c r="Q384" i="2"/>
  <c r="P384" i="2"/>
  <c r="O384" i="2"/>
  <c r="O380" i="2"/>
  <c r="P380" i="2"/>
  <c r="Q380" i="2"/>
  <c r="R380" i="2"/>
  <c r="S380" i="2"/>
  <c r="T380" i="2"/>
  <c r="U380" i="2"/>
  <c r="V380" i="2"/>
  <c r="W380" i="2"/>
  <c r="X380" i="2"/>
  <c r="O382" i="2"/>
  <c r="P382" i="2"/>
  <c r="Q382" i="2"/>
  <c r="R382" i="2"/>
  <c r="S382" i="2"/>
  <c r="T382" i="2"/>
  <c r="U382" i="2"/>
  <c r="V382" i="2"/>
  <c r="W382" i="2"/>
  <c r="X382" i="2"/>
  <c r="X378" i="2"/>
  <c r="W378" i="2"/>
  <c r="V378" i="2"/>
  <c r="U378" i="2"/>
  <c r="T378" i="2"/>
  <c r="S378" i="2"/>
  <c r="R378" i="2"/>
  <c r="Q378" i="2"/>
  <c r="P378" i="2"/>
  <c r="O378" i="2"/>
  <c r="M389" i="2" l="1"/>
  <c r="M390" i="2"/>
  <c r="M391" i="2"/>
  <c r="M392" i="2"/>
  <c r="M393" i="2"/>
  <c r="M394" i="2"/>
  <c r="M395" i="2"/>
  <c r="O374" i="2"/>
  <c r="P374" i="2"/>
  <c r="Q374" i="2"/>
  <c r="R374" i="2"/>
  <c r="S374" i="2"/>
  <c r="T374" i="2"/>
  <c r="U374" i="2"/>
  <c r="V374" i="2"/>
  <c r="W374" i="2"/>
  <c r="X374" i="2"/>
  <c r="O376" i="2"/>
  <c r="P376" i="2"/>
  <c r="Q376" i="2"/>
  <c r="R376" i="2"/>
  <c r="S376" i="2"/>
  <c r="T376" i="2"/>
  <c r="U376" i="2"/>
  <c r="V376" i="2"/>
  <c r="W376" i="2"/>
  <c r="X376" i="2"/>
  <c r="X372" i="2"/>
  <c r="W372" i="2"/>
  <c r="V372" i="2"/>
  <c r="U372" i="2"/>
  <c r="T372" i="2"/>
  <c r="S372" i="2"/>
  <c r="R372" i="2"/>
  <c r="Q372" i="2"/>
  <c r="P372" i="2"/>
  <c r="O372" i="2"/>
  <c r="O368" i="2"/>
  <c r="P368" i="2"/>
  <c r="Q368" i="2"/>
  <c r="R368" i="2"/>
  <c r="S368" i="2"/>
  <c r="T368" i="2"/>
  <c r="U368" i="2"/>
  <c r="V368" i="2"/>
  <c r="W368" i="2"/>
  <c r="X368" i="2"/>
  <c r="O370" i="2"/>
  <c r="P370" i="2"/>
  <c r="Q370" i="2"/>
  <c r="R370" i="2"/>
  <c r="S370" i="2"/>
  <c r="T370" i="2"/>
  <c r="U370" i="2"/>
  <c r="V370" i="2"/>
  <c r="W370" i="2"/>
  <c r="X370" i="2"/>
  <c r="X366" i="2"/>
  <c r="W366" i="2"/>
  <c r="V366" i="2"/>
  <c r="U366" i="2"/>
  <c r="T366" i="2"/>
  <c r="S366" i="2"/>
  <c r="R366" i="2"/>
  <c r="Q366" i="2"/>
  <c r="P366" i="2"/>
  <c r="O366" i="2"/>
  <c r="O362" i="2"/>
  <c r="P362" i="2"/>
  <c r="Q362" i="2"/>
  <c r="R362" i="2"/>
  <c r="S362" i="2"/>
  <c r="T362" i="2"/>
  <c r="U362" i="2"/>
  <c r="V362" i="2"/>
  <c r="W362" i="2"/>
  <c r="X362" i="2"/>
  <c r="O364" i="2"/>
  <c r="P364" i="2"/>
  <c r="Q364" i="2"/>
  <c r="R364" i="2"/>
  <c r="S364" i="2"/>
  <c r="T364" i="2"/>
  <c r="U364" i="2"/>
  <c r="V364" i="2"/>
  <c r="W364" i="2"/>
  <c r="X364" i="2"/>
  <c r="X360" i="2"/>
  <c r="W360" i="2"/>
  <c r="V360" i="2"/>
  <c r="U360" i="2"/>
  <c r="T360" i="2"/>
  <c r="S360" i="2"/>
  <c r="R360" i="2"/>
  <c r="Q360" i="2"/>
  <c r="P360" i="2"/>
  <c r="O360" i="2"/>
  <c r="O356" i="2"/>
  <c r="P356" i="2"/>
  <c r="Q356" i="2"/>
  <c r="R356" i="2"/>
  <c r="S356" i="2"/>
  <c r="T356" i="2"/>
  <c r="U356" i="2"/>
  <c r="V356" i="2"/>
  <c r="W356" i="2"/>
  <c r="X356" i="2"/>
  <c r="O358" i="2"/>
  <c r="P358" i="2"/>
  <c r="Q358" i="2"/>
  <c r="R358" i="2"/>
  <c r="S358" i="2"/>
  <c r="T358" i="2"/>
  <c r="U358" i="2"/>
  <c r="V358" i="2"/>
  <c r="W358" i="2"/>
  <c r="X358" i="2"/>
  <c r="X354" i="2"/>
  <c r="W354" i="2"/>
  <c r="V354" i="2"/>
  <c r="U354" i="2"/>
  <c r="T354" i="2"/>
  <c r="S354" i="2"/>
  <c r="R354" i="2"/>
  <c r="Q354" i="2"/>
  <c r="P354" i="2"/>
  <c r="O354" i="2"/>
  <c r="O350" i="2"/>
  <c r="P350" i="2"/>
  <c r="Q350" i="2"/>
  <c r="R350" i="2"/>
  <c r="S350" i="2"/>
  <c r="T350" i="2"/>
  <c r="U350" i="2"/>
  <c r="V350" i="2"/>
  <c r="W350" i="2"/>
  <c r="X350" i="2"/>
  <c r="O352" i="2"/>
  <c r="P352" i="2"/>
  <c r="Q352" i="2"/>
  <c r="R352" i="2"/>
  <c r="S352" i="2"/>
  <c r="T352" i="2"/>
  <c r="U352" i="2"/>
  <c r="V352" i="2"/>
  <c r="W352" i="2"/>
  <c r="X352" i="2"/>
  <c r="X348" i="2"/>
  <c r="W348" i="2"/>
  <c r="V348" i="2"/>
  <c r="U348" i="2"/>
  <c r="T348" i="2"/>
  <c r="S348" i="2"/>
  <c r="R348" i="2"/>
  <c r="Q348" i="2"/>
  <c r="P348" i="2"/>
  <c r="O348" i="2"/>
  <c r="O344" i="2"/>
  <c r="P344" i="2"/>
  <c r="Q344" i="2"/>
  <c r="R344" i="2"/>
  <c r="S344" i="2"/>
  <c r="T344" i="2"/>
  <c r="U344" i="2"/>
  <c r="V344" i="2"/>
  <c r="W344" i="2"/>
  <c r="X344" i="2"/>
  <c r="O346" i="2"/>
  <c r="P346" i="2"/>
  <c r="Q346" i="2"/>
  <c r="R346" i="2"/>
  <c r="S346" i="2"/>
  <c r="T346" i="2"/>
  <c r="U346" i="2"/>
  <c r="V346" i="2"/>
  <c r="W346" i="2"/>
  <c r="X346" i="2"/>
  <c r="X342" i="2"/>
  <c r="W342" i="2"/>
  <c r="V342" i="2"/>
  <c r="U342" i="2"/>
  <c r="T342" i="2"/>
  <c r="S342" i="2"/>
  <c r="R342" i="2"/>
  <c r="Q342" i="2"/>
  <c r="P342" i="2"/>
  <c r="O342" i="2"/>
  <c r="O338" i="2"/>
  <c r="P338" i="2"/>
  <c r="Q338" i="2"/>
  <c r="R338" i="2"/>
  <c r="S338" i="2"/>
  <c r="T338" i="2"/>
  <c r="U338" i="2"/>
  <c r="V338" i="2"/>
  <c r="W338" i="2"/>
  <c r="X338" i="2"/>
  <c r="O340" i="2"/>
  <c r="P340" i="2"/>
  <c r="Q340" i="2"/>
  <c r="R340" i="2"/>
  <c r="S340" i="2"/>
  <c r="T340" i="2"/>
  <c r="U340" i="2"/>
  <c r="V340" i="2"/>
  <c r="W340" i="2"/>
  <c r="X340" i="2"/>
  <c r="X336" i="2"/>
  <c r="W336" i="2"/>
  <c r="V336" i="2"/>
  <c r="U336" i="2"/>
  <c r="T336" i="2"/>
  <c r="S336" i="2"/>
  <c r="R336" i="2"/>
  <c r="Q336" i="2"/>
  <c r="P336" i="2"/>
  <c r="O336" i="2"/>
  <c r="O332" i="2"/>
  <c r="P332" i="2"/>
  <c r="Q332" i="2"/>
  <c r="R332" i="2"/>
  <c r="S332" i="2"/>
  <c r="T332" i="2"/>
  <c r="U332" i="2"/>
  <c r="V332" i="2"/>
  <c r="W332" i="2"/>
  <c r="X332" i="2"/>
  <c r="O334" i="2"/>
  <c r="P334" i="2"/>
  <c r="Q334" i="2"/>
  <c r="R334" i="2"/>
  <c r="S334" i="2"/>
  <c r="T334" i="2"/>
  <c r="U334" i="2"/>
  <c r="V334" i="2"/>
  <c r="W334" i="2"/>
  <c r="X334" i="2"/>
  <c r="X330" i="2"/>
  <c r="W330" i="2"/>
  <c r="V330" i="2"/>
  <c r="U330" i="2"/>
  <c r="T330" i="2"/>
  <c r="S330" i="2"/>
  <c r="R330" i="2"/>
  <c r="Q330" i="2"/>
  <c r="P330" i="2"/>
  <c r="O330" i="2"/>
  <c r="O326" i="2"/>
  <c r="P326" i="2"/>
  <c r="Q326" i="2"/>
  <c r="R326" i="2"/>
  <c r="S326" i="2"/>
  <c r="T326" i="2"/>
  <c r="U326" i="2"/>
  <c r="V326" i="2"/>
  <c r="W326" i="2"/>
  <c r="X326" i="2"/>
  <c r="O328" i="2"/>
  <c r="P328" i="2"/>
  <c r="Q328" i="2"/>
  <c r="R328" i="2"/>
  <c r="S328" i="2"/>
  <c r="T328" i="2"/>
  <c r="U328" i="2"/>
  <c r="V328" i="2"/>
  <c r="W328" i="2"/>
  <c r="X328" i="2"/>
  <c r="X324" i="2"/>
  <c r="W324" i="2"/>
  <c r="V324" i="2"/>
  <c r="U324" i="2"/>
  <c r="T324" i="2"/>
  <c r="S324" i="2"/>
  <c r="R324" i="2"/>
  <c r="Q324" i="2"/>
  <c r="P324" i="2"/>
  <c r="O324" i="2"/>
  <c r="O320" i="2"/>
  <c r="P320" i="2"/>
  <c r="Q320" i="2"/>
  <c r="R320" i="2"/>
  <c r="S320" i="2"/>
  <c r="T320" i="2"/>
  <c r="U320" i="2"/>
  <c r="V320" i="2"/>
  <c r="W320" i="2"/>
  <c r="X320" i="2"/>
  <c r="O322" i="2"/>
  <c r="P322" i="2"/>
  <c r="Q322" i="2"/>
  <c r="R322" i="2"/>
  <c r="S322" i="2"/>
  <c r="T322" i="2"/>
  <c r="U322" i="2"/>
  <c r="V322" i="2"/>
  <c r="W322" i="2"/>
  <c r="X322" i="2"/>
  <c r="X318" i="2"/>
  <c r="W318" i="2"/>
  <c r="V318" i="2"/>
  <c r="U318" i="2"/>
  <c r="T318" i="2"/>
  <c r="S318" i="2"/>
  <c r="R318" i="2"/>
  <c r="Q318" i="2"/>
  <c r="P318" i="2"/>
  <c r="O318" i="2"/>
  <c r="O314" i="2"/>
  <c r="P314" i="2"/>
  <c r="Q314" i="2"/>
  <c r="R314" i="2"/>
  <c r="S314" i="2"/>
  <c r="T314" i="2"/>
  <c r="U314" i="2"/>
  <c r="V314" i="2"/>
  <c r="W314" i="2"/>
  <c r="X314" i="2"/>
  <c r="O316" i="2"/>
  <c r="P316" i="2"/>
  <c r="Q316" i="2"/>
  <c r="R316" i="2"/>
  <c r="S316" i="2"/>
  <c r="T316" i="2"/>
  <c r="U316" i="2"/>
  <c r="V316" i="2"/>
  <c r="W316" i="2"/>
  <c r="X316" i="2"/>
  <c r="X312" i="2"/>
  <c r="W312" i="2"/>
  <c r="V312" i="2"/>
  <c r="U312" i="2"/>
  <c r="T312" i="2"/>
  <c r="S312" i="2"/>
  <c r="R312" i="2"/>
  <c r="Q312" i="2"/>
  <c r="P312" i="2"/>
  <c r="O312" i="2"/>
  <c r="O308" i="2"/>
  <c r="P308" i="2"/>
  <c r="Q308" i="2"/>
  <c r="R308" i="2"/>
  <c r="S308" i="2"/>
  <c r="T308" i="2"/>
  <c r="U308" i="2"/>
  <c r="V308" i="2"/>
  <c r="W308" i="2"/>
  <c r="X308" i="2"/>
  <c r="O310" i="2"/>
  <c r="P310" i="2"/>
  <c r="Q310" i="2"/>
  <c r="R310" i="2"/>
  <c r="S310" i="2"/>
  <c r="T310" i="2"/>
  <c r="U310" i="2"/>
  <c r="V310" i="2"/>
  <c r="W310" i="2"/>
  <c r="X310" i="2"/>
  <c r="X306" i="2"/>
  <c r="W306" i="2"/>
  <c r="V306" i="2"/>
  <c r="U306" i="2"/>
  <c r="T306" i="2"/>
  <c r="S306" i="2"/>
  <c r="R306" i="2"/>
  <c r="Q306" i="2"/>
  <c r="P306" i="2"/>
  <c r="O306" i="2"/>
  <c r="O302" i="2"/>
  <c r="P302" i="2"/>
  <c r="Q302" i="2"/>
  <c r="R302" i="2"/>
  <c r="S302" i="2"/>
  <c r="T302" i="2"/>
  <c r="U302" i="2"/>
  <c r="V302" i="2"/>
  <c r="W302" i="2"/>
  <c r="X302" i="2"/>
  <c r="O304" i="2"/>
  <c r="P304" i="2"/>
  <c r="Q304" i="2"/>
  <c r="R304" i="2"/>
  <c r="S304" i="2"/>
  <c r="T304" i="2"/>
  <c r="U304" i="2"/>
  <c r="V304" i="2"/>
  <c r="W304" i="2"/>
  <c r="X304" i="2"/>
  <c r="X300" i="2"/>
  <c r="W300" i="2"/>
  <c r="V300" i="2"/>
  <c r="U300" i="2"/>
  <c r="T300" i="2"/>
  <c r="S300" i="2"/>
  <c r="R300" i="2"/>
  <c r="Q300" i="2"/>
  <c r="P300" i="2"/>
  <c r="O300" i="2"/>
  <c r="O296" i="2"/>
  <c r="P296" i="2"/>
  <c r="Q296" i="2"/>
  <c r="R296" i="2"/>
  <c r="S296" i="2"/>
  <c r="T296" i="2"/>
  <c r="U296" i="2"/>
  <c r="V296" i="2"/>
  <c r="W296" i="2"/>
  <c r="X296" i="2"/>
  <c r="O298" i="2"/>
  <c r="P298" i="2"/>
  <c r="Q298" i="2"/>
  <c r="R298" i="2"/>
  <c r="S298" i="2"/>
  <c r="T298" i="2"/>
  <c r="U298" i="2"/>
  <c r="V298" i="2"/>
  <c r="W298" i="2"/>
  <c r="X298" i="2"/>
  <c r="X294" i="2"/>
  <c r="W294" i="2"/>
  <c r="V294" i="2"/>
  <c r="U294" i="2"/>
  <c r="T294" i="2"/>
  <c r="S294" i="2"/>
  <c r="R294" i="2"/>
  <c r="Q294" i="2"/>
  <c r="P294" i="2"/>
  <c r="O294" i="2"/>
  <c r="O290" i="2"/>
  <c r="P290" i="2"/>
  <c r="Q290" i="2"/>
  <c r="R290" i="2"/>
  <c r="S290" i="2"/>
  <c r="T290" i="2"/>
  <c r="U290" i="2"/>
  <c r="V290" i="2"/>
  <c r="W290" i="2"/>
  <c r="X290" i="2"/>
  <c r="O292" i="2"/>
  <c r="P292" i="2"/>
  <c r="Q292" i="2"/>
  <c r="R292" i="2"/>
  <c r="S292" i="2"/>
  <c r="T292" i="2"/>
  <c r="U292" i="2"/>
  <c r="V292" i="2"/>
  <c r="W292" i="2"/>
  <c r="X292" i="2"/>
  <c r="X288" i="2"/>
  <c r="W288" i="2"/>
  <c r="V288" i="2"/>
  <c r="U288" i="2"/>
  <c r="T288" i="2"/>
  <c r="S288" i="2"/>
  <c r="R288" i="2"/>
  <c r="Q288" i="2"/>
  <c r="P288" i="2"/>
  <c r="O288" i="2"/>
  <c r="O284" i="2"/>
  <c r="P284" i="2"/>
  <c r="Q284" i="2"/>
  <c r="R284" i="2"/>
  <c r="S284" i="2"/>
  <c r="T284" i="2"/>
  <c r="U284" i="2"/>
  <c r="V284" i="2"/>
  <c r="W284" i="2"/>
  <c r="X284" i="2"/>
  <c r="O286" i="2"/>
  <c r="P286" i="2"/>
  <c r="Q286" i="2"/>
  <c r="R286" i="2"/>
  <c r="S286" i="2"/>
  <c r="T286" i="2"/>
  <c r="U286" i="2"/>
  <c r="V286" i="2"/>
  <c r="W286" i="2"/>
  <c r="X286" i="2"/>
  <c r="X282" i="2"/>
  <c r="W282" i="2"/>
  <c r="V282" i="2"/>
  <c r="U282" i="2"/>
  <c r="T282" i="2"/>
  <c r="S282" i="2"/>
  <c r="R282" i="2"/>
  <c r="Q282" i="2"/>
  <c r="P282" i="2"/>
  <c r="O282" i="2"/>
  <c r="O278" i="2"/>
  <c r="P278" i="2"/>
  <c r="Q278" i="2"/>
  <c r="R278" i="2"/>
  <c r="S278" i="2"/>
  <c r="T278" i="2"/>
  <c r="U278" i="2"/>
  <c r="V278" i="2"/>
  <c r="W278" i="2"/>
  <c r="X278" i="2"/>
  <c r="O280" i="2"/>
  <c r="P280" i="2"/>
  <c r="Q280" i="2"/>
  <c r="R280" i="2"/>
  <c r="S280" i="2"/>
  <c r="T280" i="2"/>
  <c r="U280" i="2"/>
  <c r="V280" i="2"/>
  <c r="W280" i="2"/>
  <c r="X280" i="2"/>
  <c r="X276" i="2"/>
  <c r="W276" i="2"/>
  <c r="V276" i="2"/>
  <c r="U276" i="2"/>
  <c r="T276" i="2"/>
  <c r="S276" i="2"/>
  <c r="R276" i="2"/>
  <c r="Q276" i="2"/>
  <c r="P276" i="2"/>
  <c r="O276" i="2"/>
  <c r="O272" i="2"/>
  <c r="P272" i="2"/>
  <c r="Q272" i="2"/>
  <c r="R272" i="2"/>
  <c r="S272" i="2"/>
  <c r="T272" i="2"/>
  <c r="U272" i="2"/>
  <c r="V272" i="2"/>
  <c r="W272" i="2"/>
  <c r="X272" i="2"/>
  <c r="O274" i="2"/>
  <c r="P274" i="2"/>
  <c r="Q274" i="2"/>
  <c r="R274" i="2"/>
  <c r="S274" i="2"/>
  <c r="T274" i="2"/>
  <c r="U274" i="2"/>
  <c r="V274" i="2"/>
  <c r="W274" i="2"/>
  <c r="X274" i="2"/>
  <c r="X270" i="2"/>
  <c r="W270" i="2"/>
  <c r="V270" i="2"/>
  <c r="U270" i="2"/>
  <c r="T270" i="2"/>
  <c r="S270" i="2"/>
  <c r="R270" i="2"/>
  <c r="Q270" i="2"/>
  <c r="P270" i="2"/>
  <c r="O270" i="2"/>
  <c r="O266" i="2"/>
  <c r="P266" i="2"/>
  <c r="Q266" i="2"/>
  <c r="R266" i="2"/>
  <c r="S266" i="2"/>
  <c r="T266" i="2"/>
  <c r="U266" i="2"/>
  <c r="V266" i="2"/>
  <c r="W266" i="2"/>
  <c r="X266" i="2"/>
  <c r="O268" i="2"/>
  <c r="P268" i="2"/>
  <c r="Q268" i="2"/>
  <c r="R268" i="2"/>
  <c r="S268" i="2"/>
  <c r="T268" i="2"/>
  <c r="U268" i="2"/>
  <c r="V268" i="2"/>
  <c r="W268" i="2"/>
  <c r="X268" i="2"/>
  <c r="X264" i="2"/>
  <c r="W264" i="2"/>
  <c r="V264" i="2"/>
  <c r="U264" i="2"/>
  <c r="T264" i="2"/>
  <c r="S264" i="2"/>
  <c r="R264" i="2"/>
  <c r="Q264" i="2"/>
  <c r="P264" i="2"/>
  <c r="O264" i="2"/>
  <c r="O260" i="2"/>
  <c r="P260" i="2"/>
  <c r="Q260" i="2"/>
  <c r="R260" i="2"/>
  <c r="S260" i="2"/>
  <c r="T260" i="2"/>
  <c r="U260" i="2"/>
  <c r="V260" i="2"/>
  <c r="W260" i="2"/>
  <c r="X260" i="2"/>
  <c r="O262" i="2"/>
  <c r="P262" i="2"/>
  <c r="Q262" i="2"/>
  <c r="R262" i="2"/>
  <c r="S262" i="2"/>
  <c r="T262" i="2"/>
  <c r="U262" i="2"/>
  <c r="V262" i="2"/>
  <c r="W262" i="2"/>
  <c r="X262" i="2"/>
  <c r="X258" i="2"/>
  <c r="W258" i="2"/>
  <c r="V258" i="2"/>
  <c r="U258" i="2"/>
  <c r="T258" i="2"/>
  <c r="S258" i="2"/>
  <c r="R258" i="2"/>
  <c r="Q258" i="2"/>
  <c r="P258" i="2"/>
  <c r="O258" i="2"/>
  <c r="O254" i="2"/>
  <c r="P254" i="2"/>
  <c r="Q254" i="2"/>
  <c r="R254" i="2"/>
  <c r="S254" i="2"/>
  <c r="T254" i="2"/>
  <c r="U254" i="2"/>
  <c r="V254" i="2"/>
  <c r="W254" i="2"/>
  <c r="X254" i="2"/>
  <c r="O256" i="2"/>
  <c r="P256" i="2"/>
  <c r="Q256" i="2"/>
  <c r="R256" i="2"/>
  <c r="S256" i="2"/>
  <c r="T256" i="2"/>
  <c r="U256" i="2"/>
  <c r="V256" i="2"/>
  <c r="W256" i="2"/>
  <c r="X256" i="2"/>
  <c r="X252" i="2"/>
  <c r="W252" i="2"/>
  <c r="V252" i="2"/>
  <c r="U252" i="2"/>
  <c r="T252" i="2"/>
  <c r="S252" i="2"/>
  <c r="R252" i="2"/>
  <c r="Q252" i="2"/>
  <c r="P252" i="2"/>
  <c r="O252" i="2"/>
  <c r="O248" i="2"/>
  <c r="P248" i="2"/>
  <c r="Q248" i="2"/>
  <c r="R248" i="2"/>
  <c r="S248" i="2"/>
  <c r="T248" i="2"/>
  <c r="U248" i="2"/>
  <c r="V248" i="2"/>
  <c r="W248" i="2"/>
  <c r="X248" i="2"/>
  <c r="O250" i="2"/>
  <c r="P250" i="2"/>
  <c r="Q250" i="2"/>
  <c r="R250" i="2"/>
  <c r="S250" i="2"/>
  <c r="T250" i="2"/>
  <c r="U250" i="2"/>
  <c r="V250" i="2"/>
  <c r="W250" i="2"/>
  <c r="X250" i="2"/>
  <c r="X246" i="2"/>
  <c r="W246" i="2"/>
  <c r="V246" i="2"/>
  <c r="U246" i="2"/>
  <c r="T246" i="2"/>
  <c r="S246" i="2"/>
  <c r="R246" i="2"/>
  <c r="Q246" i="2"/>
  <c r="P246" i="2"/>
  <c r="O246" i="2"/>
  <c r="O242" i="2"/>
  <c r="P242" i="2"/>
  <c r="Q242" i="2"/>
  <c r="R242" i="2"/>
  <c r="S242" i="2"/>
  <c r="T242" i="2"/>
  <c r="U242" i="2"/>
  <c r="V242" i="2"/>
  <c r="W242" i="2"/>
  <c r="X242" i="2"/>
  <c r="O244" i="2"/>
  <c r="P244" i="2"/>
  <c r="Q244" i="2"/>
  <c r="R244" i="2"/>
  <c r="S244" i="2"/>
  <c r="T244" i="2"/>
  <c r="U244" i="2"/>
  <c r="V244" i="2"/>
  <c r="W244" i="2"/>
  <c r="X244" i="2"/>
  <c r="X240" i="2"/>
  <c r="W240" i="2"/>
  <c r="V240" i="2"/>
  <c r="U240" i="2"/>
  <c r="T240" i="2"/>
  <c r="S240" i="2"/>
  <c r="R240" i="2"/>
  <c r="Q240" i="2"/>
  <c r="P240" i="2"/>
  <c r="O240" i="2"/>
  <c r="O236" i="2"/>
  <c r="P236" i="2"/>
  <c r="Q236" i="2"/>
  <c r="R236" i="2"/>
  <c r="S236" i="2"/>
  <c r="T236" i="2"/>
  <c r="U236" i="2"/>
  <c r="V236" i="2"/>
  <c r="W236" i="2"/>
  <c r="X236" i="2"/>
  <c r="O238" i="2"/>
  <c r="P238" i="2"/>
  <c r="Q238" i="2"/>
  <c r="R238" i="2"/>
  <c r="S238" i="2"/>
  <c r="T238" i="2"/>
  <c r="U238" i="2"/>
  <c r="V238" i="2"/>
  <c r="W238" i="2"/>
  <c r="X238" i="2"/>
  <c r="X234" i="2"/>
  <c r="W234" i="2"/>
  <c r="V234" i="2"/>
  <c r="U234" i="2"/>
  <c r="T234" i="2"/>
  <c r="S234" i="2"/>
  <c r="R234" i="2"/>
  <c r="Q234" i="2"/>
  <c r="P234" i="2"/>
  <c r="O234" i="2"/>
  <c r="O230" i="2"/>
  <c r="P230" i="2"/>
  <c r="Q230" i="2"/>
  <c r="R230" i="2"/>
  <c r="S230" i="2"/>
  <c r="T230" i="2"/>
  <c r="U230" i="2"/>
  <c r="V230" i="2"/>
  <c r="W230" i="2"/>
  <c r="X230" i="2"/>
  <c r="O232" i="2"/>
  <c r="P232" i="2"/>
  <c r="Q232" i="2"/>
  <c r="R232" i="2"/>
  <c r="S232" i="2"/>
  <c r="T232" i="2"/>
  <c r="U232" i="2"/>
  <c r="V232" i="2"/>
  <c r="W232" i="2"/>
  <c r="X232" i="2"/>
  <c r="X228" i="2"/>
  <c r="W228" i="2"/>
  <c r="V228" i="2"/>
  <c r="T228" i="2"/>
  <c r="U228" i="2"/>
  <c r="S228" i="2"/>
  <c r="R228" i="2"/>
  <c r="Q228" i="2"/>
  <c r="P228" i="2"/>
  <c r="O228" i="2"/>
  <c r="O224" i="2"/>
  <c r="P224" i="2"/>
  <c r="Q224" i="2"/>
  <c r="R224" i="2"/>
  <c r="S224" i="2"/>
  <c r="T224" i="2"/>
  <c r="U224" i="2"/>
  <c r="V224" i="2"/>
  <c r="W224" i="2"/>
  <c r="X224" i="2"/>
  <c r="O226" i="2"/>
  <c r="P226" i="2"/>
  <c r="Q226" i="2"/>
  <c r="R226" i="2"/>
  <c r="S226" i="2"/>
  <c r="T226" i="2"/>
  <c r="U226" i="2"/>
  <c r="V226" i="2"/>
  <c r="W226" i="2"/>
  <c r="X226" i="2"/>
  <c r="X222" i="2"/>
  <c r="W222" i="2"/>
  <c r="V222" i="2"/>
  <c r="U222" i="2"/>
  <c r="T222" i="2"/>
  <c r="S222" i="2"/>
  <c r="R222" i="2"/>
  <c r="Q222" i="2"/>
  <c r="P222" i="2"/>
  <c r="O222" i="2"/>
  <c r="O218" i="2"/>
  <c r="P218" i="2"/>
  <c r="Q218" i="2"/>
  <c r="R218" i="2"/>
  <c r="S218" i="2"/>
  <c r="T218" i="2"/>
  <c r="U218" i="2"/>
  <c r="V218" i="2"/>
  <c r="W218" i="2"/>
  <c r="X218" i="2"/>
  <c r="O220" i="2"/>
  <c r="P220" i="2"/>
  <c r="Q220" i="2"/>
  <c r="R220" i="2"/>
  <c r="S220" i="2"/>
  <c r="T220" i="2"/>
  <c r="U220" i="2"/>
  <c r="V220" i="2"/>
  <c r="W220" i="2"/>
  <c r="X220" i="2"/>
  <c r="S216" i="2"/>
  <c r="R216" i="2"/>
  <c r="Q216" i="2"/>
  <c r="P216" i="2"/>
  <c r="O216" i="2"/>
  <c r="X216" i="2"/>
  <c r="W216" i="2"/>
  <c r="V216" i="2"/>
  <c r="U216" i="2"/>
  <c r="T216" i="2"/>
  <c r="O212" i="2"/>
  <c r="O214" i="2"/>
  <c r="O210" i="2"/>
  <c r="P212" i="2"/>
  <c r="Q212" i="2"/>
  <c r="R212" i="2"/>
  <c r="S212" i="2"/>
  <c r="T212" i="2"/>
  <c r="U212" i="2"/>
  <c r="V212" i="2"/>
  <c r="W212" i="2"/>
  <c r="X212" i="2"/>
  <c r="P214" i="2"/>
  <c r="Q214" i="2"/>
  <c r="R214" i="2"/>
  <c r="S214" i="2"/>
  <c r="T214" i="2"/>
  <c r="U214" i="2"/>
  <c r="V214" i="2"/>
  <c r="W214" i="2"/>
  <c r="X214" i="2"/>
  <c r="X210" i="2"/>
  <c r="W210" i="2"/>
  <c r="V210" i="2"/>
  <c r="U210" i="2"/>
  <c r="T210" i="2"/>
  <c r="S210" i="2"/>
  <c r="R210" i="2"/>
  <c r="Q210" i="2"/>
  <c r="P210" i="2"/>
  <c r="L211" i="2" l="1"/>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22" i="2"/>
  <c r="L523" i="2"/>
  <c r="L524" i="2"/>
  <c r="L525" i="2"/>
  <c r="L526" i="2"/>
  <c r="L527" i="2"/>
  <c r="L528" i="2"/>
  <c r="L529" i="2"/>
  <c r="L530" i="2"/>
  <c r="L531" i="2"/>
  <c r="L532" i="2"/>
  <c r="L533" i="2"/>
  <c r="L534" i="2"/>
  <c r="L535" i="2"/>
  <c r="L536" i="2"/>
  <c r="L537" i="2"/>
  <c r="L538" i="2"/>
  <c r="L539" i="2"/>
  <c r="L540" i="2"/>
  <c r="L541" i="2"/>
  <c r="L542" i="2"/>
  <c r="L543" i="2"/>
  <c r="L544" i="2"/>
  <c r="L545" i="2"/>
  <c r="L546" i="2"/>
  <c r="L547" i="2"/>
  <c r="L548" i="2"/>
  <c r="L549" i="2"/>
  <c r="L550" i="2"/>
  <c r="L551" i="2"/>
  <c r="L552" i="2"/>
  <c r="L553" i="2"/>
  <c r="L554" i="2"/>
  <c r="L555" i="2"/>
  <c r="L556" i="2"/>
  <c r="L557" i="2"/>
  <c r="L558" i="2"/>
  <c r="L559" i="2"/>
  <c r="L560" i="2"/>
  <c r="L561" i="2"/>
  <c r="L562" i="2"/>
  <c r="L563" i="2"/>
  <c r="L564" i="2"/>
  <c r="L565" i="2"/>
  <c r="L566" i="2"/>
  <c r="L567" i="2"/>
  <c r="L568" i="2"/>
  <c r="L569" i="2"/>
  <c r="L570" i="2"/>
  <c r="L571" i="2"/>
  <c r="L572" i="2"/>
  <c r="L573" i="2"/>
  <c r="L574" i="2"/>
  <c r="L575" i="2"/>
  <c r="L576" i="2"/>
  <c r="L577" i="2"/>
  <c r="L578" i="2"/>
  <c r="L579" i="2"/>
  <c r="L580" i="2"/>
  <c r="L581" i="2"/>
  <c r="L582" i="2"/>
  <c r="L583" i="2"/>
  <c r="L584" i="2"/>
  <c r="L585" i="2"/>
  <c r="L586" i="2"/>
  <c r="L587" i="2"/>
  <c r="L588" i="2"/>
  <c r="L589" i="2"/>
  <c r="L590" i="2"/>
  <c r="L591" i="2"/>
  <c r="L592" i="2"/>
  <c r="L593" i="2"/>
  <c r="L594" i="2"/>
  <c r="L595" i="2"/>
  <c r="L596" i="2"/>
  <c r="L597" i="2"/>
  <c r="L598" i="2"/>
  <c r="L599" i="2"/>
  <c r="L600" i="2"/>
  <c r="L601" i="2"/>
  <c r="L602" i="2"/>
  <c r="L603" i="2"/>
  <c r="L604" i="2"/>
  <c r="L605" i="2"/>
  <c r="L606" i="2"/>
  <c r="L607" i="2"/>
  <c r="L608" i="2"/>
  <c r="L609" i="2"/>
  <c r="L610" i="2"/>
  <c r="L611" i="2"/>
  <c r="L612" i="2"/>
  <c r="L613" i="2"/>
  <c r="L614" i="2"/>
  <c r="L615" i="2"/>
  <c r="L616" i="2"/>
  <c r="L617" i="2"/>
  <c r="L618" i="2"/>
  <c r="L619" i="2"/>
  <c r="L620" i="2"/>
  <c r="L621" i="2"/>
  <c r="L622" i="2"/>
  <c r="L623" i="2"/>
  <c r="L624" i="2"/>
  <c r="L625" i="2"/>
  <c r="L626" i="2"/>
  <c r="L627" i="2"/>
  <c r="L628" i="2"/>
  <c r="L629" i="2"/>
  <c r="L630" i="2"/>
  <c r="L631" i="2"/>
  <c r="L632" i="2"/>
  <c r="L633" i="2"/>
  <c r="L634" i="2"/>
  <c r="L635" i="2"/>
  <c r="L636" i="2"/>
  <c r="L637" i="2"/>
  <c r="L638" i="2"/>
  <c r="L639" i="2"/>
  <c r="L640" i="2"/>
  <c r="L641" i="2"/>
  <c r="L642" i="2"/>
  <c r="L643" i="2"/>
  <c r="L644" i="2"/>
  <c r="L645" i="2"/>
  <c r="L646" i="2"/>
  <c r="L647" i="2"/>
  <c r="L648" i="2"/>
  <c r="L649" i="2"/>
  <c r="L650" i="2"/>
  <c r="L651" i="2"/>
  <c r="L652" i="2"/>
  <c r="L653" i="2"/>
  <c r="L654" i="2"/>
  <c r="L655" i="2"/>
  <c r="L656" i="2"/>
  <c r="L657" i="2"/>
  <c r="L658" i="2"/>
  <c r="L659" i="2"/>
  <c r="L660" i="2"/>
  <c r="L661" i="2"/>
  <c r="L662" i="2"/>
  <c r="L663" i="2"/>
  <c r="L664" i="2"/>
  <c r="L665" i="2"/>
  <c r="L666" i="2"/>
  <c r="L667" i="2"/>
  <c r="L668" i="2"/>
  <c r="L210" i="2"/>
  <c r="K529" i="2"/>
  <c r="K530" i="2"/>
  <c r="K531" i="2"/>
  <c r="K532" i="2"/>
  <c r="K533" i="2"/>
  <c r="K534" i="2"/>
  <c r="K535" i="2"/>
  <c r="K536" i="2"/>
  <c r="K537" i="2"/>
  <c r="K538" i="2"/>
  <c r="K539" i="2"/>
  <c r="K540" i="2"/>
  <c r="K541" i="2"/>
  <c r="K542" i="2"/>
  <c r="K543" i="2"/>
  <c r="K544" i="2"/>
  <c r="K545" i="2"/>
  <c r="K546" i="2"/>
  <c r="K547" i="2"/>
  <c r="K548" i="2"/>
  <c r="K549" i="2"/>
  <c r="K550" i="2"/>
  <c r="K551" i="2"/>
  <c r="K552" i="2"/>
  <c r="K553" i="2"/>
  <c r="K554" i="2"/>
  <c r="K555" i="2"/>
  <c r="K556" i="2"/>
  <c r="K557" i="2"/>
  <c r="K558" i="2"/>
  <c r="K559" i="2"/>
  <c r="K560" i="2"/>
  <c r="K561" i="2"/>
  <c r="K562" i="2"/>
  <c r="K563" i="2"/>
  <c r="K564" i="2"/>
  <c r="K565" i="2"/>
  <c r="K566" i="2"/>
  <c r="K567" i="2"/>
  <c r="K568" i="2"/>
  <c r="K569" i="2"/>
  <c r="K570" i="2"/>
  <c r="K571" i="2"/>
  <c r="K572" i="2"/>
  <c r="K573" i="2"/>
  <c r="K574" i="2"/>
  <c r="K575" i="2"/>
  <c r="K576" i="2"/>
  <c r="K577" i="2"/>
  <c r="K578" i="2"/>
  <c r="K579" i="2"/>
  <c r="K580" i="2"/>
  <c r="K581" i="2"/>
  <c r="K582" i="2"/>
  <c r="K583" i="2"/>
  <c r="K584" i="2"/>
  <c r="K585" i="2"/>
  <c r="K586" i="2"/>
  <c r="K587" i="2"/>
  <c r="K588" i="2"/>
  <c r="K589" i="2"/>
  <c r="K590" i="2"/>
  <c r="K591" i="2"/>
  <c r="K592" i="2"/>
  <c r="K593" i="2"/>
  <c r="K594" i="2"/>
  <c r="K595" i="2"/>
  <c r="K596" i="2"/>
  <c r="K597" i="2"/>
  <c r="K598" i="2"/>
  <c r="K599" i="2"/>
  <c r="K600" i="2"/>
  <c r="K601" i="2"/>
  <c r="K602" i="2"/>
  <c r="K603" i="2"/>
  <c r="K604" i="2"/>
  <c r="K605" i="2"/>
  <c r="K606" i="2"/>
  <c r="K607" i="2"/>
  <c r="K608" i="2"/>
  <c r="K609" i="2"/>
  <c r="K610" i="2"/>
  <c r="K611" i="2"/>
  <c r="K612" i="2"/>
  <c r="K613" i="2"/>
  <c r="K614" i="2"/>
  <c r="K615" i="2"/>
  <c r="K616" i="2"/>
  <c r="K617" i="2"/>
  <c r="K618" i="2"/>
  <c r="K619" i="2"/>
  <c r="K620" i="2"/>
  <c r="K621" i="2"/>
  <c r="K622" i="2"/>
  <c r="K623" i="2"/>
  <c r="K624" i="2"/>
  <c r="K625" i="2"/>
  <c r="K626" i="2"/>
  <c r="K627" i="2"/>
  <c r="K628" i="2"/>
  <c r="K629" i="2"/>
  <c r="K630" i="2"/>
  <c r="K631" i="2"/>
  <c r="K632" i="2"/>
  <c r="K633" i="2"/>
  <c r="K634" i="2"/>
  <c r="K635" i="2"/>
  <c r="K636" i="2"/>
  <c r="K637" i="2"/>
  <c r="K638" i="2"/>
  <c r="K639" i="2"/>
  <c r="K640" i="2"/>
  <c r="K641" i="2"/>
  <c r="K642" i="2"/>
  <c r="K643" i="2"/>
  <c r="K644" i="2"/>
  <c r="K645" i="2"/>
  <c r="K646" i="2"/>
  <c r="K647" i="2"/>
  <c r="K648" i="2"/>
  <c r="K649" i="2"/>
  <c r="K650" i="2"/>
  <c r="K651" i="2"/>
  <c r="K652" i="2"/>
  <c r="K653" i="2"/>
  <c r="K654" i="2"/>
  <c r="K655" i="2"/>
  <c r="K656" i="2"/>
  <c r="K657" i="2"/>
  <c r="K658" i="2"/>
  <c r="K659" i="2"/>
  <c r="K660" i="2"/>
  <c r="K661" i="2"/>
  <c r="K662" i="2"/>
  <c r="K663" i="2"/>
  <c r="K664" i="2"/>
  <c r="K665" i="2"/>
  <c r="K666" i="2"/>
  <c r="K667" i="2"/>
  <c r="K668" i="2"/>
  <c r="M210" i="2"/>
  <c r="M211" i="2" l="1"/>
  <c r="N210" i="2" s="1"/>
  <c r="M212" i="2"/>
  <c r="M213" i="2"/>
  <c r="M214" i="2"/>
  <c r="M215" i="2"/>
  <c r="M216" i="2"/>
  <c r="M217" i="2"/>
  <c r="M218" i="2"/>
  <c r="N218" i="2" s="1"/>
  <c r="M219" i="2"/>
  <c r="M220" i="2"/>
  <c r="M221" i="2"/>
  <c r="M222" i="2"/>
  <c r="M223" i="2"/>
  <c r="M224" i="2"/>
  <c r="M225" i="2"/>
  <c r="M226" i="2"/>
  <c r="M227" i="2"/>
  <c r="M228" i="2"/>
  <c r="M229" i="2"/>
  <c r="M230" i="2"/>
  <c r="M231" i="2"/>
  <c r="M232" i="2"/>
  <c r="M233" i="2"/>
  <c r="M234" i="2"/>
  <c r="M235" i="2"/>
  <c r="M236" i="2"/>
  <c r="M237" i="2"/>
  <c r="M238" i="2"/>
  <c r="M239" i="2"/>
  <c r="M240" i="2"/>
  <c r="M241" i="2"/>
  <c r="M242" i="2"/>
  <c r="N242" i="2" s="1"/>
  <c r="M243" i="2"/>
  <c r="M244" i="2"/>
  <c r="M245" i="2"/>
  <c r="M246" i="2"/>
  <c r="M247" i="2"/>
  <c r="M248" i="2"/>
  <c r="M249" i="2"/>
  <c r="M250" i="2"/>
  <c r="N250" i="2" s="1"/>
  <c r="M251" i="2"/>
  <c r="M252" i="2"/>
  <c r="M253" i="2"/>
  <c r="M254" i="2"/>
  <c r="M255" i="2"/>
  <c r="M256" i="2"/>
  <c r="M257" i="2"/>
  <c r="M258" i="2"/>
  <c r="N258" i="2" s="1"/>
  <c r="M259" i="2"/>
  <c r="M260" i="2"/>
  <c r="M261" i="2"/>
  <c r="M262" i="2"/>
  <c r="M263" i="2"/>
  <c r="M264" i="2"/>
  <c r="M265" i="2"/>
  <c r="M266" i="2"/>
  <c r="N266" i="2" s="1"/>
  <c r="M267" i="2"/>
  <c r="M268" i="2"/>
  <c r="M269" i="2"/>
  <c r="M270" i="2"/>
  <c r="M271" i="2"/>
  <c r="M272" i="2"/>
  <c r="M273" i="2"/>
  <c r="M274" i="2"/>
  <c r="N274" i="2" s="1"/>
  <c r="M275" i="2"/>
  <c r="M276" i="2"/>
  <c r="M277" i="2"/>
  <c r="M278" i="2"/>
  <c r="M279" i="2"/>
  <c r="M280" i="2"/>
  <c r="M281" i="2"/>
  <c r="M282" i="2"/>
  <c r="M283" i="2"/>
  <c r="M284" i="2"/>
  <c r="M285" i="2"/>
  <c r="M286" i="2"/>
  <c r="M287" i="2"/>
  <c r="M288" i="2"/>
  <c r="M289" i="2"/>
  <c r="M290" i="2"/>
  <c r="N290" i="2" s="1"/>
  <c r="M291" i="2"/>
  <c r="M292" i="2"/>
  <c r="N292" i="2" s="1"/>
  <c r="M293" i="2"/>
  <c r="M294" i="2"/>
  <c r="M295" i="2"/>
  <c r="M296" i="2"/>
  <c r="M297" i="2"/>
  <c r="M298" i="2"/>
  <c r="N298" i="2" s="1"/>
  <c r="M299" i="2"/>
  <c r="M300" i="2"/>
  <c r="M301" i="2"/>
  <c r="M302" i="2"/>
  <c r="M303" i="2"/>
  <c r="M304" i="2"/>
  <c r="M305" i="2"/>
  <c r="M306" i="2"/>
  <c r="M307" i="2"/>
  <c r="M308" i="2"/>
  <c r="N308" i="2" s="1"/>
  <c r="M309" i="2"/>
  <c r="M310" i="2"/>
  <c r="M311" i="2"/>
  <c r="M312" i="2"/>
  <c r="M313" i="2"/>
  <c r="M314" i="2"/>
  <c r="N314" i="2" s="1"/>
  <c r="M315" i="2"/>
  <c r="M316" i="2"/>
  <c r="N316" i="2" s="1"/>
  <c r="M317" i="2"/>
  <c r="M318" i="2"/>
  <c r="M319" i="2"/>
  <c r="M320" i="2"/>
  <c r="M321" i="2"/>
  <c r="M322" i="2"/>
  <c r="N322" i="2" s="1"/>
  <c r="M323" i="2"/>
  <c r="M324" i="2"/>
  <c r="M325" i="2"/>
  <c r="M326" i="2"/>
  <c r="M327" i="2"/>
  <c r="M328" i="2"/>
  <c r="M329" i="2"/>
  <c r="M330" i="2"/>
  <c r="M331" i="2"/>
  <c r="M332" i="2"/>
  <c r="M333" i="2"/>
  <c r="M334" i="2"/>
  <c r="M335" i="2"/>
  <c r="M336" i="2"/>
  <c r="M337" i="2"/>
  <c r="M338" i="2"/>
  <c r="N338" i="2" s="1"/>
  <c r="M339" i="2"/>
  <c r="M340" i="2"/>
  <c r="N340" i="2" s="1"/>
  <c r="M341" i="2"/>
  <c r="M342" i="2"/>
  <c r="M343" i="2"/>
  <c r="M344" i="2"/>
  <c r="M345" i="2"/>
  <c r="M346" i="2"/>
  <c r="N346" i="2" s="1"/>
  <c r="M347" i="2"/>
  <c r="M348" i="2"/>
  <c r="M349" i="2"/>
  <c r="M350" i="2"/>
  <c r="M351" i="2"/>
  <c r="M352" i="2"/>
  <c r="M353" i="2"/>
  <c r="M354" i="2"/>
  <c r="M355" i="2"/>
  <c r="M356" i="2"/>
  <c r="N356" i="2" s="1"/>
  <c r="M357" i="2"/>
  <c r="M358" i="2"/>
  <c r="M359" i="2"/>
  <c r="M360" i="2"/>
  <c r="M361" i="2"/>
  <c r="M362" i="2"/>
  <c r="N362" i="2" s="1"/>
  <c r="M363" i="2"/>
  <c r="M364" i="2"/>
  <c r="N364" i="2" s="1"/>
  <c r="M365" i="2"/>
  <c r="M366" i="2"/>
  <c r="M367" i="2"/>
  <c r="M368" i="2"/>
  <c r="M369" i="2"/>
  <c r="M370" i="2"/>
  <c r="N370" i="2" s="1"/>
  <c r="M371" i="2"/>
  <c r="M372" i="2"/>
  <c r="M373" i="2"/>
  <c r="M374" i="2"/>
  <c r="M375" i="2"/>
  <c r="M376" i="2"/>
  <c r="M377" i="2"/>
  <c r="M378" i="2"/>
  <c r="M379" i="2"/>
  <c r="M380" i="2"/>
  <c r="N380" i="2" s="1"/>
  <c r="M381" i="2"/>
  <c r="M382" i="2"/>
  <c r="M383" i="2"/>
  <c r="M384" i="2"/>
  <c r="M385" i="2"/>
  <c r="M386" i="2"/>
  <c r="N386" i="2" s="1"/>
  <c r="M387" i="2"/>
  <c r="M388" i="2"/>
  <c r="N388" i="2" s="1"/>
  <c r="N391" i="2"/>
  <c r="N392" i="2"/>
  <c r="N393" i="2"/>
  <c r="N394" i="2"/>
  <c r="N395" i="2"/>
  <c r="M396" i="2"/>
  <c r="N396" i="2" s="1"/>
  <c r="M397" i="2"/>
  <c r="M398" i="2"/>
  <c r="M399" i="2"/>
  <c r="M400" i="2"/>
  <c r="M401" i="2"/>
  <c r="M402" i="2"/>
  <c r="M403" i="2"/>
  <c r="M404" i="2"/>
  <c r="N404" i="2" s="1"/>
  <c r="M405" i="2"/>
  <c r="M406" i="2"/>
  <c r="M407" i="2"/>
  <c r="M408" i="2"/>
  <c r="M409" i="2"/>
  <c r="M410" i="2"/>
  <c r="M411" i="2"/>
  <c r="M412" i="2"/>
  <c r="N412" i="2" s="1"/>
  <c r="M413" i="2"/>
  <c r="M414" i="2"/>
  <c r="M415" i="2"/>
  <c r="M416" i="2"/>
  <c r="M417" i="2"/>
  <c r="M418" i="2"/>
  <c r="M419" i="2"/>
  <c r="M420" i="2"/>
  <c r="M421" i="2"/>
  <c r="M422" i="2"/>
  <c r="M423" i="2"/>
  <c r="M424" i="2"/>
  <c r="M425" i="2"/>
  <c r="M426" i="2"/>
  <c r="M427" i="2"/>
  <c r="M428" i="2"/>
  <c r="N428" i="2" s="1"/>
  <c r="M429" i="2"/>
  <c r="M430" i="2"/>
  <c r="M431" i="2"/>
  <c r="M432" i="2"/>
  <c r="M433" i="2"/>
  <c r="M434" i="2"/>
  <c r="M435" i="2"/>
  <c r="M436" i="2"/>
  <c r="N436" i="2" s="1"/>
  <c r="M437" i="2"/>
  <c r="M438" i="2"/>
  <c r="M439" i="2"/>
  <c r="M440" i="2"/>
  <c r="M441" i="2"/>
  <c r="M442" i="2"/>
  <c r="M443" i="2"/>
  <c r="M444" i="2"/>
  <c r="M445" i="2"/>
  <c r="M446" i="2"/>
  <c r="M447" i="2"/>
  <c r="M448" i="2"/>
  <c r="N450" i="2"/>
  <c r="N452" i="2"/>
  <c r="N455" i="2"/>
  <c r="N457" i="2"/>
  <c r="N458" i="2"/>
  <c r="N460" i="2"/>
  <c r="N463" i="2"/>
  <c r="N465" i="2"/>
  <c r="N466" i="2"/>
  <c r="N468" i="2"/>
  <c r="N471" i="2"/>
  <c r="N473" i="2"/>
  <c r="N474" i="2"/>
  <c r="N476" i="2"/>
  <c r="N479" i="2"/>
  <c r="N481" i="2"/>
  <c r="N482" i="2"/>
  <c r="N484" i="2"/>
  <c r="N487" i="2"/>
  <c r="N489" i="2"/>
  <c r="N490" i="2"/>
  <c r="N492" i="2"/>
  <c r="N495" i="2"/>
  <c r="N497" i="2"/>
  <c r="N498" i="2"/>
  <c r="N500" i="2"/>
  <c r="N503" i="2"/>
  <c r="N505" i="2"/>
  <c r="N506" i="2"/>
  <c r="N508" i="2"/>
  <c r="N511" i="2"/>
  <c r="N513" i="2"/>
  <c r="N514" i="2"/>
  <c r="N516" i="2"/>
  <c r="N518" i="2"/>
  <c r="N519" i="2"/>
  <c r="N520" i="2"/>
  <c r="N521" i="2"/>
  <c r="M522" i="2"/>
  <c r="M523" i="2"/>
  <c r="M524" i="2"/>
  <c r="M525" i="2"/>
  <c r="M526" i="2"/>
  <c r="M527" i="2"/>
  <c r="M528" i="2"/>
  <c r="M529" i="2"/>
  <c r="N529" i="2" s="1"/>
  <c r="M530" i="2"/>
  <c r="M531" i="2"/>
  <c r="M532" i="2"/>
  <c r="M533" i="2"/>
  <c r="M534" i="2"/>
  <c r="M535" i="2"/>
  <c r="M536" i="2"/>
  <c r="M537" i="2"/>
  <c r="N537" i="2" s="1"/>
  <c r="M538" i="2"/>
  <c r="M539" i="2"/>
  <c r="M540" i="2"/>
  <c r="M541" i="2"/>
  <c r="M542" i="2"/>
  <c r="M543" i="2"/>
  <c r="M544" i="2"/>
  <c r="M545" i="2"/>
  <c r="N545" i="2" s="1"/>
  <c r="M546" i="2"/>
  <c r="M547" i="2"/>
  <c r="M548" i="2"/>
  <c r="M549" i="2"/>
  <c r="M550" i="2"/>
  <c r="M551" i="2"/>
  <c r="M552" i="2"/>
  <c r="M553" i="2"/>
  <c r="N553" i="2" s="1"/>
  <c r="M554" i="2"/>
  <c r="M555" i="2"/>
  <c r="M556" i="2"/>
  <c r="M557" i="2"/>
  <c r="M558" i="2"/>
  <c r="M559" i="2"/>
  <c r="M560" i="2"/>
  <c r="M561" i="2"/>
  <c r="N561" i="2" s="1"/>
  <c r="M562" i="2"/>
  <c r="M563" i="2"/>
  <c r="M564" i="2"/>
  <c r="M565" i="2"/>
  <c r="M566" i="2"/>
  <c r="M567" i="2"/>
  <c r="M568" i="2"/>
  <c r="M569" i="2"/>
  <c r="N569" i="2" s="1"/>
  <c r="M570" i="2"/>
  <c r="M571" i="2"/>
  <c r="M572" i="2"/>
  <c r="M573" i="2"/>
  <c r="M574" i="2"/>
  <c r="M575" i="2"/>
  <c r="M576" i="2"/>
  <c r="M577" i="2"/>
  <c r="N577" i="2" s="1"/>
  <c r="M578" i="2"/>
  <c r="M579" i="2"/>
  <c r="M580" i="2"/>
  <c r="M581" i="2"/>
  <c r="M582" i="2"/>
  <c r="M583" i="2"/>
  <c r="M584" i="2"/>
  <c r="M585" i="2"/>
  <c r="N585" i="2" s="1"/>
  <c r="M586" i="2"/>
  <c r="M587" i="2"/>
  <c r="M588" i="2"/>
  <c r="M589" i="2"/>
  <c r="M590" i="2"/>
  <c r="M591" i="2"/>
  <c r="M592" i="2"/>
  <c r="M593" i="2"/>
  <c r="N593" i="2" s="1"/>
  <c r="M594" i="2"/>
  <c r="M595" i="2"/>
  <c r="M596" i="2"/>
  <c r="M597" i="2"/>
  <c r="M598" i="2"/>
  <c r="M599" i="2"/>
  <c r="M600" i="2"/>
  <c r="M601" i="2"/>
  <c r="M602" i="2"/>
  <c r="M603" i="2"/>
  <c r="M604" i="2"/>
  <c r="M605" i="2"/>
  <c r="M606" i="2"/>
  <c r="M607" i="2"/>
  <c r="M608" i="2"/>
  <c r="M609" i="2"/>
  <c r="M610" i="2"/>
  <c r="M611" i="2"/>
  <c r="M612" i="2"/>
  <c r="M613" i="2"/>
  <c r="M614" i="2"/>
  <c r="M615" i="2"/>
  <c r="M616" i="2"/>
  <c r="M617" i="2"/>
  <c r="M618" i="2"/>
  <c r="M619" i="2"/>
  <c r="M620" i="2"/>
  <c r="M621" i="2"/>
  <c r="M622" i="2"/>
  <c r="M623" i="2"/>
  <c r="M624" i="2"/>
  <c r="M625" i="2"/>
  <c r="M626" i="2"/>
  <c r="M627" i="2"/>
  <c r="M628" i="2"/>
  <c r="M629" i="2"/>
  <c r="M630" i="2"/>
  <c r="M631" i="2"/>
  <c r="M632" i="2"/>
  <c r="M633" i="2"/>
  <c r="M634" i="2"/>
  <c r="M635" i="2"/>
  <c r="M636" i="2"/>
  <c r="M637" i="2"/>
  <c r="M638" i="2"/>
  <c r="M639" i="2"/>
  <c r="M640" i="2"/>
  <c r="M641" i="2"/>
  <c r="M642" i="2"/>
  <c r="M643" i="2"/>
  <c r="M644" i="2"/>
  <c r="M645" i="2"/>
  <c r="M646" i="2"/>
  <c r="M647" i="2"/>
  <c r="M648" i="2"/>
  <c r="M649" i="2"/>
  <c r="M650" i="2"/>
  <c r="M651" i="2"/>
  <c r="M652" i="2"/>
  <c r="M653" i="2"/>
  <c r="M654" i="2"/>
  <c r="M655" i="2"/>
  <c r="M656" i="2"/>
  <c r="M657" i="2"/>
  <c r="M658" i="2"/>
  <c r="M659" i="2"/>
  <c r="M660" i="2"/>
  <c r="M661" i="2"/>
  <c r="M662" i="2"/>
  <c r="M663" i="2"/>
  <c r="M664" i="2"/>
  <c r="M665" i="2"/>
  <c r="M666" i="2"/>
  <c r="M667" i="2"/>
  <c r="H221" i="2"/>
  <c r="J38" i="4" s="1"/>
  <c r="H222" i="2"/>
  <c r="J46" i="4" s="1"/>
  <c r="H223" i="2"/>
  <c r="J54" i="4" s="1"/>
  <c r="H224" i="2"/>
  <c r="J62" i="4" s="1"/>
  <c r="H225" i="2"/>
  <c r="J70" i="4" s="1"/>
  <c r="H226" i="2"/>
  <c r="J78" i="4" s="1"/>
  <c r="H227" i="2"/>
  <c r="J86" i="4" s="1"/>
  <c r="H228" i="2"/>
  <c r="J94" i="4" s="1"/>
  <c r="H229" i="2"/>
  <c r="J102" i="4" s="1"/>
  <c r="H220" i="2"/>
  <c r="J30" i="4" s="1"/>
  <c r="H212" i="2"/>
  <c r="O13" i="4" s="1"/>
  <c r="H213" i="2"/>
  <c r="O14" i="4" s="1"/>
  <c r="H214" i="2"/>
  <c r="O15" i="4" s="1"/>
  <c r="H215" i="2"/>
  <c r="O16" i="4" s="1"/>
  <c r="H216" i="2"/>
  <c r="O17" i="4" s="1"/>
  <c r="H211" i="2"/>
  <c r="O12" i="4" s="1"/>
  <c r="A211" i="2"/>
  <c r="D17" i="19"/>
  <c r="C17" i="19"/>
  <c r="D16" i="19"/>
  <c r="C16" i="19"/>
  <c r="D15" i="19"/>
  <c r="C15" i="19"/>
  <c r="D14" i="19"/>
  <c r="C14" i="19"/>
  <c r="D13" i="19"/>
  <c r="C13" i="19"/>
  <c r="D12" i="19"/>
  <c r="C12" i="19"/>
  <c r="D11" i="19"/>
  <c r="C11" i="19"/>
  <c r="D10" i="19"/>
  <c r="C10" i="19"/>
  <c r="D9" i="19"/>
  <c r="C9" i="19"/>
  <c r="D8" i="19"/>
  <c r="C8" i="19"/>
  <c r="N234" i="2" l="1"/>
  <c r="N369" i="2"/>
  <c r="N361" i="2"/>
  <c r="N345" i="2"/>
  <c r="N313" i="2"/>
  <c r="N297" i="2"/>
  <c r="N273" i="2"/>
  <c r="N321" i="2"/>
  <c r="N289" i="2"/>
  <c r="D234" i="2" a="1"/>
  <c r="D234" i="2" s="1"/>
  <c r="D48" i="4" s="1"/>
  <c r="D240" i="2" a="1"/>
  <c r="D240" i="2" s="1"/>
  <c r="D96" i="4" s="1"/>
  <c r="D232" i="2" a="1"/>
  <c r="D232" i="2" s="1"/>
  <c r="D32" i="4" s="1"/>
  <c r="D239" i="2" a="1"/>
  <c r="D239" i="2" s="1"/>
  <c r="D88" i="4" s="1"/>
  <c r="D238" i="2" a="1"/>
  <c r="D238" i="2" s="1"/>
  <c r="D80" i="4" s="1"/>
  <c r="D237" i="2" a="1"/>
  <c r="D237" i="2" s="1"/>
  <c r="D72" i="4" s="1"/>
  <c r="D235" i="2" a="1"/>
  <c r="D235" i="2" s="1"/>
  <c r="D56" i="4" s="1"/>
  <c r="D236" i="2" a="1"/>
  <c r="D236" i="2" s="1"/>
  <c r="D64" i="4" s="1"/>
  <c r="D233" i="2" a="1"/>
  <c r="D233" i="2" s="1"/>
  <c r="D40" i="4" s="1"/>
  <c r="D241" i="2" a="1"/>
  <c r="D241" i="2" s="1"/>
  <c r="D104" i="4" s="1"/>
  <c r="N442" i="2"/>
  <c r="N434" i="2"/>
  <c r="N418" i="2"/>
  <c r="N410" i="2"/>
  <c r="N402" i="2"/>
  <c r="N376" i="2"/>
  <c r="N368" i="2"/>
  <c r="N344" i="2"/>
  <c r="N336" i="2"/>
  <c r="N328" i="2"/>
  <c r="N320" i="2"/>
  <c r="N304" i="2"/>
  <c r="N296" i="2"/>
  <c r="N280" i="2"/>
  <c r="N382" i="2"/>
  <c r="N374" i="2"/>
  <c r="N358" i="2"/>
  <c r="N350" i="2"/>
  <c r="N326" i="2"/>
  <c r="N310" i="2"/>
  <c r="N302" i="2"/>
  <c r="N286" i="2"/>
  <c r="N278" i="2"/>
  <c r="N262" i="2"/>
  <c r="N254" i="2"/>
  <c r="N246" i="2"/>
  <c r="N238" i="2"/>
  <c r="N230" i="2"/>
  <c r="N222" i="2"/>
  <c r="N284" i="2"/>
  <c r="N217" i="2"/>
  <c r="N265" i="2"/>
  <c r="N225" i="2"/>
  <c r="N264" i="2"/>
  <c r="N256" i="2"/>
  <c r="N248" i="2"/>
  <c r="N240" i="2"/>
  <c r="N224" i="2"/>
  <c r="N216" i="2"/>
  <c r="N268" i="2"/>
  <c r="N260" i="2"/>
  <c r="N252" i="2"/>
  <c r="N244" i="2"/>
  <c r="N228" i="2"/>
  <c r="N272" i="2"/>
  <c r="N352" i="2"/>
  <c r="E232" i="2" a="1"/>
  <c r="E232" i="2" s="1"/>
  <c r="D33" i="4" s="1"/>
  <c r="N241" i="2"/>
  <c r="N337" i="2"/>
  <c r="N257" i="2"/>
  <c r="N249" i="2"/>
  <c r="N236" i="2"/>
  <c r="B235" i="2" a="1"/>
  <c r="B235" i="2" s="1"/>
  <c r="D54" i="4" s="1"/>
  <c r="B236" i="2" a="1"/>
  <c r="B236" i="2" s="1"/>
  <c r="D62" i="4" s="1"/>
  <c r="N596" i="2"/>
  <c r="N588" i="2"/>
  <c r="N580" i="2"/>
  <c r="N339" i="2"/>
  <c r="N315" i="2"/>
  <c r="N307" i="2"/>
  <c r="N291" i="2"/>
  <c r="N267" i="2"/>
  <c r="N259" i="2"/>
  <c r="N251" i="2"/>
  <c r="N243" i="2"/>
  <c r="N235" i="2"/>
  <c r="N219" i="2"/>
  <c r="N385" i="2"/>
  <c r="N599" i="2"/>
  <c r="N591" i="2"/>
  <c r="N583" i="2"/>
  <c r="N575" i="2"/>
  <c r="N567" i="2"/>
  <c r="N559" i="2"/>
  <c r="N551" i="2"/>
  <c r="N543" i="2"/>
  <c r="N535" i="2"/>
  <c r="N527" i="2"/>
  <c r="N572" i="2"/>
  <c r="N564" i="2"/>
  <c r="N556" i="2"/>
  <c r="N548" i="2"/>
  <c r="N540" i="2"/>
  <c r="N532" i="2"/>
  <c r="N524" i="2"/>
  <c r="N441" i="2"/>
  <c r="N417" i="2"/>
  <c r="N409" i="2"/>
  <c r="N401" i="2"/>
  <c r="N375" i="2"/>
  <c r="N367" i="2"/>
  <c r="N351" i="2"/>
  <c r="N343" i="2"/>
  <c r="N327" i="2"/>
  <c r="N319" i="2"/>
  <c r="N303" i="2"/>
  <c r="N295" i="2"/>
  <c r="N279" i="2"/>
  <c r="N271" i="2"/>
  <c r="N263" i="2"/>
  <c r="N255" i="2"/>
  <c r="N247" i="2"/>
  <c r="N239" i="2"/>
  <c r="N231" i="2"/>
  <c r="N223" i="2"/>
  <c r="N594" i="2"/>
  <c r="N586" i="2"/>
  <c r="N578" i="2"/>
  <c r="N570" i="2"/>
  <c r="N562" i="2"/>
  <c r="N554" i="2"/>
  <c r="N546" i="2"/>
  <c r="N538" i="2"/>
  <c r="N530" i="2"/>
  <c r="N522" i="2"/>
  <c r="N447" i="2"/>
  <c r="N439" i="2"/>
  <c r="N431" i="2"/>
  <c r="N407" i="2"/>
  <c r="N399" i="2"/>
  <c r="N449" i="2"/>
  <c r="N444" i="2"/>
  <c r="N433" i="2"/>
  <c r="N426" i="2"/>
  <c r="N425" i="2"/>
  <c r="N423" i="2"/>
  <c r="N415" i="2"/>
  <c r="N420" i="2"/>
  <c r="N592" i="2"/>
  <c r="N584" i="2"/>
  <c r="N576" i="2"/>
  <c r="N568" i="2"/>
  <c r="N560" i="2"/>
  <c r="N552" i="2"/>
  <c r="N544" i="2"/>
  <c r="N536" i="2"/>
  <c r="N528" i="2"/>
  <c r="N512" i="2"/>
  <c r="N504" i="2"/>
  <c r="N496" i="2"/>
  <c r="N488" i="2"/>
  <c r="N480" i="2"/>
  <c r="N472" i="2"/>
  <c r="N464" i="2"/>
  <c r="N456" i="2"/>
  <c r="N448" i="2"/>
  <c r="N440" i="2"/>
  <c r="N432" i="2"/>
  <c r="N424" i="2"/>
  <c r="N416" i="2"/>
  <c r="N408" i="2"/>
  <c r="N400" i="2"/>
  <c r="N598" i="2"/>
  <c r="N590" i="2"/>
  <c r="N582" i="2"/>
  <c r="N574" i="2"/>
  <c r="N566" i="2"/>
  <c r="N558" i="2"/>
  <c r="N550" i="2"/>
  <c r="N542" i="2"/>
  <c r="N534" i="2"/>
  <c r="N526" i="2"/>
  <c r="N510" i="2"/>
  <c r="N502" i="2"/>
  <c r="N494" i="2"/>
  <c r="N486" i="2"/>
  <c r="N478" i="2"/>
  <c r="N470" i="2"/>
  <c r="N462" i="2"/>
  <c r="N454" i="2"/>
  <c r="N446" i="2"/>
  <c r="N438" i="2"/>
  <c r="N430" i="2"/>
  <c r="N422" i="2"/>
  <c r="N414" i="2"/>
  <c r="N406" i="2"/>
  <c r="N398" i="2"/>
  <c r="N597" i="2"/>
  <c r="N589" i="2"/>
  <c r="N581" i="2"/>
  <c r="N573" i="2"/>
  <c r="N565" i="2"/>
  <c r="N557" i="2"/>
  <c r="N549" i="2"/>
  <c r="N541" i="2"/>
  <c r="N533" i="2"/>
  <c r="N525" i="2"/>
  <c r="N517" i="2"/>
  <c r="N509" i="2"/>
  <c r="N501" i="2"/>
  <c r="N493" i="2"/>
  <c r="N485" i="2"/>
  <c r="N477" i="2"/>
  <c r="N469" i="2"/>
  <c r="N461" i="2"/>
  <c r="N453" i="2"/>
  <c r="N445" i="2"/>
  <c r="N437" i="2"/>
  <c r="N429" i="2"/>
  <c r="N421" i="2"/>
  <c r="N413" i="2"/>
  <c r="N405" i="2"/>
  <c r="N397" i="2"/>
  <c r="N381" i="2"/>
  <c r="N373" i="2"/>
  <c r="N357" i="2"/>
  <c r="N349" i="2"/>
  <c r="N325" i="2"/>
  <c r="N309" i="2"/>
  <c r="N301" i="2"/>
  <c r="N285" i="2"/>
  <c r="N277" i="2"/>
  <c r="N269" i="2"/>
  <c r="N261" i="2"/>
  <c r="N253" i="2"/>
  <c r="N245" i="2"/>
  <c r="N237" i="2"/>
  <c r="N229" i="2"/>
  <c r="N595" i="2"/>
  <c r="N587" i="2"/>
  <c r="N579" i="2"/>
  <c r="N571" i="2"/>
  <c r="N563" i="2"/>
  <c r="N555" i="2"/>
  <c r="N547" i="2"/>
  <c r="N539" i="2"/>
  <c r="N531" i="2"/>
  <c r="N523" i="2"/>
  <c r="N515" i="2"/>
  <c r="N507" i="2"/>
  <c r="N499" i="2"/>
  <c r="N491" i="2"/>
  <c r="N483" i="2"/>
  <c r="N475" i="2"/>
  <c r="N467" i="2"/>
  <c r="N459" i="2"/>
  <c r="N451" i="2"/>
  <c r="N443" i="2"/>
  <c r="N435" i="2"/>
  <c r="N427" i="2"/>
  <c r="N419" i="2"/>
  <c r="N411" i="2"/>
  <c r="N403" i="2"/>
  <c r="N387" i="2"/>
  <c r="N379" i="2"/>
  <c r="N363" i="2"/>
  <c r="N355" i="2"/>
  <c r="N283" i="2"/>
  <c r="N331" i="2"/>
  <c r="N211" i="2"/>
  <c r="N390" i="2"/>
  <c r="N389" i="2"/>
  <c r="N383" i="2"/>
  <c r="N384" i="2"/>
  <c r="N377" i="2"/>
  <c r="N378" i="2"/>
  <c r="N371" i="2"/>
  <c r="N372" i="2"/>
  <c r="N365" i="2"/>
  <c r="N366" i="2"/>
  <c r="N359" i="2"/>
  <c r="N360" i="2"/>
  <c r="N353" i="2"/>
  <c r="N354" i="2"/>
  <c r="N347" i="2"/>
  <c r="N348" i="2"/>
  <c r="N341" i="2"/>
  <c r="N342" i="2"/>
  <c r="N335" i="2"/>
  <c r="N334" i="2"/>
  <c r="N332" i="2"/>
  <c r="N333" i="2"/>
  <c r="N330" i="2"/>
  <c r="N329" i="2"/>
  <c r="N323" i="2"/>
  <c r="N324" i="2"/>
  <c r="N317" i="2"/>
  <c r="N318" i="2"/>
  <c r="N311" i="2"/>
  <c r="N312" i="2"/>
  <c r="N305" i="2"/>
  <c r="N306" i="2"/>
  <c r="N299" i="2"/>
  <c r="N300" i="2"/>
  <c r="N293" i="2"/>
  <c r="N294" i="2"/>
  <c r="N287" i="2"/>
  <c r="N288" i="2"/>
  <c r="N282" i="2"/>
  <c r="N281" i="2"/>
  <c r="F232" i="2" a="1"/>
  <c r="F232" i="2" s="1"/>
  <c r="D34" i="4" s="1"/>
  <c r="G234" i="2" a="1"/>
  <c r="G234" i="2" s="1"/>
  <c r="D51" i="4" s="1"/>
  <c r="G236" i="2" a="1"/>
  <c r="G236" i="2" s="1"/>
  <c r="D67" i="4" s="1"/>
  <c r="G239" i="2" a="1"/>
  <c r="G239" i="2" s="1"/>
  <c r="D91" i="4" s="1"/>
  <c r="F239" i="2" a="1"/>
  <c r="F239" i="2" s="1"/>
  <c r="D90" i="4" s="1"/>
  <c r="E240" i="2" a="1"/>
  <c r="E240" i="2" s="1"/>
  <c r="D97" i="4" s="1"/>
  <c r="E234" i="2" a="1"/>
  <c r="E234" i="2" s="1"/>
  <c r="D49" i="4" s="1"/>
  <c r="G241" i="2" a="1"/>
  <c r="G241" i="2" s="1"/>
  <c r="D107" i="4" s="1"/>
  <c r="E238" i="2" a="1"/>
  <c r="E238" i="2" s="1"/>
  <c r="D81" i="4" s="1"/>
  <c r="G238" i="2" a="1"/>
  <c r="G238" i="2" s="1"/>
  <c r="D83" i="4" s="1"/>
  <c r="F238" i="2" a="1"/>
  <c r="F238" i="2" s="1"/>
  <c r="D82" i="4" s="1"/>
  <c r="G235" i="2" a="1"/>
  <c r="G235" i="2" s="1"/>
  <c r="D59" i="4" s="1"/>
  <c r="F237" i="2" a="1"/>
  <c r="F237" i="2" s="1"/>
  <c r="D74" i="4" s="1"/>
  <c r="F240" i="2" a="1"/>
  <c r="F240" i="2" s="1"/>
  <c r="D98" i="4" s="1"/>
  <c r="E239" i="2" a="1"/>
  <c r="E239" i="2" s="1"/>
  <c r="D89" i="4" s="1"/>
  <c r="F234" i="2" a="1"/>
  <c r="F234" i="2" s="1"/>
  <c r="D50" i="4" s="1"/>
  <c r="E236" i="2" a="1"/>
  <c r="E236" i="2" s="1"/>
  <c r="D65" i="4" s="1"/>
  <c r="E237" i="2" a="1"/>
  <c r="E237" i="2" s="1"/>
  <c r="D73" i="4" s="1"/>
  <c r="E233" i="2" a="1"/>
  <c r="E233" i="2" s="1"/>
  <c r="D41" i="4" s="1"/>
  <c r="G237" i="2" a="1"/>
  <c r="G237" i="2" s="1"/>
  <c r="D75" i="4" s="1"/>
  <c r="N270" i="2"/>
  <c r="F235" i="2" a="1"/>
  <c r="F235" i="2" s="1"/>
  <c r="D58" i="4" s="1"/>
  <c r="G233" i="2" a="1"/>
  <c r="G233" i="2" s="1"/>
  <c r="D43" i="4" s="1"/>
  <c r="E241" i="2" a="1"/>
  <c r="E241" i="2" s="1"/>
  <c r="D105" i="4" s="1"/>
  <c r="F236" i="2" a="1"/>
  <c r="F236" i="2" s="1"/>
  <c r="D66" i="4" s="1"/>
  <c r="F241" i="2" a="1"/>
  <c r="F241" i="2" s="1"/>
  <c r="D106" i="4" s="1"/>
  <c r="G232" i="2" a="1"/>
  <c r="G232" i="2" s="1"/>
  <c r="D35" i="4" s="1"/>
  <c r="F233" i="2" a="1"/>
  <c r="F233" i="2" s="1"/>
  <c r="D42" i="4" s="1"/>
  <c r="E235" i="2" a="1"/>
  <c r="E235" i="2" s="1"/>
  <c r="D57" i="4" s="1"/>
  <c r="G240" i="2" a="1"/>
  <c r="G240" i="2" s="1"/>
  <c r="D99" i="4" s="1"/>
  <c r="N275" i="2"/>
  <c r="N276" i="2"/>
  <c r="B239" i="2" a="1"/>
  <c r="B239" i="2" s="1"/>
  <c r="D86" i="4" s="1"/>
  <c r="B234" i="2" a="1"/>
  <c r="B234" i="2" s="1"/>
  <c r="D46" i="4" s="1"/>
  <c r="B233" i="2" a="1"/>
  <c r="B233" i="2" s="1"/>
  <c r="D38" i="4" s="1"/>
  <c r="C238" i="2" a="1"/>
  <c r="C238" i="2" s="1"/>
  <c r="D79" i="4" s="1"/>
  <c r="C240" i="2" a="1"/>
  <c r="C240" i="2" s="1"/>
  <c r="D95" i="4" s="1"/>
  <c r="B241" i="2" a="1"/>
  <c r="B241" i="2" s="1"/>
  <c r="D102" i="4" s="1"/>
  <c r="B240" i="2" a="1"/>
  <c r="B240" i="2" s="1"/>
  <c r="D94" i="4" s="1"/>
  <c r="C237" i="2" a="1"/>
  <c r="C237" i="2" s="1"/>
  <c r="D71" i="4" s="1"/>
  <c r="B237" i="2" a="1"/>
  <c r="B237" i="2" s="1"/>
  <c r="D70" i="4" s="1"/>
  <c r="C239" i="2" a="1"/>
  <c r="C239" i="2" s="1"/>
  <c r="D87" i="4" s="1"/>
  <c r="C236" i="2" a="1"/>
  <c r="C236" i="2" s="1"/>
  <c r="D63" i="4" s="1"/>
  <c r="C233" i="2" a="1"/>
  <c r="C233" i="2" s="1"/>
  <c r="D39" i="4" s="1"/>
  <c r="B238" i="2" a="1"/>
  <c r="B238" i="2" s="1"/>
  <c r="D78" i="4" s="1"/>
  <c r="C241" i="2" a="1"/>
  <c r="C241" i="2" s="1"/>
  <c r="D103" i="4" s="1"/>
  <c r="C234" i="2" a="1"/>
  <c r="C234" i="2" s="1"/>
  <c r="D47" i="4" s="1"/>
  <c r="C235" i="2" a="1"/>
  <c r="C235" i="2" s="1"/>
  <c r="D55" i="4" s="1"/>
  <c r="N212" i="2"/>
  <c r="N213" i="2"/>
  <c r="N232" i="2"/>
  <c r="N233" i="2"/>
  <c r="N220" i="2"/>
  <c r="N221" i="2"/>
  <c r="N214" i="2"/>
  <c r="N215" i="2"/>
  <c r="B232" i="2" a="1"/>
  <c r="B232" i="2" s="1"/>
  <c r="D30" i="4" s="1"/>
  <c r="C232" i="2" a="1"/>
  <c r="C232" i="2" s="1"/>
  <c r="D31" i="4" s="1"/>
  <c r="N226" i="2"/>
  <c r="N227" i="2"/>
  <c r="H15" i="14" l="1"/>
  <c r="H16" i="14" s="1"/>
  <c r="C15" i="14"/>
  <c r="H7" i="14"/>
  <c r="H15" i="15"/>
  <c r="H16" i="15" s="1"/>
  <c r="C15" i="15"/>
  <c r="H7" i="15"/>
  <c r="H15" i="16"/>
  <c r="H16" i="16" s="1"/>
  <c r="C15" i="16"/>
  <c r="H7" i="16"/>
  <c r="C7" i="16"/>
  <c r="H15" i="17"/>
  <c r="H16" i="17" s="1"/>
  <c r="C15" i="17"/>
  <c r="H7" i="17"/>
  <c r="H15" i="18"/>
  <c r="H16" i="18" s="1"/>
  <c r="C15" i="18"/>
  <c r="H7" i="18"/>
  <c r="H15" i="10"/>
  <c r="H16" i="10" s="1"/>
  <c r="C15" i="10"/>
  <c r="H7" i="10"/>
  <c r="H15" i="11"/>
  <c r="H16" i="11" s="1"/>
  <c r="C15" i="11"/>
  <c r="H7" i="11"/>
  <c r="H15" i="12"/>
  <c r="H16" i="12" s="1"/>
  <c r="C15" i="12"/>
  <c r="H7" i="12"/>
  <c r="H15" i="13"/>
  <c r="H16" i="13" s="1"/>
  <c r="C15" i="13"/>
  <c r="H7" i="13"/>
  <c r="H15" i="1"/>
  <c r="H16" i="1" s="1"/>
  <c r="C15" i="1"/>
  <c r="H7" i="1"/>
  <c r="H8" i="1" s="1"/>
  <c r="O93" i="2" l="1"/>
  <c r="O92" i="2"/>
  <c r="O91" i="2"/>
  <c r="N93" i="2"/>
  <c r="N92" i="2"/>
  <c r="N91" i="2"/>
  <c r="O90" i="2"/>
  <c r="O89" i="2"/>
  <c r="O88" i="2"/>
  <c r="N90" i="2"/>
  <c r="N89" i="2"/>
  <c r="N88" i="2"/>
  <c r="O87" i="2"/>
  <c r="O86" i="2"/>
  <c r="O85" i="2"/>
  <c r="N87" i="2"/>
  <c r="N86" i="2"/>
  <c r="N85" i="2"/>
  <c r="O84" i="2"/>
  <c r="O83" i="2"/>
  <c r="O82" i="2"/>
  <c r="N84" i="2"/>
  <c r="N83" i="2"/>
  <c r="N82" i="2"/>
  <c r="O81" i="2"/>
  <c r="O80" i="2"/>
  <c r="O79" i="2"/>
  <c r="N81" i="2"/>
  <c r="N80" i="2"/>
  <c r="N79" i="2"/>
  <c r="O78" i="2"/>
  <c r="O77" i="2"/>
  <c r="O76" i="2"/>
  <c r="N78" i="2"/>
  <c r="N77" i="2"/>
  <c r="N76" i="2"/>
  <c r="O75" i="2"/>
  <c r="O74" i="2"/>
  <c r="O73" i="2"/>
  <c r="N75" i="2"/>
  <c r="N74" i="2"/>
  <c r="N73" i="2"/>
  <c r="O72" i="2"/>
  <c r="O71" i="2"/>
  <c r="O70" i="2"/>
  <c r="N72" i="2"/>
  <c r="N71" i="2"/>
  <c r="N70" i="2"/>
  <c r="O69" i="2"/>
  <c r="O68" i="2"/>
  <c r="O67" i="2"/>
  <c r="N69" i="2"/>
  <c r="N68" i="2"/>
  <c r="N67" i="2"/>
  <c r="O66" i="2"/>
  <c r="O65" i="2"/>
  <c r="O64" i="2"/>
  <c r="N66" i="2"/>
  <c r="N65" i="2"/>
  <c r="N64" i="2"/>
  <c r="O63" i="2"/>
  <c r="O62" i="2"/>
  <c r="O61" i="2"/>
  <c r="N63" i="2"/>
  <c r="N62" i="2"/>
  <c r="N61" i="2"/>
  <c r="O60" i="2"/>
  <c r="O59" i="2"/>
  <c r="O58" i="2"/>
  <c r="N60" i="2"/>
  <c r="N59" i="2"/>
  <c r="N58" i="2"/>
  <c r="O57" i="2"/>
  <c r="O56" i="2"/>
  <c r="O55" i="2"/>
  <c r="N57" i="2"/>
  <c r="N56" i="2"/>
  <c r="N55" i="2"/>
  <c r="O54" i="2"/>
  <c r="O53" i="2"/>
  <c r="O52" i="2"/>
  <c r="N54" i="2"/>
  <c r="N53" i="2"/>
  <c r="N52" i="2"/>
  <c r="O51" i="2"/>
  <c r="O50" i="2"/>
  <c r="O49" i="2"/>
  <c r="N51" i="2"/>
  <c r="N50" i="2"/>
  <c r="N49" i="2"/>
  <c r="O48" i="2"/>
  <c r="O47" i="2"/>
  <c r="O46" i="2"/>
  <c r="N48" i="2"/>
  <c r="N47" i="2"/>
  <c r="N46" i="2"/>
  <c r="O45" i="2"/>
  <c r="O44" i="2"/>
  <c r="O43" i="2"/>
  <c r="N45" i="2"/>
  <c r="N44" i="2"/>
  <c r="N43" i="2"/>
  <c r="O42" i="2"/>
  <c r="O41" i="2"/>
  <c r="O40" i="2"/>
  <c r="N42" i="2"/>
  <c r="N41" i="2"/>
  <c r="N40" i="2"/>
  <c r="O39" i="2"/>
  <c r="O38" i="2"/>
  <c r="O37" i="2"/>
  <c r="N39" i="2"/>
  <c r="N38" i="2"/>
  <c r="N37" i="2"/>
  <c r="O126" i="2"/>
  <c r="O125" i="2"/>
  <c r="O124" i="2"/>
  <c r="N126" i="2"/>
  <c r="N125" i="2"/>
  <c r="N124" i="2"/>
  <c r="O123" i="2"/>
  <c r="O122" i="2"/>
  <c r="O121" i="2"/>
  <c r="N123" i="2"/>
  <c r="N122" i="2"/>
  <c r="N121" i="2"/>
  <c r="O120" i="2"/>
  <c r="O119" i="2"/>
  <c r="O118" i="2"/>
  <c r="N120" i="2"/>
  <c r="N119" i="2"/>
  <c r="N118" i="2"/>
  <c r="O117" i="2"/>
  <c r="O116" i="2"/>
  <c r="O115" i="2"/>
  <c r="N117" i="2"/>
  <c r="N116" i="2"/>
  <c r="N115" i="2"/>
  <c r="O114" i="2"/>
  <c r="O113" i="2"/>
  <c r="O112" i="2"/>
  <c r="N114" i="2"/>
  <c r="N113" i="2"/>
  <c r="N112" i="2"/>
  <c r="O111" i="2"/>
  <c r="O110" i="2"/>
  <c r="O109" i="2"/>
  <c r="N111" i="2"/>
  <c r="N110" i="2"/>
  <c r="N109" i="2"/>
  <c r="O108" i="2"/>
  <c r="O107" i="2"/>
  <c r="O106" i="2"/>
  <c r="N108" i="2"/>
  <c r="N107" i="2"/>
  <c r="N106" i="2"/>
  <c r="O96" i="2"/>
  <c r="O95" i="2"/>
  <c r="O94" i="2"/>
  <c r="N96" i="2"/>
  <c r="N95" i="2"/>
  <c r="N94" i="2"/>
  <c r="O105" i="2"/>
  <c r="O104" i="2"/>
  <c r="O103" i="2"/>
  <c r="N105" i="2"/>
  <c r="N104" i="2"/>
  <c r="N103" i="2"/>
  <c r="O102" i="2"/>
  <c r="O101" i="2"/>
  <c r="O100" i="2"/>
  <c r="N102" i="2"/>
  <c r="N101" i="2"/>
  <c r="N100" i="2"/>
  <c r="O99" i="2"/>
  <c r="O98" i="2"/>
  <c r="O97" i="2"/>
  <c r="N99" i="2"/>
  <c r="N98" i="2"/>
  <c r="N97" i="2"/>
  <c r="G5" i="2" l="1"/>
  <c r="G4" i="2"/>
  <c r="G3" i="2"/>
  <c r="G2" i="2"/>
  <c r="G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<sst xmlns="http://schemas.openxmlformats.org/spreadsheetml/2006/main" count="1056" uniqueCount="242">
  <si>
    <t>Syntax/Satzbau - Produktion</t>
  </si>
  <si>
    <t>Das Kind formuliert Aussagesätze mit einteiligem Prädikat</t>
  </si>
  <si>
    <t>Das Kind formuliert Aussagesätze mit zweiteiligem Prädikat</t>
  </si>
  <si>
    <t>Das Kind verwendet flexible Satzstrukturen</t>
  </si>
  <si>
    <t>Das Kind formuliert Fragesätze</t>
  </si>
  <si>
    <t>Das Kind kann Einzahl und Mehrzahl von Nomen korrekt bilden</t>
  </si>
  <si>
    <t>Das Kind verwendet Artikel in Begleitung von Nomen</t>
  </si>
  <si>
    <t>Das Kind verwendet komplexe und differenzierte Strukturen mit Satzgefügen</t>
  </si>
  <si>
    <t>Wortschatz - Rezeption</t>
  </si>
  <si>
    <t>Das Kind versteht Alltagsbegriffe aus dem unmittelbaren Lebensumfeld</t>
  </si>
  <si>
    <t>Das Kind versteht Präpositionen</t>
  </si>
  <si>
    <t xml:space="preserve">Das Kind versteht W-Fragen </t>
  </si>
  <si>
    <t>Das Kind versteht einfache Aufträge ohne nonverbale Hinweise</t>
  </si>
  <si>
    <t>Das Kind versteht zwei- oder dreiteilige Aufträge ohne nonverbale Hinweise</t>
  </si>
  <si>
    <t>Wortschatz - Produktion</t>
  </si>
  <si>
    <t>Das Kind hat einen Basiswortschatz an Nomen</t>
  </si>
  <si>
    <t>Das Kind hat einen erweiterten Basiswortschatz an Nomen</t>
  </si>
  <si>
    <t>Das Kind hat einen erweiterten Basiswortschatz an Adjektiven</t>
  </si>
  <si>
    <t>Erzählen/Sprachhandlungen</t>
  </si>
  <si>
    <t>Das Kind beteiligt sich aktiv am Gespräch</t>
  </si>
  <si>
    <t>Interkulturalität/Werte</t>
  </si>
  <si>
    <t xml:space="preserve">DaE: </t>
  </si>
  <si>
    <t>DaZ:</t>
  </si>
  <si>
    <r>
      <rPr>
        <b/>
        <sz val="9"/>
        <color theme="1"/>
        <rFont val="Calibri"/>
        <family val="2"/>
        <scheme val="minor"/>
      </rPr>
      <t xml:space="preserve">Stufe 0 - Bruchstückhafte Äußerungen, Floskeln. </t>
    </r>
    <r>
      <rPr>
        <sz val="9"/>
        <color theme="1"/>
        <rFont val="Calibri"/>
        <family val="2"/>
        <scheme val="minor"/>
      </rPr>
      <t>Äußerungen ohne Verb; Verb nur in festen floskelhaften Wendungen. Rezeption: Starke Orientierung an Mimik und Gestik, Sprachmelodie und -betronung der Kommunikationspartner:innen.</t>
    </r>
  </si>
  <si>
    <t>Beobachtungszeitraum</t>
  </si>
  <si>
    <t>OKT</t>
  </si>
  <si>
    <t>JÄN</t>
  </si>
  <si>
    <t>APR</t>
  </si>
  <si>
    <t>ID-Nummer</t>
  </si>
  <si>
    <t>Lernstufe (DaZ):</t>
  </si>
  <si>
    <t>Förderangebot</t>
  </si>
  <si>
    <t>Förderziel</t>
  </si>
  <si>
    <t>Beteiligte Kinder</t>
  </si>
  <si>
    <t>Bildungsbereich</t>
  </si>
  <si>
    <t>Beobachtung/Reflexion</t>
  </si>
  <si>
    <t>Emotionen &amp; soziale Beziehungen</t>
  </si>
  <si>
    <t>Ethik &amp; Gesellschaft</t>
  </si>
  <si>
    <t xml:space="preserve">Sprache &amp; Kommunikation </t>
  </si>
  <si>
    <t>Bewegung &amp; Gesundheit</t>
  </si>
  <si>
    <t xml:space="preserve">Ästhetik &amp; Gestaltung </t>
  </si>
  <si>
    <t>Natur &amp; Technik</t>
  </si>
  <si>
    <t xml:space="preserve">Name der Sprachförderkraft </t>
  </si>
  <si>
    <t>Förderzeitraum</t>
  </si>
  <si>
    <t xml:space="preserve">Übersicht Förderangebote </t>
  </si>
  <si>
    <t>Zeitraum</t>
  </si>
  <si>
    <t>Reflexion des Förderangebots</t>
  </si>
  <si>
    <t>Notizen zu den Beobachtungen (optional)</t>
  </si>
  <si>
    <t>Das Kind verwendet Nebensatzeinleiter</t>
  </si>
  <si>
    <r>
      <rPr>
        <sz val="20"/>
        <color theme="1"/>
        <rFont val="Calibri Light"/>
        <family val="2"/>
        <scheme val="major"/>
      </rPr>
      <t>FÖRDERPLAN - ANGEBOTE</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</si>
  <si>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 xml:space="preserve">FÖRDERPLAN - ÜBERSICHT </t>
    </r>
    <r>
      <rPr>
        <sz val="11"/>
        <color theme="1"/>
        <rFont val="Calibri Light"/>
        <family val="2"/>
        <scheme val="major"/>
      </rPr>
      <t xml:space="preserve">
</t>
    </r>
    <r>
      <rPr>
        <sz val="14"/>
        <color theme="1"/>
        <rFont val="Calibri Light"/>
        <family val="2"/>
        <scheme val="major"/>
      </rPr>
      <t>zur Beobachtung, Planung und Reflexion</t>
    </r>
  </si>
  <si>
    <t>Kind 2</t>
  </si>
  <si>
    <t>Kind 3</t>
  </si>
  <si>
    <t>Kind 4</t>
  </si>
  <si>
    <t>Kind 5</t>
  </si>
  <si>
    <t>Kind 1</t>
  </si>
  <si>
    <t xml:space="preserve">Name des Kindes: </t>
  </si>
  <si>
    <t>Anzahl der Förderangebote pro Bildungsbereich</t>
  </si>
  <si>
    <t>J</t>
  </si>
  <si>
    <t>N</t>
  </si>
  <si>
    <t>Sprache &amp; Kommunikation</t>
  </si>
  <si>
    <t xml:space="preserve">Natur  &amp; Technik </t>
  </si>
  <si>
    <t xml:space="preserve">Anzahl durchgeführter Förderangebote </t>
  </si>
  <si>
    <r>
      <rPr>
        <b/>
        <sz val="14"/>
        <color theme="1"/>
        <rFont val="Calibri"/>
        <family val="2"/>
        <scheme val="minor"/>
      </rPr>
      <t>Kind 1:</t>
    </r>
    <r>
      <rPr>
        <b/>
        <sz val="11"/>
        <color theme="1"/>
        <rFont val="Calibri"/>
        <family val="2"/>
        <scheme val="minor"/>
      </rPr>
      <t xml:space="preserve"> Anzahl der Förderangebote pro Bildungsbereich</t>
    </r>
  </si>
  <si>
    <r>
      <rPr>
        <b/>
        <sz val="14"/>
        <color theme="1"/>
        <rFont val="Calibri"/>
        <family val="2"/>
        <scheme val="minor"/>
      </rPr>
      <t>Kind 2:</t>
    </r>
    <r>
      <rPr>
        <b/>
        <sz val="11"/>
        <color theme="1"/>
        <rFont val="Calibri"/>
        <family val="2"/>
        <scheme val="minor"/>
      </rPr>
      <t xml:space="preserve"> Anzahl der Förderangebote pro Bildungsbereich</t>
    </r>
  </si>
  <si>
    <r>
      <rPr>
        <b/>
        <sz val="14"/>
        <color theme="1"/>
        <rFont val="Calibri"/>
        <family val="2"/>
        <scheme val="minor"/>
      </rPr>
      <t xml:space="preserve">Kind 3: </t>
    </r>
    <r>
      <rPr>
        <b/>
        <sz val="11"/>
        <color theme="1"/>
        <rFont val="Calibri"/>
        <family val="2"/>
        <scheme val="minor"/>
      </rPr>
      <t>Anzahl der Förderangebote pro Bildungsbereich</t>
    </r>
  </si>
  <si>
    <r>
      <rPr>
        <b/>
        <sz val="14"/>
        <color theme="1"/>
        <rFont val="Calibri"/>
        <family val="2"/>
        <scheme val="minor"/>
      </rPr>
      <t>Kind 4:</t>
    </r>
    <r>
      <rPr>
        <b/>
        <sz val="11"/>
        <color theme="1"/>
        <rFont val="Calibri"/>
        <family val="2"/>
        <scheme val="minor"/>
      </rPr>
      <t xml:space="preserve"> Anzahl der Förderangebote pro Bildungsbereich</t>
    </r>
  </si>
  <si>
    <r>
      <rPr>
        <b/>
        <sz val="14"/>
        <color theme="1"/>
        <rFont val="Calibri"/>
        <family val="2"/>
        <scheme val="minor"/>
      </rPr>
      <t xml:space="preserve">Kind 5: </t>
    </r>
    <r>
      <rPr>
        <b/>
        <sz val="11"/>
        <color theme="1"/>
        <rFont val="Calibri"/>
        <family val="2"/>
        <scheme val="minor"/>
      </rPr>
      <t>Anzahl der Förderangebote pro Bildungsbereich</t>
    </r>
  </si>
  <si>
    <t>Pädagogische Grundlagendokumente - Land Steiermark</t>
  </si>
  <si>
    <t>Wahrnehmungsbereiche</t>
  </si>
  <si>
    <r>
      <rPr>
        <b/>
        <sz val="9"/>
        <color theme="1"/>
        <rFont val="Calibri"/>
        <family val="2"/>
        <scheme val="minor"/>
      </rPr>
      <t xml:space="preserve">Stufe 1 - Verbindungen mit Verben </t>
    </r>
    <r>
      <rPr>
        <sz val="9"/>
        <color theme="1"/>
        <rFont val="Calibri"/>
        <family val="2"/>
        <scheme val="minor"/>
      </rPr>
      <t xml:space="preserve">(noch ohne Übereinstimmung mit dem Subjekt). Wortschatz: erste Wörter. Satzbau: noch keine satzwertigen Strukturen; Verb in der Nennform oder Partizip Perfekt ohne Hilfszeitwort am Ende der Äußerung. Artikel: Auslassung bzw. zufällige Verwendung. </t>
    </r>
  </si>
  <si>
    <t>Das Kind beugt Verben richtig</t>
  </si>
  <si>
    <r>
      <rPr>
        <sz val="20"/>
        <color theme="1"/>
        <rFont val="Calibri Light"/>
        <family val="2"/>
        <scheme val="major"/>
      </rPr>
      <t>FÖRDERPLAN - KIND 5</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</si>
  <si>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4</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</si>
  <si>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3</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</si>
  <si>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2</t>
    </r>
    <r>
      <rPr>
        <sz val="11"/>
        <color theme="1"/>
        <rFont val="Calibri Light"/>
        <family val="2"/>
        <scheme val="major"/>
      </rPr>
      <t xml:space="preserve">
</t>
    </r>
    <r>
      <rPr>
        <sz val="14"/>
        <color theme="1"/>
        <rFont val="Calibri Light"/>
        <family val="2"/>
        <scheme val="major"/>
      </rPr>
      <t>zur Beobachtung, Planung und Reflexion</t>
    </r>
  </si>
  <si>
    <t xml:space="preserve">Das Kind beugt Verben richtig </t>
  </si>
  <si>
    <r>
      <rPr>
        <sz val="20"/>
        <color theme="1"/>
        <rFont val="Calibri Light"/>
        <family val="2"/>
        <scheme val="major"/>
      </rPr>
      <t>FÖRDERPLAN - KIND 1</t>
    </r>
    <r>
      <rPr>
        <sz val="11"/>
        <color theme="1"/>
        <rFont val="Calibri Light"/>
        <family val="2"/>
        <scheme val="major"/>
      </rPr>
      <t xml:space="preserve">
</t>
    </r>
    <r>
      <rPr>
        <sz val="14"/>
        <color theme="1"/>
        <rFont val="Calibri Light"/>
        <family val="2"/>
        <scheme val="major"/>
      </rPr>
      <t>zur Beobachtung, Planung und Reflexion</t>
    </r>
  </si>
  <si>
    <t xml:space="preserve">Ganzheitlichkeit und Lernen mit allen Sinnen </t>
  </si>
  <si>
    <t xml:space="preserve">Individualisierung </t>
  </si>
  <si>
    <t xml:space="preserve">Differenzierung </t>
  </si>
  <si>
    <t xml:space="preserve">Empowerment </t>
  </si>
  <si>
    <t>Lebensweltorientierung</t>
  </si>
  <si>
    <t>Inklusion</t>
  </si>
  <si>
    <t>Sachrichtigkeit</t>
  </si>
  <si>
    <t>Partizipation</t>
  </si>
  <si>
    <t>Diversität</t>
  </si>
  <si>
    <t>Geschlechtssensibilität</t>
  </si>
  <si>
    <t>Transparenz</t>
  </si>
  <si>
    <t>Bildungspartnerschaft</t>
  </si>
  <si>
    <t xml:space="preserve">Links und Arbeitsmaterialien </t>
  </si>
  <si>
    <t>BESK KOMPAKT/BESK-DaZ KOMPAKT Sammlung - Moodle-Kurs</t>
  </si>
  <si>
    <t>Informationen für Sprachförderkräfte - Moodle-Kurs</t>
  </si>
  <si>
    <t>10 Schritte zur alltagsintegrierten sprachlichen Bildung - UNI Graz</t>
  </si>
  <si>
    <r>
      <t xml:space="preserve">Prinzipien für Bildungsprozesse in elementaren Bildungseinrichtungen                                                                                 </t>
    </r>
    <r>
      <rPr>
        <sz val="10"/>
        <color theme="1"/>
        <rFont val="Calibri"/>
        <family val="2"/>
        <scheme val="minor"/>
      </rPr>
      <t>(nach dem Bundesländerübergreifenden BildungsRahmenPlan für elementare Bildungseinrichtungen in Österreich, 2009)</t>
    </r>
  </si>
  <si>
    <t>"Lernen ist ein ganzheitlicher Prozess, 
an dem Körper und Psyche beteiligt sind. Ganzheitliche Bildungsprozesse orientieren sich an der Gesamtpersönlichkeit der Kinder, indem sie ihre Sinne sowie ihre sozial-emotionalen, kognitiven und motorischen Fähigkeiten ansprechen."</t>
  </si>
  <si>
    <t>"Jedes Kind ist einzigartig in seiner Persönlichkeit, seiner 
sozialen und kulturellen Herkunft, seinen Bedürfnissen und Lernpotenzialen sowie 
seinem Entwicklungstempo. Im Sinne der Individualisierung wird das Recht jedes 
Kindes ernst genommen, auf seine spezielle Art und in seinem Rhythmus zu 
lernen."</t>
  </si>
  <si>
    <t>"Empowerment heißt „Ermächtigung“ und stellt ein Handlungskonzept dar, das sich an den Stärken und Potenzialen von Menschen orientiert. Diese 
Haltung unterstützt Kinder und Erwachsene, ihre Gestaltungsspielräume und 
Ressourcen besser wahrzunehmen und zu nutzen. Dadurch wird ihr autonomes 
und selbstverantwortliches Handeln gestärkt."</t>
  </si>
  <si>
    <t>"Kinder verfügen über vielfältige, individuell unterschiedliche Lebens- und Lernerfahrungen. Bildungsprozesse, die an diese Erlebnisse und 
Erfahrungen anknüpfen, betreffen Kinder unmittelbar und motivieren zur selbsttätigen Auseinandersetzung. Neues kann mit bereits Bekanntem und Vertrautem in 
Verbindung gesetzt werden, wodurch neuronale Netzwerke im Gehirn aufgebaut, 
verstärkt und differenziert werden."</t>
  </si>
  <si>
    <t>"Inklusion ist als grundsätzliche Haltung zu verstehen, die über Integrationsbestrebungen hinausgeht: Alle Menschen in einer Gesellschaft werden 
als Menschen mit unterschiedlichen Bedürfnissen angesehen, auf die individuell 
reagiert wird."</t>
  </si>
  <si>
    <t>"Bei der Vermittlung von Wissen sind inhaltliche und begriffliche 
Sachrichtigkeit sowie entwicklungsgemäße Aufbereitung grundlegend. Dies 
ermöglicht es Kindern, Zusammenhänge zu verstehen sowie ihre Handlungsspielräume und ihr Repertoire an Begriffen zu erweitern."</t>
  </si>
  <si>
    <t>"Diversität bezieht sich auf individuelle Unterschiede, wie z. B. 
Geschlecht, Hautfarbe, physische Fähigkeiten, ethnische Zugehörigkeit und 
soziale Herkunft. Diese Vielfalt wird als Ressource für Lernerfahrungen berücksichtigt. Die Begegnung mit Verschiedenartigkeit ist eine Voraussetzung für die 
Aufgeschlossenheit, sich mit Vorurteilen kritisch auseinanderzusetzen."</t>
  </si>
  <si>
    <t>"Abhängig von ihrer individuellen Sozialisation verfügen 
Kinder über unterschiedliche Erfahrungen und Vorstellungen zu Geschlechterrollen. Ziel einer geschlechtssensiblen Pädagogik ist es, Mädchen und Buben unabhängig von ihrem Geschlecht darin zu unterstützen, unterschiedliche Potenziale ihrer Persönlichkeit zu entfalten."</t>
  </si>
  <si>
    <t>"Partizipationsfähigkeit ist eine wichtige Voraussetzung zur aktiven 
Teilhabe an gesellschaftlichen Prozessen. Elementare Bildungseinrichtungen 
leisten einen Beitrag zur frühen politischen Bildung, indem sie Kindern vielfältige 
kindgemäße Möglichkeiten zur Beteiligung, Gestaltung und Mitbestimmung 
bieten. Dadurch können Kinder lernen, zunehmend mehr Verantwortung für sich und für andere zu übernehmen. Das Prinzip der Partizipation bezieht sich auch auf 
die Mitgestaltung des Bildungsgeschehens durch die Familien der Kinder."</t>
  </si>
  <si>
    <t>"Die transparente Gestaltung des Bildungsgeschehens zielt darauf ab, 
die Komplexität pädagogischer Praxis für Eltern und Öffentlichkeit nachvollziehbar 
zu machen. In der Arbeit mit den Kindern bedeutet Transparenz, dass Intentionen 
und Zusammenhänge durchschaubar werden."</t>
  </si>
  <si>
    <t>PEP-UNI Graz - Materialien</t>
  </si>
  <si>
    <t>Das Kind produziert abstrakte, zeitliche und psychisch-mentale Verben &amp; Nomen</t>
  </si>
  <si>
    <t xml:space="preserve">Das Kind hat einen Basiswortschatz an Verben </t>
  </si>
  <si>
    <t>Das Kind hat einen erweiterten Basiswortschatz an Verben</t>
  </si>
  <si>
    <t xml:space="preserve">Zone der nächsten Entwicklung: </t>
  </si>
  <si>
    <t>Erklärung aktuelle Lernstufe (DaZ):</t>
  </si>
  <si>
    <t>Name der Gruppe(n)</t>
  </si>
  <si>
    <t xml:space="preserve">Name der Bildungseinrichtung </t>
  </si>
  <si>
    <t>Die statistischen Daten auf dieser Seite befüllen sich automatisch anhand der eingegebenen Daten im Registerblatt "Förderangebote"</t>
  </si>
  <si>
    <t>"Das Prinzip der Differenzierung bezieht sich auf die Gestaltung 
der Bildungsangebote, die Anregung verschiedener Lernformen sowie eine breit 
gefächerte Austattung an Bildungsmitteln. Differenzierte Bildungsarbeit berücksichtigt die individuellen Begabungen, Fähigkeiten und Interessen jedes Kindes."</t>
  </si>
  <si>
    <t>"Bildungspartnerschaften sind Kooperationsbeziehungen 
zwischen elementaren Bildungseinrichtungen und den Familien der Kinder bzw. 
gegebenenfalls externen Fachkräften. Vorrangiges Ziel ist der gemeinsame 
Aufbau einer lern- und entwicklungsförderlichen Umgebung für Kinder. Die 
Zusammenarbeit zeichnet sich primär durch gegenseitiges Interesse aus und verdeutlicht die gemeinsame Verantwortung für das Kind."</t>
  </si>
  <si>
    <r>
      <rPr>
        <b/>
        <sz val="9"/>
        <color theme="1"/>
        <rFont val="Calibri"/>
        <family val="2"/>
        <scheme val="minor"/>
      </rPr>
      <t xml:space="preserve">Stufe 2 - Aussagesätze mit einteiligem Prädikat </t>
    </r>
    <r>
      <rPr>
        <sz val="9"/>
        <color theme="1"/>
        <rFont val="Calibri"/>
        <family val="2"/>
        <scheme val="minor"/>
      </rPr>
      <t>(Prädikat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t>
    </r>
  </si>
  <si>
    <r>
      <t xml:space="preserve">Stufe 4 - Satzstruktur mit Subjekt-Verb-Verschiebung (flexible Satzstruktur). </t>
    </r>
    <r>
      <rPr>
        <sz val="9"/>
        <color theme="1"/>
        <rFont val="Calibri"/>
        <family val="2"/>
        <scheme val="minor"/>
      </rPr>
      <t>Wortschatz: erweiterter Wortschatz, zunehmend Zeitangaben; Satzbau: Nebensatzstrukturen sind im Entstehen; Artikel: grammatisches Geschlecht sicherer; 1. und 4. Fall sicherer, 3. Fall noch unsicher. Sprachhandlungen: u.a. Darstellen von Erlebtem, Wiedergeben von Erzähltem, Kommentieren.</t>
    </r>
  </si>
  <si>
    <r>
      <t xml:space="preserve">Stufe 5 - Nebensätze. </t>
    </r>
    <r>
      <rPr>
        <sz val="9"/>
        <color theme="1"/>
        <rFont val="Calibri"/>
        <family val="2"/>
        <scheme val="minor"/>
      </rPr>
      <t>Wortschatz: differenzierterer, zunehmend abstrakter Wortschatz; Pronomen: dichte Verkettung von Sätzen mit Pronomen; Artikel: Ausdifferenzierungen und Stabilisierung hinsichtlich des grammatischen Geschlechts; Wortgrammatik: Verbflexionen, Pluralbildung: weitere Ausdifferenzierung.</t>
    </r>
  </si>
  <si>
    <r>
      <t>Stufe 6 - eingeschobene Nebensätze.</t>
    </r>
    <r>
      <rPr>
        <sz val="9"/>
        <color theme="1"/>
        <rFont val="Calibri"/>
        <family val="2"/>
        <scheme val="minor"/>
      </rPr>
      <t xml:space="preserve"> Satzbau: komplexe und differenzierte Strukturen mit Satzgefügen, zunehmend Passivsätze; Verbflexion-Präteritum: die produktive, zielsprachliche Bildung des Präteritums ist u.a. stark abhängig von Vorleseerfahrungen; Sprachhandlungen: Ausbau von Stufe 4 und 5 sowie Argumentieren.</t>
    </r>
  </si>
  <si>
    <r>
      <t xml:space="preserve">Die Sprachförderung hat zum Ziel, allen Kindern den Gebrauch der </t>
    </r>
    <r>
      <rPr>
        <b/>
        <sz val="11"/>
        <color theme="1"/>
        <rFont val="Calibri Light"/>
        <family val="2"/>
        <scheme val="major"/>
      </rPr>
      <t xml:space="preserve">Bildungssprache Deutsch </t>
    </r>
    <r>
      <rPr>
        <sz val="11"/>
        <color theme="1"/>
        <rFont val="Calibri Light"/>
        <family val="2"/>
        <scheme val="major"/>
      </rPr>
      <t xml:space="preserve">zu ermöglichen. Dies kann durch eine </t>
    </r>
    <r>
      <rPr>
        <b/>
        <sz val="11"/>
        <color theme="1"/>
        <rFont val="Calibri Light"/>
        <family val="2"/>
        <scheme val="major"/>
      </rPr>
      <t xml:space="preserve">Vielfalt </t>
    </r>
    <r>
      <rPr>
        <sz val="11"/>
        <color theme="1"/>
        <rFont val="Calibri Light"/>
        <family val="2"/>
        <scheme val="major"/>
      </rPr>
      <t xml:space="preserve">an sprachfördernden Methoden erreicht werden. Dabei wird auf unterschiedliche sprachliche Kompetenzen und sprachliche Vielfalt, auf individuelle Lernerfahrungen und - voraussetzungen sowie die spezifischen Persönlichkeiten der Kinder eingegangen. Eine gute </t>
    </r>
    <r>
      <rPr>
        <b/>
        <sz val="11"/>
        <color theme="1"/>
        <rFont val="Calibri Light"/>
        <family val="2"/>
        <scheme val="major"/>
      </rPr>
      <t xml:space="preserve">Balance </t>
    </r>
    <r>
      <rPr>
        <sz val="11"/>
        <color theme="1"/>
        <rFont val="Calibri Light"/>
        <family val="2"/>
        <scheme val="major"/>
      </rPr>
      <t xml:space="preserve">zwischen alltagsintegrierter Sprachförderung und Förderung in Gruppen, Kleingruppen und Einzelsettings wird angestrebt, um für die Kinder unterschiedliche sprachliche Angebote zu schaffen. Die </t>
    </r>
    <r>
      <rPr>
        <b/>
        <sz val="11"/>
        <color theme="1"/>
        <rFont val="Calibri Light"/>
        <family val="2"/>
        <scheme val="major"/>
      </rPr>
      <t>Sprachförderung</t>
    </r>
    <r>
      <rPr>
        <sz val="11"/>
        <color theme="1"/>
        <rFont val="Calibri Light"/>
        <family val="2"/>
        <scheme val="major"/>
      </rPr>
      <t xml:space="preserve"> wird dabei so gestaltet, dass es allen Kindern möglich ist, daran zu partizipieren. </t>
    </r>
    <r>
      <rPr>
        <b/>
        <sz val="11"/>
        <color theme="1"/>
        <rFont val="Calibri Light"/>
        <family val="2"/>
        <scheme val="major"/>
      </rPr>
      <t>Alltagsintegrierte Sprachförderung</t>
    </r>
    <r>
      <rPr>
        <sz val="11"/>
        <color theme="1"/>
        <rFont val="Calibri Light"/>
        <family val="2"/>
        <scheme val="major"/>
      </rPr>
      <t xml:space="preserve"> nimmt in diesem Zusammenhang einen Großteil des Sprachförderalltags ein und ermöglicht ein kommunikativ-ganzheitliches Arbeiten. Den</t>
    </r>
    <r>
      <rPr>
        <b/>
        <sz val="11"/>
        <color theme="1"/>
        <rFont val="Calibri Light"/>
        <family val="2"/>
        <scheme val="major"/>
      </rPr>
      <t xml:space="preserve"> Interessen</t>
    </r>
    <r>
      <rPr>
        <sz val="11"/>
        <color theme="1"/>
        <rFont val="Calibri Light"/>
        <family val="2"/>
        <scheme val="major"/>
      </rPr>
      <t xml:space="preserve"> und </t>
    </r>
    <r>
      <rPr>
        <b/>
        <sz val="11"/>
        <color theme="1"/>
        <rFont val="Calibri Light"/>
        <family val="2"/>
        <scheme val="major"/>
      </rPr>
      <t>Bedürfnissen</t>
    </r>
    <r>
      <rPr>
        <sz val="11"/>
        <color theme="1"/>
        <rFont val="Calibri Light"/>
        <family val="2"/>
        <scheme val="major"/>
      </rPr>
      <t xml:space="preserve"> des Kindes entsprechend werden im Spiel anregende Situationen geschaffen, die sich an den jeweiligen sprachlichen Kompetenzen des Kindes orientieren und dessen sprachliche Entwicklung vorantreiben. Die sprachliche Förderung in Gruppen und Kleingruppen nimmt ebenfalls einen großen Teil in der Sprachförderung ein. Die Gruppensettings werden dabei u.a. auch so gewählt, dass sich Kinder in der Interaktion wechselseitig stimulieren und voneinander lernen. Entwicklungsunterschiede werden dadurch zur </t>
    </r>
    <r>
      <rPr>
        <b/>
        <sz val="11"/>
        <color theme="1"/>
        <rFont val="Calibri Light"/>
        <family val="2"/>
        <scheme val="major"/>
      </rPr>
      <t>Bereicherung</t>
    </r>
    <r>
      <rPr>
        <sz val="11"/>
        <color theme="1"/>
        <rFont val="Calibri Light"/>
        <family val="2"/>
        <scheme val="major"/>
      </rPr>
      <t xml:space="preserve"> für die Arbeit in der Gruppe. </t>
    </r>
    <r>
      <rPr>
        <sz val="9"/>
        <color theme="1"/>
        <rFont val="Calibri Light"/>
        <family val="2"/>
        <scheme val="major"/>
      </rPr>
      <t>(Sprachförderkraft, und nun?, 2023, S. 4)</t>
    </r>
  </si>
  <si>
    <t xml:space="preserve">Leitung vor Ort </t>
  </si>
  <si>
    <t>Kind 6</t>
  </si>
  <si>
    <t>Kind 7</t>
  </si>
  <si>
    <t>Kind 8</t>
  </si>
  <si>
    <t>Kind 9</t>
  </si>
  <si>
    <t>Kind 10</t>
  </si>
  <si>
    <t>Erklärung aktuelle Altersstufe (DaE):</t>
  </si>
  <si>
    <t>Produktion bis 50 Wörter; passiver Wortschatz umfangreicher; Mehrwortäußerungen noch ohne Satzstruktur; Wörter kontextgebunden</t>
  </si>
  <si>
    <t>"Wortschatzexplosion"; einfache Sätze in Gegenwart und Vergangenheit; Verbbeugung; erste Fragen und Dialoge entwickeln sich; Pluralbildungen entstehen; einfache Sprachhandlungen.</t>
  </si>
  <si>
    <t>Festigung der Satzbaustruktur (Aussagesatz mit ein- und zweiteiligem Prädikat, Fragesätze, einfache Nebensätze); Satzverbindungen; Warum-Fragen; Äußerung von Wünschen; Verwendung einfacher Oberbegriffe; Lautbildung weitgehend abgeschlossen.</t>
  </si>
  <si>
    <t xml:space="preserve">Differenzierter, abstrakter Wortschatz; kompliziertere Satzgefüge und zunehmend Passivsätze; Sprache wird vom Kontext gelöst eingesetzt; Perspektivenübernahme; Sprechhandlungen wie Vorschlagen, Bewerten, Begründen; Erzählung von Ereignissen und Geschichten. </t>
  </si>
  <si>
    <r>
      <rPr>
        <b/>
        <sz val="14"/>
        <color theme="1"/>
        <rFont val="Calibri"/>
        <family val="2"/>
        <scheme val="minor"/>
      </rPr>
      <t xml:space="preserve">Kind 10: </t>
    </r>
    <r>
      <rPr>
        <b/>
        <sz val="11"/>
        <color theme="1"/>
        <rFont val="Calibri"/>
        <family val="2"/>
        <scheme val="minor"/>
      </rPr>
      <t>Anzahl der Förderangebote pro Bildungsbereich</t>
    </r>
  </si>
  <si>
    <r>
      <rPr>
        <b/>
        <sz val="14"/>
        <color theme="1"/>
        <rFont val="Calibri"/>
        <family val="2"/>
        <scheme val="minor"/>
      </rPr>
      <t xml:space="preserve">Kind 9: </t>
    </r>
    <r>
      <rPr>
        <b/>
        <sz val="11"/>
        <color theme="1"/>
        <rFont val="Calibri"/>
        <family val="2"/>
        <scheme val="minor"/>
      </rPr>
      <t>Anzahl der Förderangebote pro Bildungsbereich</t>
    </r>
  </si>
  <si>
    <r>
      <rPr>
        <b/>
        <sz val="14"/>
        <color theme="1"/>
        <rFont val="Calibri"/>
        <family val="2"/>
        <scheme val="minor"/>
      </rPr>
      <t xml:space="preserve">Kind 8: </t>
    </r>
    <r>
      <rPr>
        <b/>
        <sz val="11"/>
        <color theme="1"/>
        <rFont val="Calibri"/>
        <family val="2"/>
        <scheme val="minor"/>
      </rPr>
      <t>Anzahl der Förderangebote pro Bildungsbereich</t>
    </r>
  </si>
  <si>
    <r>
      <rPr>
        <b/>
        <sz val="14"/>
        <color theme="1"/>
        <rFont val="Calibri"/>
        <family val="2"/>
        <scheme val="minor"/>
      </rPr>
      <t xml:space="preserve">Kind 7: </t>
    </r>
    <r>
      <rPr>
        <b/>
        <sz val="11"/>
        <color theme="1"/>
        <rFont val="Calibri"/>
        <family val="2"/>
        <scheme val="minor"/>
      </rPr>
      <t>Anzahl der Förderangebote pro Bildungsbereich</t>
    </r>
  </si>
  <si>
    <r>
      <rPr>
        <b/>
        <sz val="14"/>
        <color theme="1"/>
        <rFont val="Calibri"/>
        <family val="2"/>
        <scheme val="minor"/>
      </rPr>
      <t xml:space="preserve">Kind 6: </t>
    </r>
    <r>
      <rPr>
        <b/>
        <sz val="11"/>
        <color theme="1"/>
        <rFont val="Calibri"/>
        <family val="2"/>
        <scheme val="minor"/>
      </rPr>
      <t>Anzahl der Förderangebote pro Bildungsbereich</t>
    </r>
  </si>
  <si>
    <t>. Lebensjahr</t>
  </si>
  <si>
    <t xml:space="preserve">Altersstufe (DaE): </t>
  </si>
  <si>
    <t xml:space="preserve">weitere Notizoptionen </t>
  </si>
  <si>
    <t>Einsatztage/ Einsatzzeiten</t>
  </si>
  <si>
    <t>Das Kind äußert Wünsche und Bedürfnisse</t>
  </si>
  <si>
    <t xml:space="preserve">Das Kind erzählt eine Geschichte sprachlich zusammenhängend nach </t>
  </si>
  <si>
    <t>Das Kind erzählt von eigenen Erlebnissen inhaltlich nachvollziehbar</t>
  </si>
  <si>
    <t xml:space="preserve">Das Kind äußert Ideen und entwickelt gemeinsame Pläne </t>
  </si>
  <si>
    <t>Das Kind verbalisiert seine Gefühle</t>
  </si>
  <si>
    <t>Das Kind äußert seine Meinung</t>
  </si>
  <si>
    <t>Das Kind begründet, erklärt und argumentiert</t>
  </si>
  <si>
    <t xml:space="preserve">Das Kind verwendet seine Erstsprache </t>
  </si>
  <si>
    <t xml:space="preserve">Das Kind zeigt Interesse an der deutschen Sprache </t>
  </si>
  <si>
    <t xml:space="preserve">Beobachtungen </t>
  </si>
  <si>
    <t>Das Kind nimmt akustische Signale wahr</t>
  </si>
  <si>
    <t>Das Kind nimmt visuelle Signale wahr</t>
  </si>
  <si>
    <t xml:space="preserve">Das Kind nimmt taktile Signale wahr </t>
  </si>
  <si>
    <t>Das Kind nimmt kinästhetische Signale wahr</t>
  </si>
  <si>
    <t>Das Kind nimmt olfaktorische Signale wahr</t>
  </si>
  <si>
    <t xml:space="preserve">Das Kind nimmt gustatorische Signale wahr </t>
  </si>
  <si>
    <t>Das Kind nimmt mit unterschiedlichen Sinnen  wahr</t>
  </si>
  <si>
    <t>Das Kind hat einen (erweiterten) Basiswortschatz an Adjektiven</t>
  </si>
  <si>
    <r>
      <rPr>
        <sz val="20"/>
        <color theme="1"/>
        <rFont val="Calibri Light"/>
        <family val="2"/>
        <scheme val="major"/>
      </rPr>
      <t>FÖRDERPLAN - KIND 10</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</si>
  <si>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9</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</si>
  <si>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8</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</si>
  <si>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7</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</si>
  <si>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FÖRDERPLAN - KIND 6</t>
    </r>
    <r>
      <rPr>
        <sz val="11"/>
        <color theme="1"/>
        <rFont val="Calibri Light"/>
        <family val="2"/>
        <scheme val="major"/>
      </rPr>
      <t xml:space="preserve">
</t>
    </r>
    <r>
      <rPr>
        <sz val="14"/>
        <color theme="1"/>
        <rFont val="Calibri Light"/>
        <family val="2"/>
        <scheme val="major"/>
      </rPr>
      <t>zur Beobachtung, Planung und Reflexion</t>
    </r>
  </si>
  <si>
    <t>Registerblatt</t>
  </si>
  <si>
    <t>Name des Kindes</t>
  </si>
  <si>
    <r>
      <rPr>
        <sz val="20"/>
        <color theme="1"/>
        <rFont val="Calibri Light"/>
        <family val="2"/>
        <scheme val="major"/>
      </rPr>
      <t xml:space="preserve">FÖRDERPLAN - Kinderliste </t>
    </r>
    <r>
      <rPr>
        <sz val="11"/>
        <color theme="1"/>
        <rFont val="Calibri Light"/>
        <family val="2"/>
        <scheme val="major"/>
      </rPr>
      <t xml:space="preserve">
</t>
    </r>
    <r>
      <rPr>
        <sz val="14"/>
        <color theme="1"/>
        <rFont val="Calibri Light"/>
        <family val="2"/>
        <scheme val="major"/>
      </rPr>
      <t>zur Beobachtung, Planung und Reflexion</t>
    </r>
  </si>
  <si>
    <t>1.</t>
  </si>
  <si>
    <t>2.</t>
  </si>
  <si>
    <t>3.</t>
  </si>
  <si>
    <t>4.</t>
  </si>
  <si>
    <t>5.</t>
  </si>
  <si>
    <t>6.</t>
  </si>
  <si>
    <t>7.</t>
  </si>
  <si>
    <t>8.</t>
  </si>
  <si>
    <t>9.</t>
  </si>
  <si>
    <t>10.</t>
  </si>
  <si>
    <t>11.</t>
  </si>
  <si>
    <t>12.</t>
  </si>
  <si>
    <t>13.</t>
  </si>
  <si>
    <t>14.</t>
  </si>
  <si>
    <t>15.</t>
  </si>
  <si>
    <t>16.</t>
  </si>
  <si>
    <t>18.</t>
  </si>
  <si>
    <t>19.</t>
  </si>
  <si>
    <t>20.</t>
  </si>
  <si>
    <t>21.</t>
  </si>
  <si>
    <t>22.</t>
  </si>
  <si>
    <t>23.</t>
  </si>
  <si>
    <t>24.</t>
  </si>
  <si>
    <t>25.</t>
  </si>
  <si>
    <t>26.</t>
  </si>
  <si>
    <t>27.</t>
  </si>
  <si>
    <t>28.</t>
  </si>
  <si>
    <t>29.</t>
  </si>
  <si>
    <t>30.</t>
  </si>
  <si>
    <t>31.</t>
  </si>
  <si>
    <t>32.</t>
  </si>
  <si>
    <t>1. Das Kind formuliert Aussagesätze mit einteiligem Prädikat</t>
  </si>
  <si>
    <t>2. Das Kind formuliert Aussagesätze mit zweiteiligem Prädikat</t>
  </si>
  <si>
    <t>3. Das Kind beugt Verben richtig</t>
  </si>
  <si>
    <t>4. Das Kind verwendet flexible Satzstrukturen</t>
  </si>
  <si>
    <t>5. Das Kind formuliert Fragesätze</t>
  </si>
  <si>
    <t>6. Das Kind kann Einzahl und Mehrzahl von Nomen korrekt bilden</t>
  </si>
  <si>
    <t>7. Das Kind verwendet Nebensatzeinleiter</t>
  </si>
  <si>
    <t>8. Das Kind verwendet Artikel in Begleitung von Nomen</t>
  </si>
  <si>
    <t>9. Das Kind verwendet komplexe und differenzierte Strukturen mit Satzgefügen</t>
  </si>
  <si>
    <t>10. Das Kind versteht Alltagsbegriffe aus dem unmittelbaren Lebensumfeld</t>
  </si>
  <si>
    <t>11. Das Kind versteht Präpositionen</t>
  </si>
  <si>
    <t xml:space="preserve">12. Das Kind versteht W-Fragen </t>
  </si>
  <si>
    <t>13. Das Kind versteht einfache Aufträge ohne nonverbale Hinweise</t>
  </si>
  <si>
    <t>14. Das Kind versteht zwei- oder dreiteilige Aufträge ohne nonverbale Hinweise</t>
  </si>
  <si>
    <t xml:space="preserve">15. Das Kind hat einen Basiswortschatz an Verben </t>
  </si>
  <si>
    <t>16. Das Kind hat einen Basiswortschatz an Nomen</t>
  </si>
  <si>
    <t>17. Das Kind hat einen Basiswortschatz an Adjektiven</t>
  </si>
  <si>
    <t>18. Das Kind hat einen erweiterten Basiswortschatz an Verben</t>
  </si>
  <si>
    <t>19. Das Kind hat einen erweiterten Basiswortschatz an Nomen</t>
  </si>
  <si>
    <t>20. Das Kind hat einen erweiterten Basiswortschatz an Adjektiven</t>
  </si>
  <si>
    <t>21. Das Kind produziert abstrakte, zeitliche und psychisch-mentale Verben &amp; Nomen</t>
  </si>
  <si>
    <t>22. Das Kind beteiligt sich aktiv am Gespräch</t>
  </si>
  <si>
    <t>23. Das Kind äußert Wünsche und Bedürfnisse</t>
  </si>
  <si>
    <t xml:space="preserve">24. Das Kind erzählt eine Geschichte sprachlich zusammenhängend nach </t>
  </si>
  <si>
    <t>25. Das Kind erzählt von eigenen Erlebnissen inhaltlich nachvollziehbar</t>
  </si>
  <si>
    <t xml:space="preserve">26. Das Kind äußert Ideen und entwickelt gemeinsame Pläne </t>
  </si>
  <si>
    <t>27. Das Kind verbalisiert seine Gefühle</t>
  </si>
  <si>
    <t>28. Das Kind äußert seine Meinung</t>
  </si>
  <si>
    <t>29. Das Kind begründet, erklärt und argumentiert</t>
  </si>
  <si>
    <t xml:space="preserve">30. Das Kind verwendet seine Erstsprache </t>
  </si>
  <si>
    <t xml:space="preserve">31. Das Kind zeigt Interesse an der deutschen Sprache </t>
  </si>
  <si>
    <t>32. Das Kind nimmt mit unterschiedlichen Sinnen  wahr</t>
  </si>
  <si>
    <t xml:space="preserve">Förderziele </t>
  </si>
  <si>
    <r>
      <t xml:space="preserve">Auf diesem und den nachfolgenden Registerblättern (Kind 1-Kind 10) befinden sich sensible Daten, die besonderen Schutz bedürfen. Diese Registerblätter und Daten sind </t>
    </r>
    <r>
      <rPr>
        <b/>
        <sz val="13"/>
        <rFont val="Calibri"/>
        <family val="2"/>
        <scheme val="minor"/>
      </rPr>
      <t>ausschließlich</t>
    </r>
    <r>
      <rPr>
        <sz val="13"/>
        <color theme="1"/>
        <rFont val="Calibri"/>
        <family val="2"/>
        <scheme val="minor"/>
      </rPr>
      <t xml:space="preserve"> für Ihre pädagogische Arbeit in der elementaren Bildungseinrichtung und </t>
    </r>
    <r>
      <rPr>
        <b/>
        <sz val="13"/>
        <color theme="1"/>
        <rFont val="Calibri"/>
        <family val="2"/>
        <scheme val="minor"/>
      </rPr>
      <t>nicht</t>
    </r>
    <r>
      <rPr>
        <sz val="13"/>
        <color theme="1"/>
        <rFont val="Calibri"/>
        <family val="2"/>
        <scheme val="minor"/>
      </rPr>
      <t xml:space="preserve"> zur Weitergabe vorgesehen. Für weitere Fragen zur Datensicherheit sowie Datenschutz kontaktieren Sie die datenschutzbeauftragte Person Ihrer Arbeitgeberin/Ihres Arbeitgebers.</t>
    </r>
  </si>
  <si>
    <t>Praxisimpulskarten</t>
  </si>
  <si>
    <t>Die Namen der Kinder befüllen sich automatisch nach Eingabe im jeweiligen Registerblatt</t>
  </si>
  <si>
    <t>Nr.</t>
  </si>
  <si>
    <t>Anzahl Förderangebote Gesamt</t>
  </si>
  <si>
    <t xml:space="preserve">Anzahl der Förderangebote pro Kind </t>
  </si>
  <si>
    <t xml:space="preserve">Hilfstabelle: </t>
  </si>
  <si>
    <t>Ehtik &amp; Gesellschaft</t>
  </si>
  <si>
    <t>Ästhetik &amp; Gestaltung</t>
  </si>
  <si>
    <r>
      <rPr>
        <sz val="20"/>
        <color theme="1"/>
        <rFont val="Calibri Light"/>
        <family val="2"/>
        <scheme val="major"/>
      </rPr>
      <t xml:space="preserve">FÖRDERPLAN - KIND </t>
    </r>
    <r>
      <rPr>
        <sz val="12"/>
        <color theme="1"/>
        <rFont val="Calibri Light"/>
        <family val="2"/>
        <scheme val="major"/>
      </rPr>
      <t>(druckbar im Hochformat)</t>
    </r>
    <r>
      <rPr>
        <sz val="11"/>
        <color theme="1"/>
        <rFont val="Calibri Light"/>
        <family val="2"/>
        <scheme val="major"/>
      </rPr>
      <t xml:space="preserve">
</t>
    </r>
    <r>
      <rPr>
        <sz val="14"/>
        <color theme="1"/>
        <rFont val="Calibri Light"/>
        <family val="2"/>
        <scheme val="major"/>
      </rPr>
      <t>zur Beobachtung, Planung und Reflexion</t>
    </r>
  </si>
  <si>
    <r>
      <rPr>
        <sz val="20"/>
        <color theme="1"/>
        <rFont val="Calibri Light"/>
        <family val="2"/>
        <scheme val="major"/>
      </rPr>
      <t xml:space="preserve">FÖRDERPLAN - ANGEBOTE </t>
    </r>
    <r>
      <rPr>
        <sz val="16"/>
        <color theme="1"/>
        <rFont val="Calibri Light"/>
        <family val="2"/>
        <scheme val="major"/>
      </rPr>
      <t>(druckbar im Querformat)</t>
    </r>
    <r>
      <rPr>
        <sz val="11"/>
        <color theme="1"/>
        <rFont val="Calibri Light"/>
        <family val="2"/>
        <scheme val="major"/>
      </rPr>
      <t xml:space="preserve">
</t>
    </r>
    <r>
      <rPr>
        <sz val="14"/>
        <color theme="1"/>
        <rFont val="Calibri Light"/>
        <family val="2"/>
        <scheme val="major"/>
      </rPr>
      <t>zur Beobachtung, Planung und Reflexion</t>
    </r>
  </si>
  <si>
    <r>
      <t>Stufe 3 - Aussagesätze mit zweiteiligem Prädikat "Satzklammerstrukturen".</t>
    </r>
    <r>
      <rPr>
        <sz val="9"/>
        <color theme="1"/>
        <rFont val="Calibri"/>
        <family val="2"/>
        <scheme val="minor"/>
      </rPr>
      <t xml:space="preserve"> Wortschatz: erweiterter Basiswortschatz; Präpositionen: zunehmender Gebrauch der einfacheren Raumpräspositionen (in, auf, unter); Artikel: werden durchgehend verwendet, grammatisches Geschlecht noch unsicher, Sprachhandlungen: u.a. umfangreichere Mitteilungen, Aufforderungen, Vorschläge.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</si>
</sst>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20"/>
      <color theme="1"/>
      <name val="Calibri Light"/>
      <family val="2"/>
      <scheme val="major"/>
    </font>
    <font>
      <sz val="11"/>
      <color theme="1"/>
      <name val="Calibri Light"/>
      <family val="2"/>
      <scheme val="major"/>
    </font>
    <font>
      <sz val="14"/>
      <color theme="1"/>
      <name val="Calibri Light"/>
      <family val="2"/>
      <scheme val="major"/>
    </font>
    <font>
      <sz val="20"/>
      <color theme="1"/>
      <name val="Calibri Light"/>
      <family val="2"/>
    </font>
    <font>
      <b/>
      <sz val="10"/>
      <color theme="1"/>
      <name val="Trebuchet MS"/>
      <family val="2"/>
    </font>
    <font>
      <sz val="9"/>
      <color theme="1"/>
      <name val="Trebuchet MS"/>
      <family val="2"/>
    </font>
    <font>
      <b/>
      <sz val="10"/>
      <name val="Trebuchet MS"/>
      <family val="2"/>
    </font>
    <font>
      <sz val="10"/>
      <color theme="1"/>
      <name val="Calibri"/>
      <family val="2"/>
      <scheme val="minor"/>
    </font>
    <font>
      <b/>
      <sz val="10"/>
      <color theme="1"/>
      <name val="Calibri"/>
      <family val="2"/>
      <scheme val="minor"/>
    </font>
    <font>
      <sz val="9"/>
      <color theme="1"/>
      <name val="Calibri"/>
      <family val="2"/>
      <scheme val="minor"/>
    </font>
    <font>
      <b/>
      <sz val="9"/>
      <color theme="1"/>
      <name val="Calibri"/>
      <family val="2"/>
      <scheme val="minor"/>
    </font>
    <font>
      <sz val="8"/>
      <color theme="1"/>
      <name val="Trebuchet MS"/>
      <family val="2"/>
    </font>
    <font>
      <sz val="8"/>
      <color rgb="FF000000"/>
      <name val="Segoe UI"/>
      <family val="2"/>
    </font>
    <font>
      <sz val="11"/>
      <color rgb="FFFF0000"/>
      <name val="Calibri"/>
      <family val="2"/>
      <scheme val="minor"/>
    </font>
    <font>
      <b/>
      <sz val="11"/>
      <color theme="1"/>
      <name val="Calibri"/>
      <family val="2"/>
      <scheme val="minor"/>
    </font>
    <font>
      <sz val="11"/>
      <color rgb="FFFF0000"/>
      <name val="Calibri Light"/>
      <family val="2"/>
      <scheme val="major"/>
    </font>
    <font>
      <b/>
      <sz val="10"/>
      <color rgb="FFFF0000"/>
      <name val="Calibri"/>
      <family val="2"/>
      <scheme val="minor"/>
    </font>
    <font>
      <sz val="10"/>
      <color rgb="FFFF0000"/>
      <name val="Calibri"/>
      <family val="2"/>
      <scheme val="minor"/>
    </font>
    <font>
      <b/>
      <sz val="12"/>
      <color theme="1"/>
      <name val="Calibri"/>
      <family val="2"/>
      <scheme val="minor"/>
    </font>
    <font>
      <b/>
      <sz val="14"/>
      <color theme="1"/>
      <name val="Calibri"/>
      <family val="2"/>
      <scheme val="minor"/>
    </font>
    <font>
      <sz val="11"/>
      <name val="Calibri"/>
      <family val="2"/>
      <scheme val="minor"/>
    </font>
    <font>
      <u/>
      <sz val="11"/>
      <color theme="10"/>
      <name val="Calibri"/>
      <family val="2"/>
      <scheme val="minor"/>
    </font>
    <font>
      <b/>
      <sz val="11"/>
      <color theme="1"/>
      <name val="Calibri Light"/>
      <family val="2"/>
      <scheme val="major"/>
    </font>
    <font>
      <sz val="8"/>
      <color theme="1"/>
      <name val="Calibri"/>
      <family val="2"/>
      <scheme val="minor"/>
    </font>
    <font>
      <sz val="9"/>
      <color theme="1"/>
      <name val="Calibri Light"/>
      <family val="2"/>
      <scheme val="major"/>
    </font>
    <font>
      <sz val="12"/>
      <color theme="1"/>
      <name val="Calibri"/>
      <family val="2"/>
      <scheme val="minor"/>
    </font>
    <font>
      <b/>
      <sz val="12"/>
      <color rgb="FF000000"/>
      <name val="Calibri"/>
      <family val="2"/>
    </font>
    <font>
      <b/>
      <sz val="12"/>
      <color rgb="FFFF0000"/>
      <name val="Calibri"/>
      <family val="2"/>
      <scheme val="minor"/>
    </font>
    <font>
      <sz val="10"/>
      <name val="Calibri"/>
      <family val="2"/>
      <scheme val="minor"/>
    </font>
    <font>
      <sz val="13"/>
      <color theme="1"/>
      <name val="Calibri"/>
      <family val="2"/>
      <scheme val="minor"/>
    </font>
    <font>
      <b/>
      <sz val="13"/>
      <name val="Calibri"/>
      <family val="2"/>
      <scheme val="minor"/>
    </font>
    <font>
      <b/>
      <sz val="13"/>
      <color theme="1"/>
      <name val="Calibri"/>
      <family val="2"/>
      <scheme val="minor"/>
    </font>
    <font>
      <sz val="8"/>
      <name val="Calibri"/>
      <family val="2"/>
      <scheme val="minor"/>
    </font>
    <font>
      <sz val="16"/>
      <color theme="1"/>
      <name val="Calibri Light"/>
      <family val="2"/>
      <scheme val="major"/>
    </font>
    <font>
      <sz val="12"/>
      <color theme="1"/>
      <name val="Calibri Light"/>
      <family val="2"/>
      <scheme val="major"/>
    </font>
    <font>
      <b/>
      <sz val="12"/>
      <name val="Calibri"/>
      <family val="2"/>
      <scheme val="minor"/>
    </font>
  </fonts>
  <fills count="2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bgColor indexed="64"/>
      </patternFill>
    </fill>
    <fill>
      <patternFill patternType="solid">
        <fgColor theme="0" tint="-0.249977111117893"/>
        <bgColor indexed="64"/>
      </patternFill>
    </fill>
    <fill>
      <patternFill patternType="solid">
        <fgColor rgb="FFE862CB"/>
        <bgColor indexed="64"/>
      </patternFill>
    </fill>
    <fill>
      <patternFill patternType="solid">
        <fgColor theme="9" tint="0.79998168889431442"/>
        <bgColor indexed="64"/>
      </patternFill>
    </fill>
    <fill>
      <patternFill patternType="gray0625">
        <fgColor theme="2" tint="-0.24994659260841701"/>
        <bgColor indexed="65"/>
      </patternFill>
    </fill>
    <fill>
      <patternFill patternType="gray0625">
        <fgColor theme="2" tint="-0.24994659260841701"/>
        <bgColor theme="0"/>
      </patternFill>
    </fill>
    <fill>
      <patternFill patternType="gray0625">
        <fgColor theme="2" tint="-0.24994659260841701"/>
        <bgColor theme="9" tint="0.79992065187536243"/>
      </patternFill>
    </fill>
    <fill>
      <patternFill patternType="gray0625">
        <fgColor theme="2" tint="-0.24994659260841701"/>
        <bgColor theme="9" tint="0.59999389629810485"/>
      </patternFill>
    </fill>
    <fill>
      <patternFill patternType="gray0625">
        <fgColor theme="0" tint="-0.24994659260841701"/>
        <bgColor indexed="65"/>
      </patternFill>
    </fill>
    <fill>
      <patternFill patternType="solid">
        <fgColor theme="7" tint="0.79998168889431442"/>
        <bgColor indexed="64"/>
      </patternFill>
    </fill>
    <fill>
      <patternFill patternType="gray0625">
        <fgColor theme="2" tint="-0.24994659260841701"/>
        <bgColor theme="7" tint="0.79995117038483843"/>
      </patternFill>
    </fill>
    <fill>
      <patternFill patternType="solid">
        <fgColor theme="2" tint="-9.9978637043366805E-2"/>
        <bgColor theme="2" tint="-0.24994659260841701"/>
      </patternFill>
    </fill>
    <fill>
      <patternFill patternType="gray0625">
        <fgColor theme="2" tint="-9.9948118533890809E-2"/>
        <bgColor indexed="65"/>
      </patternFill>
    </fill>
  </fills>
  <borders count="229">
    <border>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medium">
        <color indexed="64"/>
      </left>
      <right style="thin">
        <color theme="2"/>
      </right>
      <top style="thin">
        <color theme="2"/>
      </top>
      <bottom style="thin">
        <color theme="2"/>
      </bottom>
      <diagonal/>
    </border>
    <border>
      <left style="medium">
        <color indexed="64"/>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style="thin">
        <color theme="2" tint="-9.9978637043366805E-2"/>
      </top>
      <bottom style="medium">
        <color indexed="64"/>
      </bottom>
      <diagonal/>
    </border>
    <border>
      <left/>
      <right style="thin">
        <color indexed="64"/>
      </right>
      <top style="medium">
        <color indexed="64"/>
      </top>
      <bottom/>
      <diagonal/>
    </border>
    <border>
      <left style="thin">
        <color theme="2" tint="-9.9978637043366805E-2"/>
      </left>
      <right/>
      <top style="thin">
        <color theme="2" tint="-9.9978637043366805E-2"/>
      </top>
      <bottom style="thin">
        <color theme="2" tint="-9.9978637043366805E-2"/>
      </bottom>
      <diagonal/>
    </border>
    <border>
      <left style="thin">
        <color theme="2" tint="-9.9978637043366805E-2"/>
      </left>
      <right style="thin">
        <color indexed="64"/>
      </right>
      <top style="thin">
        <color theme="2" tint="-9.9978637043366805E-2"/>
      </top>
      <bottom style="thin">
        <color theme="2" tint="-9.9978637043366805E-2"/>
      </bottom>
      <diagonal/>
    </border>
    <border>
      <left style="thin">
        <color indexed="64"/>
      </left>
      <right style="thin">
        <color indexed="64"/>
      </right>
      <top/>
      <bottom/>
      <diagonal/>
    </border>
    <border>
      <left/>
      <right/>
      <top style="medium">
        <color indexed="64"/>
      </top>
      <bottom style="thin">
        <color theme="0"/>
      </bottom>
      <diagonal/>
    </border>
    <border>
      <left style="thin">
        <color theme="0"/>
      </left>
      <right/>
      <top style="medium">
        <color indexed="64"/>
      </top>
      <bottom style="thin">
        <color theme="0"/>
      </bottom>
      <diagonal/>
    </border>
    <border>
      <left style="thin">
        <color theme="0"/>
      </left>
      <right/>
      <top style="thin">
        <color theme="0"/>
      </top>
      <bottom style="medium">
        <color indexed="64"/>
      </bottom>
      <diagonal/>
    </border>
    <border>
      <left/>
      <right/>
      <top style="thin">
        <color theme="0"/>
      </top>
      <bottom/>
      <diagonal/>
    </border>
    <border>
      <left style="thin">
        <color theme="0"/>
      </left>
      <right/>
      <top/>
      <bottom style="medium">
        <color indexed="64"/>
      </bottom>
      <diagonal/>
    </border>
    <border>
      <left/>
      <right style="medium">
        <color indexed="64"/>
      </right>
      <top style="thin">
        <color theme="0"/>
      </top>
      <bottom style="thin">
        <color theme="0"/>
      </bottom>
      <diagonal/>
    </border>
    <border>
      <left/>
      <right style="medium">
        <color indexed="64"/>
      </right>
      <top style="thin">
        <color theme="0"/>
      </top>
      <bottom/>
      <diagonal/>
    </border>
    <border>
      <left style="thin">
        <color theme="2" tint="-9.9978637043366805E-2"/>
      </left>
      <right style="medium">
        <color indexed="64"/>
      </right>
      <top style="thin">
        <color theme="2" tint="-9.9978637043366805E-2"/>
      </top>
      <bottom style="medium">
        <color indexed="64"/>
      </bottom>
      <diagonal/>
    </border>
    <border>
      <left/>
      <right style="thin">
        <color theme="0"/>
      </right>
      <top/>
      <bottom style="thin">
        <color theme="0"/>
      </bottom>
      <diagonal/>
    </border>
    <border>
      <left style="thin">
        <color indexed="64"/>
      </left>
      <right style="thin">
        <color indexed="64"/>
      </right>
      <top style="thin">
        <color theme="2" tint="-9.9978637043366805E-2"/>
      </top>
      <bottom style="thin">
        <color theme="2" tint="-9.9978637043366805E-2"/>
      </bottom>
      <diagonal/>
    </border>
    <border>
      <left/>
      <right style="medium">
        <color indexed="64"/>
      </right>
      <top style="thin">
        <color theme="2" tint="-9.9978637043366805E-2"/>
      </top>
      <bottom style="thin">
        <color theme="2" tint="-9.9978637043366805E-2"/>
      </bottom>
      <diagonal/>
    </border>
    <border>
      <left/>
      <right style="medium">
        <color indexed="64"/>
      </right>
      <top style="thin">
        <color theme="2" tint="-9.9978637043366805E-2"/>
      </top>
      <bottom/>
      <diagonal/>
    </border>
    <border>
      <left/>
      <right style="medium">
        <color indexed="64"/>
      </right>
      <top/>
      <bottom style="thin">
        <color theme="2" tint="-9.9978637043366805E-2"/>
      </bottom>
      <diagonal/>
    </border>
    <border>
      <left style="medium">
        <color indexed="64"/>
      </left>
      <right style="thin">
        <color theme="2" tint="-9.9978637043366805E-2"/>
      </right>
      <top style="medium">
        <color indexed="64"/>
      </top>
      <bottom style="thin">
        <color theme="2"/>
      </bottom>
      <diagonal/>
    </border>
    <border>
      <left/>
      <right style="thin">
        <color theme="2" tint="-9.9978637043366805E-2"/>
      </right>
      <top style="medium">
        <color indexed="64"/>
      </top>
      <bottom/>
      <diagonal/>
    </border>
    <border>
      <left style="medium">
        <color indexed="64"/>
      </left>
      <right style="thin">
        <color theme="2"/>
      </right>
      <top style="thin">
        <color theme="2" tint="-9.9978637043366805E-2"/>
      </top>
      <bottom style="thin">
        <color theme="2"/>
      </bottom>
      <diagonal/>
    </border>
    <border>
      <left style="medium">
        <color indexed="64"/>
      </left>
      <right/>
      <top style="thin">
        <color theme="2"/>
      </top>
      <bottom style="thin">
        <color theme="2"/>
      </bottom>
      <diagonal/>
    </border>
    <border>
      <left style="medium">
        <color indexed="64"/>
      </left>
      <right/>
      <top style="thin">
        <color theme="2" tint="-9.9978637043366805E-2"/>
      </top>
      <bottom/>
      <diagonal/>
    </border>
    <border>
      <left style="thin">
        <color theme="2" tint="-9.9978637043366805E-2"/>
      </left>
      <right/>
      <top/>
      <bottom/>
      <diagonal/>
    </border>
    <border>
      <left style="thin">
        <color theme="2"/>
      </left>
      <right/>
      <top style="thin">
        <color theme="2" tint="-9.9978637043366805E-2"/>
      </top>
      <bottom style="thin">
        <color theme="2" tint="-9.9978637043366805E-2"/>
      </bottom>
      <diagonal/>
    </border>
    <border>
      <left style="thin">
        <color theme="2" tint="-9.9978637043366805E-2"/>
      </left>
      <right/>
      <top style="thin">
        <color theme="2" tint="-9.9978637043366805E-2"/>
      </top>
      <bottom/>
      <diagonal/>
    </border>
    <border>
      <left style="medium">
        <color theme="2" tint="-9.9978637043366805E-2"/>
      </left>
      <right/>
      <top style="medium">
        <color theme="2" tint="-9.9978637043366805E-2"/>
      </top>
      <bottom style="medium">
        <color theme="2" tint="-9.9978637043366805E-2"/>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theme="2" tint="-9.9978637043366805E-2"/>
      </right>
      <top style="thin">
        <color theme="2" tint="-9.9978637043366805E-2"/>
      </top>
      <bottom/>
      <diagonal/>
    </border>
    <border>
      <left style="medium">
        <color indexed="64"/>
      </left>
      <right style="medium">
        <color indexed="64"/>
      </right>
      <top/>
      <bottom style="thick">
        <color indexed="64"/>
      </bottom>
      <diagonal/>
    </border>
    <border>
      <left style="medium">
        <color indexed="64"/>
      </left>
      <right style="medium">
        <color indexed="64"/>
      </right>
      <top style="thick">
        <color indexed="64"/>
      </top>
      <bottom/>
      <diagonal/>
    </border>
    <border>
      <left/>
      <right style="medium">
        <color indexed="64"/>
      </right>
      <top/>
      <bottom style="thin">
        <color indexed="64"/>
      </bottom>
      <diagonal/>
    </border>
    <border>
      <left/>
      <right style="medium">
        <color indexed="64"/>
      </right>
      <top/>
      <bottom style="thick">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style="thin">
        <color theme="2" tint="-0.249977111117893"/>
      </right>
      <top/>
      <bottom/>
      <diagonal/>
    </border>
    <border>
      <left style="thin">
        <color theme="0"/>
      </left>
      <right style="thin">
        <color theme="0"/>
      </right>
      <top style="thin">
        <color theme="0"/>
      </top>
      <bottom style="medium">
        <color indexed="64"/>
      </bottom>
      <diagonal/>
    </border>
    <border>
      <left style="thin">
        <color theme="0"/>
      </left>
      <right style="thin">
        <color theme="0"/>
      </right>
      <top/>
      <bottom style="medium">
        <color indexed="64"/>
      </bottom>
      <diagonal/>
    </border>
    <border>
      <left/>
      <right style="thin">
        <color theme="0"/>
      </right>
      <top/>
      <bottom style="medium">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ck">
        <color indexed="64"/>
      </top>
      <bottom style="thin">
        <color indexed="64"/>
      </bottom>
      <diagonal/>
    </border>
    <border>
      <left/>
      <right/>
      <top style="medium">
        <color indexed="64"/>
      </top>
      <bottom style="medium">
        <color indexed="64"/>
      </bottom>
      <diagonal/>
    </border>
    <border>
      <left/>
      <right/>
      <top style="medium">
        <color theme="0"/>
      </top>
      <bottom style="medium">
        <color theme="0"/>
      </bottom>
      <diagonal/>
    </border>
    <border>
      <left/>
      <right style="medium">
        <color theme="0"/>
      </right>
      <top style="thin">
        <color theme="0"/>
      </top>
      <bottom/>
      <diagonal/>
    </border>
    <border>
      <left/>
      <right style="medium">
        <color theme="0"/>
      </right>
      <top/>
      <bottom/>
      <diagonal/>
    </border>
    <border>
      <left/>
      <right style="medium">
        <color theme="0"/>
      </right>
      <top/>
      <bottom style="medium">
        <color indexed="64"/>
      </bottom>
      <diagonal/>
    </border>
    <border>
      <left style="medium">
        <color theme="0"/>
      </left>
      <right style="medium">
        <color indexed="64"/>
      </right>
      <top style="medium">
        <color theme="0"/>
      </top>
      <bottom style="medium">
        <color theme="0"/>
      </bottom>
      <diagonal/>
    </border>
    <border>
      <left style="thin">
        <color theme="0"/>
      </left>
      <right style="medium">
        <color theme="0"/>
      </right>
      <top style="thin">
        <color theme="0"/>
      </top>
      <bottom style="medium">
        <color indexed="64"/>
      </bottom>
      <diagonal/>
    </border>
    <border>
      <left style="thin">
        <color theme="0"/>
      </left>
      <right style="medium">
        <color theme="0"/>
      </right>
      <top style="medium">
        <color indexed="64"/>
      </top>
      <bottom style="thin">
        <color theme="0"/>
      </bottom>
      <diagonal/>
    </border>
    <border>
      <left style="medium">
        <color indexed="64"/>
      </left>
      <right/>
      <top style="medium">
        <color theme="0"/>
      </top>
      <bottom/>
      <diagonal/>
    </border>
    <border>
      <left style="medium">
        <color indexed="64"/>
      </left>
      <right/>
      <top style="medium">
        <color theme="0"/>
      </top>
      <bottom style="medium">
        <color theme="0"/>
      </bottom>
      <diagonal/>
    </border>
    <border>
      <left style="thin">
        <color theme="0"/>
      </left>
      <right style="thin">
        <color theme="0"/>
      </right>
      <top style="thin">
        <color theme="0"/>
      </top>
      <bottom/>
      <diagonal/>
    </border>
    <border>
      <left/>
      <right style="thin">
        <color theme="0"/>
      </right>
      <top style="thin">
        <color theme="0"/>
      </top>
      <bottom/>
      <diagonal/>
    </border>
    <border>
      <left style="thin">
        <color theme="0"/>
      </left>
      <right/>
      <top style="thin">
        <color theme="0"/>
      </top>
      <bottom/>
      <diagonal/>
    </border>
    <border>
      <left style="thin">
        <color theme="0"/>
      </left>
      <right style="thin">
        <color theme="0"/>
      </right>
      <top style="medium">
        <color indexed="64"/>
      </top>
      <bottom style="thin">
        <color theme="0"/>
      </bottom>
      <diagonal/>
    </border>
    <border>
      <left/>
      <right/>
      <top style="thin">
        <color theme="0"/>
      </top>
      <bottom style="medium">
        <color indexed="64"/>
      </bottom>
      <diagonal/>
    </border>
    <border>
      <left style="medium">
        <color indexed="64"/>
      </left>
      <right style="thin">
        <color theme="0"/>
      </right>
      <top style="thin">
        <color theme="0"/>
      </top>
      <bottom style="thin">
        <color theme="0"/>
      </bottom>
      <diagonal/>
    </border>
    <border>
      <left style="medium">
        <color indexed="64"/>
      </left>
      <right style="thin">
        <color theme="0"/>
      </right>
      <top style="thin">
        <color theme="0"/>
      </top>
      <bottom/>
      <diagonal/>
    </border>
    <border>
      <left style="medium">
        <color indexed="64"/>
      </left>
      <right style="medium">
        <color indexed="64"/>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medium">
        <color indexed="64"/>
      </right>
      <top style="thin">
        <color theme="0"/>
      </top>
      <bottom/>
      <diagonal/>
    </border>
    <border>
      <left style="thin">
        <color theme="0"/>
      </left>
      <right style="thin">
        <color theme="2" tint="-9.9978637043366805E-2"/>
      </right>
      <top style="thin">
        <color theme="0"/>
      </top>
      <bottom style="medium">
        <color indexed="64"/>
      </bottom>
      <diagonal/>
    </border>
    <border>
      <left/>
      <right style="thin">
        <color theme="0"/>
      </right>
      <top style="medium">
        <color indexed="64"/>
      </top>
      <bottom style="thin">
        <color theme="0"/>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right/>
      <top/>
      <bottom style="thin">
        <color theme="0"/>
      </bottom>
      <diagonal/>
    </border>
    <border>
      <left style="medium">
        <color indexed="64"/>
      </left>
      <right/>
      <top style="thin">
        <color theme="0"/>
      </top>
      <bottom style="thin">
        <color theme="0"/>
      </bottom>
      <diagonal/>
    </border>
    <border>
      <left/>
      <right style="medium">
        <color indexed="64"/>
      </right>
      <top/>
      <bottom style="thin">
        <color theme="0"/>
      </bottom>
      <diagonal/>
    </border>
    <border>
      <left/>
      <right style="thin">
        <color theme="0"/>
      </right>
      <top/>
      <bottom/>
      <diagonal/>
    </border>
    <border>
      <left style="thin">
        <color theme="0"/>
      </left>
      <right/>
      <top/>
      <bottom/>
      <diagonal/>
    </border>
    <border>
      <left style="thin">
        <color theme="0"/>
      </left>
      <right/>
      <top style="thin">
        <color theme="0"/>
      </top>
      <bottom style="thin">
        <color theme="0"/>
      </bottom>
      <diagonal/>
    </border>
    <border>
      <left style="thin">
        <color theme="0"/>
      </left>
      <right style="medium">
        <color indexed="64"/>
      </right>
      <top style="thin">
        <color theme="0"/>
      </top>
      <bottom/>
      <diagonal/>
    </border>
    <border>
      <left style="medium">
        <color theme="0"/>
      </left>
      <right style="thin">
        <color theme="0"/>
      </right>
      <top style="medium">
        <color theme="0"/>
      </top>
      <bottom style="medium">
        <color theme="0"/>
      </bottom>
      <diagonal/>
    </border>
    <border>
      <left style="medium">
        <color theme="0"/>
      </left>
      <right style="thin">
        <color theme="0"/>
      </right>
      <top/>
      <bottom style="medium">
        <color theme="0"/>
      </bottom>
      <diagonal/>
    </border>
    <border>
      <left style="medium">
        <color theme="0"/>
      </left>
      <right style="thin">
        <color theme="0"/>
      </right>
      <top style="thin">
        <color theme="2" tint="-9.9978637043366805E-2"/>
      </top>
      <bottom style="medium">
        <color theme="0"/>
      </bottom>
      <diagonal/>
    </border>
    <border>
      <left style="thin">
        <color theme="0"/>
      </left>
      <right style="thin">
        <color theme="0"/>
      </right>
      <top style="thin">
        <color theme="2" tint="-9.9978637043366805E-2"/>
      </top>
      <bottom style="thin">
        <color theme="0"/>
      </bottom>
      <diagonal/>
    </border>
    <border>
      <left style="thin">
        <color theme="0"/>
      </left>
      <right style="thin">
        <color theme="0"/>
      </right>
      <top/>
      <bottom/>
      <diagonal/>
    </border>
    <border>
      <left style="medium">
        <color indexed="64"/>
      </left>
      <right/>
      <top style="thin">
        <color theme="0"/>
      </top>
      <bottom/>
      <diagonal/>
    </border>
    <border>
      <left style="thin">
        <color theme="0"/>
      </left>
      <right/>
      <top/>
      <bottom style="thin">
        <color theme="0"/>
      </bottom>
      <diagonal/>
    </border>
    <border>
      <left style="medium">
        <color indexed="64"/>
      </left>
      <right/>
      <top/>
      <bottom style="thin">
        <color theme="0"/>
      </bottom>
      <diagonal/>
    </border>
    <border>
      <left style="thin">
        <color theme="0"/>
      </left>
      <right style="thin">
        <color theme="0"/>
      </right>
      <top style="medium">
        <color indexed="64"/>
      </top>
      <bottom style="medium">
        <color indexed="64"/>
      </bottom>
      <diagonal/>
    </border>
    <border>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indexed="64"/>
      </left>
      <right style="thin">
        <color theme="0"/>
      </right>
      <top/>
      <bottom/>
      <diagonal/>
    </border>
    <border>
      <left/>
      <right style="thin">
        <color theme="2" tint="-9.9978637043366805E-2"/>
      </right>
      <top/>
      <bottom style="medium">
        <color indexed="64"/>
      </bottom>
      <diagonal/>
    </border>
    <border>
      <left style="thin">
        <color theme="2" tint="-9.9978637043366805E-2"/>
      </left>
      <right style="thin">
        <color theme="2" tint="-9.9978637043366805E-2"/>
      </right>
      <top style="thin">
        <color theme="2" tint="-9.9978637043366805E-2"/>
      </top>
      <bottom/>
      <diagonal/>
    </border>
    <border>
      <left style="thin">
        <color indexed="64"/>
      </left>
      <right/>
      <top style="thin">
        <color theme="2" tint="-9.9978637043366805E-2"/>
      </top>
      <bottom/>
      <diagonal/>
    </border>
    <border>
      <left style="thin">
        <color indexed="64"/>
      </left>
      <right style="thin">
        <color indexed="64"/>
      </right>
      <top style="thin">
        <color theme="2" tint="-9.9978637043366805E-2"/>
      </top>
      <bottom/>
      <diagonal/>
    </border>
    <border>
      <left style="thin">
        <color theme="2" tint="-9.9978637043366805E-2"/>
      </left>
      <right style="thin">
        <color indexed="64"/>
      </right>
      <top style="thin">
        <color theme="2" tint="-9.9978637043366805E-2"/>
      </top>
      <bottom/>
      <diagonal/>
    </border>
    <border>
      <left style="medium">
        <color indexed="64"/>
      </left>
      <right style="thin">
        <color theme="2" tint="-9.9978637043366805E-2"/>
      </right>
      <top style="thin">
        <color theme="2" tint="-9.9978637043366805E-2"/>
      </top>
      <bottom style="thin">
        <color theme="0" tint="-0.14999847407452621"/>
      </bottom>
      <diagonal/>
    </border>
    <border>
      <left style="thin">
        <color theme="2" tint="-9.9978637043366805E-2"/>
      </left>
      <right style="thin">
        <color theme="2" tint="-9.9978637043366805E-2"/>
      </right>
      <top style="thin">
        <color theme="2" tint="-9.9978637043366805E-2"/>
      </top>
      <bottom style="thin">
        <color theme="0" tint="-0.14999847407452621"/>
      </bottom>
      <diagonal/>
    </border>
    <border>
      <left style="medium">
        <color indexed="64"/>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indexed="64"/>
      </right>
      <top style="thin">
        <color theme="0" tint="-0.14999847407452621"/>
      </top>
      <bottom style="thin">
        <color theme="0" tint="-0.14999847407452621"/>
      </bottom>
      <diagonal/>
    </border>
    <border>
      <left style="thin">
        <color theme="2" tint="-9.9978637043366805E-2"/>
      </left>
      <right/>
      <top style="thin">
        <color theme="2" tint="-9.9978637043366805E-2"/>
      </top>
      <bottom style="thin">
        <color theme="0" tint="-0.14999847407452621"/>
      </bottom>
      <diagonal/>
    </border>
    <border>
      <left style="medium">
        <color indexed="64"/>
      </left>
      <right/>
      <top style="thin">
        <color theme="0" tint="-0.14999847407452621"/>
      </top>
      <bottom style="medium">
        <color indexed="64"/>
      </bottom>
      <diagonal/>
    </border>
    <border>
      <left/>
      <right/>
      <top style="thin">
        <color theme="0" tint="-0.14999847407452621"/>
      </top>
      <bottom style="medium">
        <color indexed="64"/>
      </bottom>
      <diagonal/>
    </border>
    <border>
      <left/>
      <right style="thin">
        <color indexed="64"/>
      </right>
      <top style="thin">
        <color theme="0" tint="-0.14999847407452621"/>
      </top>
      <bottom style="medium">
        <color indexed="64"/>
      </bottom>
      <diagonal/>
    </border>
    <border>
      <left style="thin">
        <color theme="2"/>
      </left>
      <right/>
      <top style="medium">
        <color indexed="64"/>
      </top>
      <bottom/>
      <diagonal/>
    </border>
    <border>
      <left style="thin">
        <color theme="2"/>
      </left>
      <right style="thin">
        <color theme="2"/>
      </right>
      <top style="medium">
        <color indexed="64"/>
      </top>
      <bottom style="thin">
        <color theme="2"/>
      </bottom>
      <diagonal/>
    </border>
    <border>
      <left style="medium">
        <color indexed="64"/>
      </left>
      <right style="thin">
        <color theme="2"/>
      </right>
      <top style="medium">
        <color indexed="64"/>
      </top>
      <bottom style="thin">
        <color theme="2"/>
      </bottom>
      <diagonal/>
    </border>
    <border>
      <left style="medium">
        <color indexed="64"/>
      </left>
      <right style="thin">
        <color theme="2"/>
      </right>
      <top style="thin">
        <color theme="2" tint="-9.9978637043366805E-2"/>
      </top>
      <bottom/>
      <diagonal/>
    </border>
    <border>
      <left/>
      <right style="medium">
        <color indexed="64"/>
      </right>
      <top/>
      <bottom style="thin">
        <color theme="2"/>
      </bottom>
      <diagonal/>
    </border>
    <border>
      <left style="thin">
        <color theme="0"/>
      </left>
      <right style="thin">
        <color theme="2" tint="-9.9978637043366805E-2"/>
      </right>
      <top/>
      <bottom/>
      <diagonal/>
    </border>
    <border>
      <left style="thin">
        <color theme="2" tint="-9.9978637043366805E-2"/>
      </left>
      <right style="thin">
        <color theme="2" tint="-9.9978637043366805E-2"/>
      </right>
      <top/>
      <bottom style="thin">
        <color theme="0"/>
      </bottom>
      <diagonal/>
    </border>
    <border>
      <left style="thin">
        <color theme="2" tint="-9.9978637043366805E-2"/>
      </left>
      <right style="thin">
        <color theme="0"/>
      </right>
      <top/>
      <bottom style="thin">
        <color theme="0"/>
      </bottom>
      <diagonal/>
    </border>
    <border>
      <left style="medium">
        <color theme="2" tint="-9.9978637043366805E-2"/>
      </left>
      <right/>
      <top style="medium">
        <color theme="2" tint="-9.9978637043366805E-2"/>
      </top>
      <bottom/>
      <diagonal/>
    </border>
    <border>
      <left/>
      <right/>
      <top style="medium">
        <color theme="2" tint="-9.9978637043366805E-2"/>
      </top>
      <bottom/>
      <diagonal/>
    </border>
    <border>
      <left/>
      <right style="medium">
        <color theme="2" tint="-9.9978637043366805E-2"/>
      </right>
      <top style="medium">
        <color theme="2" tint="-9.9978637043366805E-2"/>
      </top>
      <bottom/>
      <diagonal/>
    </border>
    <border>
      <left style="medium">
        <color theme="2" tint="-9.9978637043366805E-2"/>
      </left>
      <right/>
      <top/>
      <bottom/>
      <diagonal/>
    </border>
    <border>
      <left/>
      <right style="medium">
        <color theme="2" tint="-9.9978637043366805E-2"/>
      </right>
      <top/>
      <bottom/>
      <diagonal/>
    </border>
    <border>
      <left style="medium">
        <color theme="2" tint="-9.9978637043366805E-2"/>
      </left>
      <right/>
      <top/>
      <bottom style="medium">
        <color theme="2" tint="-9.9978637043366805E-2"/>
      </bottom>
      <diagonal/>
    </border>
    <border>
      <left/>
      <right/>
      <top/>
      <bottom style="medium">
        <color theme="2" tint="-9.9978637043366805E-2"/>
      </bottom>
      <diagonal/>
    </border>
    <border>
      <left/>
      <right style="medium">
        <color theme="2" tint="-9.9978637043366805E-2"/>
      </right>
      <top/>
      <bottom style="medium">
        <color theme="2" tint="-9.9978637043366805E-2"/>
      </bottom>
      <diagonal/>
    </border>
    <border>
      <left/>
      <right/>
      <top style="medium">
        <color theme="2" tint="-9.9978637043366805E-2"/>
      </top>
      <bottom style="medium">
        <color theme="2" tint="-9.9978637043366805E-2"/>
      </bottom>
      <diagonal/>
    </border>
    <border>
      <left style="thin">
        <color theme="0"/>
      </left>
      <right/>
      <top style="medium">
        <color indexed="64"/>
      </top>
      <bottom/>
      <diagonal/>
    </border>
    <border>
      <left/>
      <right style="thin">
        <color theme="0"/>
      </right>
      <top style="medium">
        <color indexed="64"/>
      </top>
      <bottom/>
      <diagonal/>
    </border>
    <border>
      <left style="thin">
        <color theme="2" tint="-0.249977111117893"/>
      </left>
      <right style="thin">
        <color theme="2" tint="-0.249977111117893"/>
      </right>
      <top style="thin">
        <color theme="2" tint="-0.249977111117893"/>
      </top>
      <bottom/>
      <diagonal/>
    </border>
    <border>
      <left/>
      <right style="thin">
        <color theme="2" tint="-0.249977111117893"/>
      </right>
      <top style="thin">
        <color theme="2" tint="-0.249977111117893"/>
      </top>
      <bottom style="thin">
        <color theme="2" tint="-0.249977111117893"/>
      </bottom>
      <diagonal/>
    </border>
    <border>
      <left style="medium">
        <color indexed="64"/>
      </left>
      <right style="thick">
        <color indexed="64"/>
      </right>
      <top/>
      <bottom/>
      <diagonal/>
    </border>
    <border>
      <left style="medium">
        <color indexed="64"/>
      </left>
      <right style="medium">
        <color indexed="64"/>
      </right>
      <top style="medium">
        <color indexed="64"/>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style="thick">
        <color indexed="64"/>
      </bottom>
      <diagonal/>
    </border>
    <border>
      <left/>
      <right/>
      <top style="thick">
        <color theme="2" tint="-9.9978637043366805E-2"/>
      </top>
      <bottom/>
      <diagonal/>
    </border>
    <border>
      <left/>
      <right/>
      <top/>
      <bottom style="thick">
        <color theme="2" tint="-9.9978637043366805E-2"/>
      </bottom>
      <diagonal/>
    </border>
    <border>
      <left style="medium">
        <color indexed="64"/>
      </left>
      <right style="thin">
        <color theme="2" tint="-9.9978637043366805E-2"/>
      </right>
      <top style="thin">
        <color theme="2"/>
      </top>
      <bottom/>
      <diagonal/>
    </border>
    <border>
      <left style="medium">
        <color indexed="64"/>
      </left>
      <right style="thin">
        <color theme="2" tint="-9.9978637043366805E-2"/>
      </right>
      <top/>
      <bottom/>
      <diagonal/>
    </border>
    <border>
      <left style="thin">
        <color theme="2" tint="-9.9978637043366805E-2"/>
      </left>
      <right style="thin">
        <color theme="2"/>
      </right>
      <top style="thin">
        <color theme="2"/>
      </top>
      <bottom/>
      <diagonal/>
    </border>
    <border>
      <left style="medium">
        <color indexed="64"/>
      </left>
      <right/>
      <top style="thin">
        <color theme="2" tint="-9.9978637043366805E-2"/>
      </top>
      <bottom style="medium">
        <color theme="2" tint="-9.9978637043366805E-2"/>
      </bottom>
      <diagonal/>
    </border>
    <border>
      <left/>
      <right style="medium">
        <color theme="2" tint="-9.9978637043366805E-2"/>
      </right>
      <top style="thin">
        <color theme="2" tint="-9.9978637043366805E-2"/>
      </top>
      <bottom style="medium">
        <color theme="2" tint="-9.9978637043366805E-2"/>
      </bottom>
      <diagonal/>
    </border>
    <border>
      <left style="thin">
        <color theme="2" tint="-9.9978637043366805E-2"/>
      </left>
      <right style="medium">
        <color theme="2" tint="-9.9978637043366805E-2"/>
      </right>
      <top style="medium">
        <color theme="2" tint="-9.9978637043366805E-2"/>
      </top>
      <bottom style="medium">
        <color theme="2" tint="-9.9978637043366805E-2"/>
      </bottom>
      <diagonal/>
    </border>
    <border>
      <left style="medium">
        <color indexed="64"/>
      </left>
      <right style="medium">
        <color theme="2" tint="-9.9978637043366805E-2"/>
      </right>
      <top style="thin">
        <color theme="2" tint="-9.9978637043366805E-2"/>
      </top>
      <bottom style="thin">
        <color theme="2" tint="-9.9978637043366805E-2"/>
      </bottom>
      <diagonal/>
    </border>
    <border>
      <left style="thin">
        <color theme="0"/>
      </left>
      <right style="thin">
        <color theme="0"/>
      </right>
      <top style="medium">
        <color indexed="64"/>
      </top>
      <bottom/>
      <diagonal/>
    </border>
    <border>
      <left/>
      <right style="medium">
        <color indexed="64"/>
      </right>
      <top style="medium">
        <color indexed="64"/>
      </top>
      <bottom style="thick">
        <color indexed="64"/>
      </bottom>
      <diagonal/>
    </border>
    <border>
      <left style="medium">
        <color indexed="64"/>
      </left>
      <right/>
      <top/>
      <bottom style="thick">
        <color indexed="64"/>
      </bottom>
      <diagonal/>
    </border>
    <border>
      <left style="medium">
        <color indexed="64"/>
      </left>
      <right/>
      <top style="thin">
        <color theme="2"/>
      </top>
      <bottom/>
      <diagonal/>
    </border>
    <border>
      <left style="thick">
        <color theme="2" tint="-9.9978637043366805E-2"/>
      </left>
      <right/>
      <top style="medium">
        <color theme="2" tint="-9.9978637043366805E-2"/>
      </top>
      <bottom/>
      <diagonal/>
    </border>
    <border>
      <left style="thick">
        <color theme="2" tint="-9.9978637043366805E-2"/>
      </left>
      <right/>
      <top/>
      <bottom/>
      <diagonal/>
    </border>
    <border>
      <left style="medium">
        <color theme="2" tint="-9.9978637043366805E-2"/>
      </left>
      <right style="thick">
        <color theme="2" tint="-9.9978637043366805E-2"/>
      </right>
      <top style="medium">
        <color theme="2" tint="-9.9978637043366805E-2"/>
      </top>
      <bottom style="medium">
        <color theme="2" tint="-9.9978637043366805E-2"/>
      </bottom>
      <diagonal/>
    </border>
    <border>
      <left style="thin">
        <color theme="2" tint="-9.9978637043366805E-2"/>
      </left>
      <right style="thick">
        <color theme="2" tint="-9.9978637043366805E-2"/>
      </right>
      <top style="thin">
        <color theme="2" tint="-9.9978637043366805E-2"/>
      </top>
      <bottom/>
      <diagonal/>
    </border>
    <border>
      <left/>
      <right style="thick">
        <color theme="2" tint="-9.9978637043366805E-2"/>
      </right>
      <top/>
      <bottom/>
      <diagonal/>
    </border>
    <border>
      <left/>
      <right style="thick">
        <color theme="2" tint="-9.9978637043366805E-2"/>
      </right>
      <top/>
      <bottom style="medium">
        <color indexed="64"/>
      </bottom>
      <diagonal/>
    </border>
    <border diagonalDown="1">
      <left/>
      <right/>
      <top style="thin">
        <color theme="0"/>
      </top>
      <bottom style="thin">
        <color theme="0"/>
      </bottom>
      <diagonal style="thin">
        <color theme="0"/>
      </diagonal>
    </border>
    <border>
      <left/>
      <right style="thin">
        <color indexed="64"/>
      </right>
      <top style="thin">
        <color indexed="64"/>
      </top>
      <bottom/>
      <diagonal/>
    </border>
    <border>
      <left style="medium">
        <color indexed="64"/>
      </left>
      <right/>
      <top style="thin">
        <color theme="2" tint="-9.9978637043366805E-2"/>
      </top>
      <bottom style="thin">
        <color theme="2" tint="-9.9978637043366805E-2"/>
      </bottom>
      <diagonal/>
    </border>
    <border>
      <left/>
      <right/>
      <top style="thin">
        <color theme="2" tint="-9.9978637043366805E-2"/>
      </top>
      <bottom style="thin">
        <color theme="2" tint="-9.9978637043366805E-2"/>
      </bottom>
      <diagonal/>
    </border>
    <border>
      <left/>
      <right style="thin">
        <color indexed="64"/>
      </right>
      <top style="thin">
        <color theme="2" tint="-9.9978637043366805E-2"/>
      </top>
      <bottom style="thin">
        <color theme="2" tint="-9.9978637043366805E-2"/>
      </bottom>
      <diagonal/>
    </border>
    <border>
      <left style="medium">
        <color indexed="64"/>
      </left>
      <right/>
      <top style="medium">
        <color indexed="64"/>
      </top>
      <bottom style="thin">
        <color theme="2" tint="-9.9978637043366805E-2"/>
      </bottom>
      <diagonal/>
    </border>
    <border>
      <left/>
      <right style="medium">
        <color indexed="64"/>
      </right>
      <top style="medium">
        <color indexed="64"/>
      </top>
      <bottom style="thin">
        <color theme="2" tint="-9.9978637043366805E-2"/>
      </bottom>
      <diagonal/>
    </border>
    <border>
      <left style="medium">
        <color theme="2"/>
      </left>
      <right/>
      <top style="medium">
        <color theme="2"/>
      </top>
      <bottom style="medium">
        <color theme="2"/>
      </bottom>
      <diagonal/>
    </border>
    <border>
      <left/>
      <right style="medium">
        <color theme="2"/>
      </right>
      <top style="medium">
        <color theme="2"/>
      </top>
      <bottom style="medium">
        <color theme="2"/>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theme="2" tint="-9.9978637043366805E-2"/>
      </bottom>
      <diagonal/>
    </border>
    <border>
      <left style="thin">
        <color indexed="64"/>
      </left>
      <right style="thin">
        <color indexed="64"/>
      </right>
      <top style="thin">
        <color indexed="64"/>
      </top>
      <bottom style="thin">
        <color theme="2" tint="-9.9978637043366805E-2"/>
      </bottom>
      <diagonal/>
    </border>
    <border>
      <left/>
      <right/>
      <top/>
      <bottom style="thin">
        <color theme="2" tint="-9.9978637043366805E-2"/>
      </bottom>
      <diagonal/>
    </border>
    <border>
      <left style="medium">
        <color indexed="64"/>
      </left>
      <right/>
      <top/>
      <bottom style="thin">
        <color theme="0" tint="-0.14999847407452621"/>
      </bottom>
      <diagonal/>
    </border>
    <border>
      <left/>
      <right/>
      <top/>
      <bottom style="thin">
        <color theme="0" tint="-0.14999847407452621"/>
      </bottom>
      <diagonal/>
    </border>
    <border>
      <left/>
      <right style="thin">
        <color indexed="64"/>
      </right>
      <top/>
      <bottom style="thin">
        <color theme="0" tint="-0.14999847407452621"/>
      </bottom>
      <diagonal/>
    </border>
    <border>
      <left style="thin">
        <color indexed="64"/>
      </left>
      <right style="thin">
        <color indexed="64"/>
      </right>
      <top/>
      <bottom style="thin">
        <color theme="2" tint="-9.9978637043366805E-2"/>
      </bottom>
      <diagonal/>
    </border>
    <border>
      <left style="thin">
        <color indexed="64"/>
      </left>
      <right style="medium">
        <color indexed="64"/>
      </right>
      <top/>
      <bottom style="thin">
        <color theme="2" tint="-9.9978637043366805E-2"/>
      </bottom>
      <diagonal/>
    </border>
    <border>
      <left style="medium">
        <color indexed="64"/>
      </left>
      <right/>
      <top style="thin">
        <color theme="0" tint="-0.14999847407452621"/>
      </top>
      <bottom style="thin">
        <color theme="2" tint="-9.9978637043366805E-2"/>
      </bottom>
      <diagonal/>
    </border>
    <border>
      <left/>
      <right/>
      <top style="thin">
        <color theme="0" tint="-0.14999847407452621"/>
      </top>
      <bottom style="thin">
        <color theme="2" tint="-9.9978637043366805E-2"/>
      </bottom>
      <diagonal/>
    </border>
    <border>
      <left/>
      <right style="thin">
        <color indexed="64"/>
      </right>
      <top style="thin">
        <color theme="0" tint="-0.14999847407452621"/>
      </top>
      <bottom style="thin">
        <color theme="2" tint="-9.9978637043366805E-2"/>
      </bottom>
      <diagonal/>
    </border>
    <border>
      <left style="thin">
        <color indexed="64"/>
      </left>
      <right style="medium">
        <color indexed="64"/>
      </right>
      <top style="thin">
        <color theme="2" tint="-9.9978637043366805E-2"/>
      </top>
      <bottom style="thin">
        <color theme="2" tint="-9.9978637043366805E-2"/>
      </bottom>
      <diagonal/>
    </border>
    <border>
      <left style="thin">
        <color indexed="64"/>
      </left>
      <right style="medium">
        <color indexed="64"/>
      </right>
      <top/>
      <bottom/>
      <diagonal/>
    </border>
    <border>
      <left style="thin">
        <color indexed="64"/>
      </left>
      <right style="thin">
        <color indexed="64"/>
      </right>
      <top style="thin">
        <color theme="2" tint="-9.9978637043366805E-2"/>
      </top>
      <bottom style="medium">
        <color indexed="64"/>
      </bottom>
      <diagonal/>
    </border>
    <border>
      <left style="thin">
        <color indexed="64"/>
      </left>
      <right style="medium">
        <color indexed="64"/>
      </right>
      <top style="thin">
        <color theme="2" tint="-9.9978637043366805E-2"/>
      </top>
      <bottom/>
      <diagonal/>
    </border>
    <border>
      <left style="medium">
        <color indexed="64"/>
      </left>
      <right/>
      <top/>
      <bottom style="thin">
        <color theme="2" tint="-9.9978637043366805E-2"/>
      </bottom>
      <diagonal/>
    </border>
    <border>
      <left style="thin">
        <color indexed="64"/>
      </left>
      <right style="thin">
        <color indexed="64"/>
      </right>
      <top style="thin">
        <color indexed="64"/>
      </top>
      <bottom style="thin">
        <color indexed="64"/>
      </bottom>
      <diagonal/>
    </border>
    <border>
      <left style="thin">
        <color theme="2" tint="-9.9978637043366805E-2"/>
      </left>
      <right style="thin">
        <color theme="2" tint="-9.9978637043366805E-2"/>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theme="2" tint="-9.9978637043366805E-2"/>
      </top>
      <bottom style="thin">
        <color theme="2" tint="-9.9978637043366805E-2"/>
      </bottom>
      <diagonal/>
    </border>
    <border>
      <left style="medium">
        <color indexed="64"/>
      </left>
      <right style="medium">
        <color indexed="64"/>
      </right>
      <top style="thin">
        <color theme="2" tint="-9.9978637043366805E-2"/>
      </top>
      <bottom/>
      <diagonal/>
    </border>
    <border>
      <left style="medium">
        <color indexed="64"/>
      </left>
      <right style="medium">
        <color indexed="64"/>
      </right>
      <top/>
      <bottom style="thin">
        <color theme="2" tint="-9.9978637043366805E-2"/>
      </bottom>
      <diagonal/>
    </border>
    <border>
      <left style="medium">
        <color indexed="64"/>
      </left>
      <right style="medium">
        <color indexed="64"/>
      </right>
      <top style="thin">
        <color theme="2" tint="-9.9978637043366805E-2"/>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thin">
        <color theme="2" tint="-9.9978637043366805E-2"/>
      </bottom>
      <diagonal/>
    </border>
    <border>
      <left/>
      <right/>
      <top style="thick">
        <color indexed="64"/>
      </top>
      <bottom/>
      <diagonal/>
    </border>
    <border>
      <left style="medium">
        <color indexed="64"/>
      </left>
      <right/>
      <top style="medium">
        <color indexed="64"/>
      </top>
      <bottom style="thick">
        <color indexed="64"/>
      </bottom>
      <diagonal/>
    </border>
    <border>
      <left/>
      <right style="medium">
        <color theme="2" tint="-9.9978637043366805E-2"/>
      </right>
      <top style="medium">
        <color theme="2" tint="-9.9978637043366805E-2"/>
      </top>
      <bottom style="medium">
        <color theme="2" tint="-9.9978637043366805E-2"/>
      </bottom>
      <diagonal/>
    </border>
    <border>
      <left/>
      <right style="medium">
        <color theme="2" tint="-9.9978637043366805E-2"/>
      </right>
      <top/>
      <bottom style="thin">
        <color theme="2" tint="-9.9978637043366805E-2"/>
      </bottom>
      <diagonal/>
    </border>
    <border>
      <left style="medium">
        <color indexed="64"/>
      </left>
      <right/>
      <top style="thick">
        <color indexed="64"/>
      </top>
      <bottom/>
      <diagonal/>
    </border>
    <border>
      <left/>
      <right style="medium">
        <color indexed="64"/>
      </right>
      <top style="thick">
        <color indexed="64"/>
      </top>
      <bottom/>
      <diagonal/>
    </border>
    <border>
      <left/>
      <right/>
      <top/>
      <bottom style="thick">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ck">
        <color indexed="64"/>
      </bottom>
      <diagonal/>
    </border>
    <border>
      <left/>
      <right style="thin">
        <color theme="2" tint="-9.9978637043366805E-2"/>
      </right>
      <top/>
      <bottom/>
      <diagonal/>
    </border>
    <border>
      <left style="thin">
        <color theme="2" tint="-9.9978637043366805E-2"/>
      </left>
      <right style="medium">
        <color indexed="64"/>
      </right>
      <top style="thin">
        <color theme="2" tint="-9.9978637043366805E-2"/>
      </top>
      <bottom/>
      <diagonal/>
    </border>
    <border>
      <left style="thin">
        <color indexed="64"/>
      </left>
      <right style="thin">
        <color indexed="64"/>
      </right>
      <top style="medium">
        <color indexed="64"/>
      </top>
      <bottom style="thin">
        <color indexed="64"/>
      </bottom>
      <diagonal/>
    </border>
    <border>
      <left/>
      <right style="thin">
        <color indexed="64"/>
      </right>
      <top/>
      <bottom style="medium">
        <color indexed="64"/>
      </bottom>
      <diagonal/>
    </border>
    <border>
      <left style="thin">
        <color theme="2" tint="-0.249977111117893"/>
      </left>
      <right/>
      <top style="thin">
        <color theme="2" tint="-0.249977111117893"/>
      </top>
      <bottom style="thin">
        <color theme="2" tint="-0.249977111117893"/>
      </bottom>
      <diagonal/>
    </border>
    <border>
      <left style="thin">
        <color theme="2" tint="-0.249977111117893"/>
      </left>
      <right style="thin">
        <color theme="2" tint="-0.249977111117893"/>
      </right>
      <top/>
      <bottom style="thin">
        <color theme="2" tint="-0.249977111117893"/>
      </bottom>
      <diagonal/>
    </border>
    <border>
      <left style="medium">
        <color indexed="64"/>
      </left>
      <right style="thin">
        <color theme="2" tint="-0.249977111117893"/>
      </right>
      <top style="medium">
        <color indexed="64"/>
      </top>
      <bottom style="thin">
        <color theme="2" tint="-0.249977111117893"/>
      </bottom>
      <diagonal/>
    </border>
    <border>
      <left style="thin">
        <color theme="2" tint="-0.249977111117893"/>
      </left>
      <right style="medium">
        <color indexed="64"/>
      </right>
      <top style="medium">
        <color indexed="64"/>
      </top>
      <bottom style="thin">
        <color theme="2" tint="-0.249977111117893"/>
      </bottom>
      <diagonal/>
    </border>
    <border>
      <left style="medium">
        <color indexed="64"/>
      </left>
      <right style="thin">
        <color theme="2" tint="-0.249977111117893"/>
      </right>
      <top style="thin">
        <color theme="2" tint="-0.249977111117893"/>
      </top>
      <bottom style="thin">
        <color theme="2" tint="-0.249977111117893"/>
      </bottom>
      <diagonal/>
    </border>
    <border>
      <left style="thin">
        <color theme="0" tint="-0.249977111117893"/>
      </left>
      <right style="medium">
        <color indexed="64"/>
      </right>
      <top style="thin">
        <color theme="0" tint="-0.249977111117893"/>
      </top>
      <bottom style="thin">
        <color theme="0" tint="-0.249977111117893"/>
      </bottom>
      <diagonal/>
    </border>
    <border>
      <left style="medium">
        <color indexed="64"/>
      </left>
      <right style="thin">
        <color theme="2" tint="-0.249977111117893"/>
      </right>
      <top style="thin">
        <color theme="2" tint="-0.249977111117893"/>
      </top>
      <bottom style="medium">
        <color indexed="64"/>
      </bottom>
      <diagonal/>
    </border>
    <border>
      <left style="thin">
        <color theme="0" tint="-0.249977111117893"/>
      </left>
      <right style="medium">
        <color indexed="64"/>
      </right>
      <top style="thin">
        <color theme="0" tint="-0.249977111117893"/>
      </top>
      <bottom style="medium">
        <color indexed="64"/>
      </bottom>
      <diagonal/>
    </border>
  </borders>
  <cellStyleXfs count="2">
    <xf numFmtId="0" fontId="0" fillId="0" borderId="0"/>
    <xf numFmtId="0" fontId="22" fillId="0" borderId="0" applyNumberFormat="0" applyFill="0" applyBorder="0" applyAlignment="0" applyProtection="0"/>
  </cellStyleXfs>
  <cellXfs count="881">
    <xf numFmtId="0" fontId="0" fillId="0" borderId="0" xfId="0"/>
    <xf numFmtId="0" fontId="0" fillId="3" borderId="0" xfId="0" applyFill="1" applyBorder="1" applyAlignment="1">
      <alignment horizontal="center" wrapText="1"/>
    </xf>
    <xf numFmtId="0" fontId="0" fillId="0" borderId="0" xfId="0" applyAlignment="1">
      <alignment wrapText="1"/>
    </xf>
    <xf numFmtId="0" fontId="10" fillId="0" borderId="0" xfId="0" applyFont="1" applyAlignment="1">
      <alignment wrapText="1"/>
    </xf>
    <xf numFmtId="0" fontId="11" fillId="0" borderId="0" xfId="0" applyFont="1" applyAlignment="1">
      <alignment wrapText="1"/>
    </xf>
    <xf numFmtId="0" fontId="0" fillId="4" borderId="8" xfId="0" applyFill="1" applyBorder="1"/>
    <xf numFmtId="0" fontId="0" fillId="0" borderId="0" xfId="0" applyBorder="1"/>
    <xf numFmtId="0" fontId="2" fillId="0" borderId="0" xfId="0" applyFont="1" applyAlignment="1">
      <alignment vertical="center" wrapText="1"/>
    </xf>
    <xf numFmtId="0" fontId="0" fillId="3" borderId="3" xfId="0" applyFill="1" applyBorder="1" applyAlignment="1">
      <alignment horizontal="center" wrapText="1"/>
    </xf>
    <xf numFmtId="0" fontId="0" fillId="0" borderId="24" xfId="0" applyFill="1" applyBorder="1"/>
    <xf numFmtId="0" fontId="0" fillId="0" borderId="25" xfId="0" applyFill="1" applyBorder="1"/>
    <xf numFmtId="0" fontId="0" fillId="0" borderId="26" xfId="0" applyBorder="1"/>
    <xf numFmtId="0" fontId="0" fillId="0" borderId="28" xfId="0" applyBorder="1"/>
    <xf numFmtId="0" fontId="0" fillId="0" borderId="29" xfId="0" applyBorder="1"/>
    <xf numFmtId="0" fontId="0" fillId="0" borderId="30" xfId="0" applyBorder="1"/>
    <xf numFmtId="0" fontId="0" fillId="0" borderId="32" xfId="0" applyBorder="1"/>
    <xf numFmtId="0" fontId="10" fillId="4" borderId="0" xfId="0" applyFont="1" applyFill="1" applyBorder="1" applyAlignment="1">
      <alignment wrapText="1"/>
    </xf>
    <xf numFmtId="0" fontId="0" fillId="4" borderId="6" xfId="0" applyFill="1" applyBorder="1" applyAlignment="1"/>
    <xf numFmtId="0" fontId="0" fillId="4" borderId="3" xfId="0" applyFill="1" applyBorder="1" applyAlignment="1"/>
    <xf numFmtId="0" fontId="8" fillId="4" borderId="3" xfId="0" applyFont="1" applyFill="1" applyBorder="1" applyAlignment="1"/>
    <xf numFmtId="0" fontId="0" fillId="4" borderId="4" xfId="0" applyFill="1" applyBorder="1" applyAlignment="1"/>
    <xf numFmtId="0" fontId="0" fillId="4" borderId="35" xfId="0" applyFill="1" applyBorder="1" applyAlignment="1"/>
    <xf numFmtId="0" fontId="0" fillId="4" borderId="36" xfId="0" applyFill="1" applyBorder="1" applyAlignment="1"/>
    <xf numFmtId="0" fontId="0" fillId="4" borderId="19" xfId="0" applyFill="1" applyBorder="1" applyAlignment="1">
      <alignment horizontal="center" wrapText="1"/>
    </xf>
    <xf numFmtId="0" fontId="8" fillId="4" borderId="37" xfId="0" applyFont="1" applyFill="1" applyBorder="1"/>
    <xf numFmtId="0" fontId="0" fillId="4" borderId="38" xfId="0" applyFill="1" applyBorder="1"/>
    <xf numFmtId="0" fontId="8" fillId="4" borderId="39" xfId="0" applyFont="1" applyFill="1" applyBorder="1"/>
    <xf numFmtId="0" fontId="0" fillId="4" borderId="31" xfId="0" applyFill="1" applyBorder="1"/>
    <xf numFmtId="0" fontId="8" fillId="4" borderId="41" xfId="0" applyFont="1" applyFill="1" applyBorder="1"/>
    <xf numFmtId="0" fontId="0" fillId="4" borderId="43" xfId="0" applyFill="1" applyBorder="1"/>
    <xf numFmtId="0" fontId="0" fillId="4" borderId="44" xfId="0" applyFill="1" applyBorder="1"/>
    <xf numFmtId="0" fontId="0" fillId="4" borderId="45" xfId="0" applyFill="1" applyBorder="1"/>
    <xf numFmtId="0" fontId="9" fillId="2" borderId="0" xfId="0" applyFont="1" applyFill="1" applyAlignment="1">
      <alignment horizontal="center" vertical="center"/>
    </xf>
    <xf numFmtId="0" fontId="12" fillId="3" borderId="10" xfId="0" applyFont="1" applyFill="1" applyBorder="1" applyAlignment="1">
      <alignment horizontal="center" vertical="center" wrapText="1"/>
    </xf>
    <xf numFmtId="0" fontId="2" fillId="0" borderId="0" xfId="0" applyFont="1" applyBorder="1" applyAlignment="1">
      <alignment vertical="center" wrapText="1"/>
    </xf>
    <xf numFmtId="0" fontId="16" fillId="0" borderId="54" xfId="0" applyFont="1" applyBorder="1" applyAlignment="1">
      <alignment vertical="center" wrapText="1"/>
    </xf>
    <xf numFmtId="0" fontId="14" fillId="0" borderId="54" xfId="0" applyFont="1" applyBorder="1"/>
    <xf numFmtId="0" fontId="14" fillId="0" borderId="54" xfId="0" applyFont="1" applyBorder="1" applyAlignment="1">
      <alignment horizontal="center"/>
    </xf>
    <xf numFmtId="0" fontId="17" fillId="3" borderId="54" xfId="0" applyFont="1" applyFill="1" applyBorder="1" applyAlignment="1">
      <alignment horizontal="center" vertical="center"/>
    </xf>
    <xf numFmtId="0" fontId="17" fillId="3" borderId="54" xfId="0" applyFont="1" applyFill="1" applyBorder="1" applyAlignment="1">
      <alignment horizontal="center" vertical="center" wrapText="1"/>
    </xf>
    <xf numFmtId="0" fontId="14" fillId="0" borderId="54" xfId="0" applyFont="1" applyBorder="1" applyAlignment="1"/>
    <xf numFmtId="0" fontId="14" fillId="0" borderId="54" xfId="0" applyFont="1" applyBorder="1" applyAlignment="1">
      <alignment wrapText="1"/>
    </xf>
    <xf numFmtId="0" fontId="0" fillId="0" borderId="54" xfId="0" applyBorder="1"/>
    <xf numFmtId="0" fontId="0" fillId="0" borderId="54" xfId="0" applyBorder="1" applyAlignment="1"/>
    <xf numFmtId="0" fontId="2" fillId="0" borderId="0" xfId="0" applyFont="1" applyBorder="1" applyAlignment="1">
      <alignment horizontal="left" vertical="center" wrapText="1"/>
    </xf>
    <xf numFmtId="0" fontId="0" fillId="0" borderId="55" xfId="0" applyBorder="1" applyAlignment="1"/>
    <xf numFmtId="0" fontId="0" fillId="0" borderId="0" xfId="0" applyBorder="1" applyAlignment="1"/>
    <xf numFmtId="0" fontId="0" fillId="0" borderId="56" xfId="0" applyBorder="1" applyAlignment="1"/>
    <xf numFmtId="0" fontId="0" fillId="0" borderId="58" xfId="0" applyBorder="1" applyAlignment="1"/>
    <xf numFmtId="0" fontId="0" fillId="0" borderId="59" xfId="0" applyBorder="1" applyAlignment="1"/>
    <xf numFmtId="0" fontId="0" fillId="3" borderId="3" xfId="0" applyFill="1" applyBorder="1" applyAlignment="1">
      <alignment horizontal="center" wrapText="1"/>
    </xf>
    <xf numFmtId="0" fontId="0" fillId="0" borderId="5" xfId="0" applyBorder="1"/>
    <xf numFmtId="0" fontId="0" fillId="0" borderId="6" xfId="0" applyBorder="1" applyAlignment="1">
      <alignment wrapText="1"/>
    </xf>
    <xf numFmtId="0" fontId="0" fillId="0" borderId="7" xfId="0" applyBorder="1"/>
    <xf numFmtId="0" fontId="0" fillId="0" borderId="0" xfId="0" applyFill="1" applyBorder="1" applyAlignment="1">
      <alignment wrapText="1"/>
    </xf>
    <xf numFmtId="0" fontId="0" fillId="0" borderId="0" xfId="0" applyAlignment="1">
      <alignment vertical="center"/>
    </xf>
    <xf numFmtId="0" fontId="0" fillId="0" borderId="0" xfId="0" applyAlignment="1"/>
    <xf numFmtId="0" fontId="0" fillId="0" borderId="42" xfId="0" applyBorder="1"/>
    <xf numFmtId="0" fontId="19" fillId="4" borderId="11" xfId="0" applyFont="1" applyFill="1" applyBorder="1" applyAlignment="1">
      <alignment horizontal="center"/>
    </xf>
    <xf numFmtId="0" fontId="0" fillId="0" borderId="0" xfId="0" applyBorder="1" applyAlignment="1">
      <alignment wrapText="1"/>
    </xf>
    <xf numFmtId="0" fontId="4" fillId="0" borderId="70" xfId="0" applyFont="1" applyBorder="1" applyAlignment="1" applyProtection="1">
      <alignment horizontal="left" vertical="center" wrapText="1"/>
    </xf>
    <xf numFmtId="0" fontId="0" fillId="0" borderId="42" xfId="0" applyFill="1" applyBorder="1"/>
    <xf numFmtId="0" fontId="0" fillId="0" borderId="71" xfId="0" applyBorder="1"/>
    <xf numFmtId="0" fontId="0" fillId="0" borderId="72" xfId="0" applyFill="1" applyBorder="1"/>
    <xf numFmtId="0" fontId="0" fillId="0" borderId="73" xfId="0" applyBorder="1"/>
    <xf numFmtId="0" fontId="0" fillId="0" borderId="74" xfId="0" applyBorder="1"/>
    <xf numFmtId="0" fontId="0" fillId="0" borderId="59" xfId="0" applyBorder="1"/>
    <xf numFmtId="0" fontId="2" fillId="0" borderId="59" xfId="0" applyFont="1" applyBorder="1" applyAlignment="1">
      <alignment vertical="center" wrapText="1"/>
    </xf>
    <xf numFmtId="0" fontId="0" fillId="0" borderId="60" xfId="0" applyBorder="1"/>
    <xf numFmtId="0" fontId="0" fillId="0" borderId="75" xfId="0" applyBorder="1"/>
    <xf numFmtId="0" fontId="0" fillId="0" borderId="76" xfId="0" applyBorder="1"/>
    <xf numFmtId="0" fontId="0" fillId="0" borderId="77" xfId="0" applyBorder="1"/>
    <xf numFmtId="0" fontId="0" fillId="0" borderId="25" xfId="0" applyBorder="1"/>
    <xf numFmtId="0" fontId="0" fillId="0" borderId="78" xfId="0" applyBorder="1"/>
    <xf numFmtId="0" fontId="0" fillId="0" borderId="58" xfId="0" applyBorder="1"/>
    <xf numFmtId="0" fontId="0" fillId="0" borderId="57" xfId="0" applyBorder="1"/>
    <xf numFmtId="0" fontId="0" fillId="0" borderId="80" xfId="0" applyBorder="1"/>
    <xf numFmtId="0" fontId="0" fillId="0" borderId="81" xfId="0" applyBorder="1"/>
    <xf numFmtId="0" fontId="0" fillId="0" borderId="82" xfId="0" applyBorder="1"/>
    <xf numFmtId="0" fontId="0" fillId="0" borderId="84" xfId="0" applyFill="1" applyBorder="1"/>
    <xf numFmtId="0" fontId="0" fillId="0" borderId="82" xfId="0" applyFill="1" applyBorder="1"/>
    <xf numFmtId="0" fontId="4" fillId="0" borderId="83" xfId="0" applyFont="1" applyBorder="1" applyAlignment="1" applyProtection="1">
      <alignment horizontal="left" vertical="center" wrapText="1"/>
    </xf>
    <xf numFmtId="0" fontId="2" fillId="0" borderId="26" xfId="0" applyFont="1" applyBorder="1" applyAlignment="1">
      <alignment vertical="center" wrapText="1"/>
    </xf>
    <xf numFmtId="0" fontId="2" fillId="0" borderId="56" xfId="0" applyFont="1" applyBorder="1" applyAlignment="1">
      <alignment vertical="center" wrapText="1"/>
    </xf>
    <xf numFmtId="0" fontId="0" fillId="0" borderId="86" xfId="0" applyBorder="1"/>
    <xf numFmtId="0" fontId="0" fillId="0" borderId="61" xfId="0" applyBorder="1"/>
    <xf numFmtId="0" fontId="0" fillId="0" borderId="87" xfId="0" applyBorder="1"/>
    <xf numFmtId="0" fontId="0" fillId="0" borderId="56" xfId="0" applyBorder="1"/>
    <xf numFmtId="0" fontId="0" fillId="0" borderId="89" xfId="0" applyBorder="1"/>
    <xf numFmtId="0" fontId="0" fillId="0" borderId="90" xfId="0" applyBorder="1"/>
    <xf numFmtId="0" fontId="2" fillId="0" borderId="60" xfId="0" applyFont="1" applyBorder="1" applyAlignment="1">
      <alignment vertical="center" wrapText="1"/>
    </xf>
    <xf numFmtId="0" fontId="4" fillId="0" borderId="91" xfId="0" applyFont="1" applyBorder="1" applyAlignment="1" applyProtection="1">
      <alignment horizontal="left" vertical="center" wrapText="1"/>
    </xf>
    <xf numFmtId="0" fontId="2" fillId="0" borderId="61" xfId="0" applyFont="1" applyBorder="1" applyAlignment="1">
      <alignment vertical="center" wrapText="1"/>
    </xf>
    <xf numFmtId="0" fontId="0" fillId="0" borderId="93" xfId="0" applyBorder="1"/>
    <xf numFmtId="0" fontId="0" fillId="0" borderId="94" xfId="0" applyBorder="1"/>
    <xf numFmtId="0" fontId="0" fillId="0" borderId="27" xfId="0" applyBorder="1"/>
    <xf numFmtId="0" fontId="0" fillId="0" borderId="88" xfId="0" applyBorder="1"/>
    <xf numFmtId="0" fontId="0" fillId="0" borderId="85" xfId="0" applyBorder="1"/>
    <xf numFmtId="0" fontId="2" fillId="0" borderId="75" xfId="0" applyFont="1" applyBorder="1" applyAlignment="1">
      <alignment vertical="center" wrapText="1"/>
    </xf>
    <xf numFmtId="0" fontId="4" fillId="0" borderId="95" xfId="0" applyFont="1" applyBorder="1" applyAlignment="1" applyProtection="1">
      <alignment horizontal="left" vertical="center" wrapText="1"/>
    </xf>
    <xf numFmtId="0" fontId="2" fillId="0" borderId="96" xfId="0" applyFont="1" applyBorder="1" applyAlignment="1">
      <alignment vertical="center" wrapText="1"/>
    </xf>
    <xf numFmtId="0" fontId="2" fillId="0" borderId="97" xfId="0" applyFont="1" applyBorder="1" applyAlignment="1">
      <alignment vertical="center" wrapText="1"/>
    </xf>
    <xf numFmtId="0" fontId="2" fillId="0" borderId="98" xfId="0" applyFont="1" applyBorder="1" applyAlignment="1">
      <alignment vertical="center" wrapText="1"/>
    </xf>
    <xf numFmtId="0" fontId="2" fillId="0" borderId="99" xfId="0" applyFont="1" applyBorder="1" applyAlignment="1">
      <alignment vertical="center" wrapText="1"/>
    </xf>
    <xf numFmtId="0" fontId="0" fillId="0" borderId="99" xfId="0" applyBorder="1"/>
    <xf numFmtId="0" fontId="0" fillId="0" borderId="100" xfId="0" applyBorder="1"/>
    <xf numFmtId="0" fontId="0" fillId="0" borderId="101" xfId="0" applyBorder="1"/>
    <xf numFmtId="0" fontId="0" fillId="0" borderId="101" xfId="0" applyFill="1" applyBorder="1"/>
    <xf numFmtId="0" fontId="0" fillId="0" borderId="90" xfId="0" applyFill="1" applyBorder="1"/>
    <xf numFmtId="0" fontId="0" fillId="0" borderId="94" xfId="0" applyFill="1" applyBorder="1"/>
    <xf numFmtId="0" fontId="0" fillId="0" borderId="2" xfId="0" applyBorder="1"/>
    <xf numFmtId="0" fontId="0" fillId="0" borderId="0" xfId="0" applyAlignment="1">
      <alignment horizontal="center"/>
    </xf>
    <xf numFmtId="0" fontId="21" fillId="0" borderId="54" xfId="0" applyFont="1" applyBorder="1" applyAlignment="1"/>
    <xf numFmtId="0" fontId="0" fillId="0" borderId="0" xfId="0" applyBorder="1" applyAlignment="1">
      <alignment vertical="center" wrapText="1"/>
    </xf>
    <xf numFmtId="0" fontId="2" fillId="0" borderId="0" xfId="0" applyFont="1" applyBorder="1" applyAlignment="1">
      <alignment horizontal="left" vertical="center" wrapText="1"/>
    </xf>
    <xf numFmtId="0" fontId="0" fillId="0" borderId="102" xfId="0" applyFill="1" applyBorder="1"/>
    <xf numFmtId="0" fontId="0" fillId="0" borderId="88" xfId="0" applyBorder="1" applyAlignment="1"/>
    <xf numFmtId="0" fontId="0" fillId="0" borderId="103" xfId="0" applyFill="1" applyBorder="1"/>
    <xf numFmtId="0" fontId="0" fillId="0" borderId="73" xfId="0" applyFill="1" applyBorder="1"/>
    <xf numFmtId="0" fontId="0" fillId="0" borderId="74" xfId="0" applyFill="1" applyBorder="1"/>
    <xf numFmtId="0" fontId="0" fillId="0" borderId="66" xfId="0" applyFill="1" applyBorder="1"/>
    <xf numFmtId="0" fontId="2" fillId="0" borderId="76" xfId="0" applyFont="1" applyBorder="1" applyAlignment="1">
      <alignment horizontal="left" vertical="center" wrapText="1"/>
    </xf>
    <xf numFmtId="0" fontId="0" fillId="0" borderId="102" xfId="0" applyBorder="1"/>
    <xf numFmtId="0" fontId="0" fillId="0" borderId="92" xfId="0" applyBorder="1"/>
    <xf numFmtId="0" fontId="0" fillId="0" borderId="104" xfId="0" applyBorder="1" applyAlignment="1"/>
    <xf numFmtId="0" fontId="0" fillId="0" borderId="61" xfId="0" applyBorder="1" applyAlignment="1">
      <alignment vertical="center" wrapText="1"/>
    </xf>
    <xf numFmtId="0" fontId="0" fillId="0" borderId="27" xfId="0" applyBorder="1" applyAlignment="1">
      <alignment vertical="center" wrapText="1"/>
    </xf>
    <xf numFmtId="0" fontId="0" fillId="0" borderId="60" xfId="0" applyBorder="1" applyAlignment="1">
      <alignment vertical="center" wrapText="1"/>
    </xf>
    <xf numFmtId="0" fontId="0" fillId="0" borderId="77" xfId="0" applyBorder="1" applyAlignment="1">
      <alignment vertical="center" wrapText="1"/>
    </xf>
    <xf numFmtId="0" fontId="0" fillId="0" borderId="94" xfId="0" applyBorder="1" applyAlignment="1">
      <alignment vertical="center" wrapText="1"/>
    </xf>
    <xf numFmtId="0" fontId="0" fillId="0" borderId="78" xfId="0" applyBorder="1" applyAlignment="1">
      <alignment vertical="center" wrapText="1"/>
    </xf>
    <xf numFmtId="0" fontId="0" fillId="0" borderId="59" xfId="0" applyBorder="1" applyAlignment="1">
      <alignment vertical="center" wrapText="1"/>
    </xf>
    <xf numFmtId="0" fontId="0" fillId="0" borderId="101" xfId="0" applyBorder="1" applyAlignment="1">
      <alignment vertical="center" wrapText="1"/>
    </xf>
    <xf numFmtId="0" fontId="0" fillId="0" borderId="90" xfId="0" applyBorder="1" applyAlignment="1">
      <alignment vertical="center" wrapText="1"/>
    </xf>
    <xf numFmtId="0" fontId="0" fillId="0" borderId="104" xfId="0" applyBorder="1"/>
    <xf numFmtId="0" fontId="0" fillId="0" borderId="27" xfId="0" applyBorder="1" applyAlignment="1"/>
    <xf numFmtId="0" fontId="0" fillId="0" borderId="77" xfId="0" applyBorder="1" applyAlignment="1"/>
    <xf numFmtId="0" fontId="0" fillId="0" borderId="75" xfId="0" applyBorder="1" applyAlignment="1"/>
    <xf numFmtId="0" fontId="0" fillId="0" borderId="105" xfId="0" applyBorder="1" applyAlignment="1"/>
    <xf numFmtId="0" fontId="0" fillId="0" borderId="90" xfId="0" applyBorder="1" applyAlignment="1"/>
    <xf numFmtId="0" fontId="0" fillId="0" borderId="106" xfId="0" applyBorder="1"/>
    <xf numFmtId="0" fontId="0" fillId="0" borderId="105" xfId="0" applyBorder="1"/>
    <xf numFmtId="0" fontId="0" fillId="0" borderId="92" xfId="0" applyBorder="1" applyAlignment="1"/>
    <xf numFmtId="0" fontId="0" fillId="0" borderId="32" xfId="0" applyBorder="1" applyAlignment="1"/>
    <xf numFmtId="0" fontId="0" fillId="0" borderId="60" xfId="0" applyBorder="1" applyAlignment="1"/>
    <xf numFmtId="0" fontId="0" fillId="0" borderId="76" xfId="0" applyBorder="1" applyAlignment="1"/>
    <xf numFmtId="0" fontId="0" fillId="0" borderId="61" xfId="0" applyBorder="1" applyAlignment="1"/>
    <xf numFmtId="0" fontId="0" fillId="0" borderId="89" xfId="0" applyBorder="1" applyAlignment="1"/>
    <xf numFmtId="0" fontId="0" fillId="0" borderId="94" xfId="0" applyBorder="1" applyAlignment="1"/>
    <xf numFmtId="0" fontId="0" fillId="0" borderId="102" xfId="0" applyBorder="1" applyAlignment="1"/>
    <xf numFmtId="0" fontId="0" fillId="0" borderId="100" xfId="0" applyBorder="1" applyAlignment="1"/>
    <xf numFmtId="0" fontId="0" fillId="0" borderId="75" xfId="0" applyBorder="1" applyAlignment="1">
      <alignment vertical="center" wrapText="1"/>
    </xf>
    <xf numFmtId="0" fontId="0" fillId="0" borderId="88" xfId="0" applyBorder="1" applyAlignment="1">
      <alignment vertical="center" wrapText="1"/>
    </xf>
    <xf numFmtId="0" fontId="2" fillId="0" borderId="28" xfId="0" applyFont="1" applyBorder="1" applyAlignment="1">
      <alignment horizontal="left" vertical="center" wrapText="1"/>
    </xf>
    <xf numFmtId="0" fontId="2" fillId="0" borderId="57" xfId="0" applyFont="1" applyBorder="1" applyAlignment="1">
      <alignment horizontal="left" vertical="center" wrapText="1"/>
    </xf>
    <xf numFmtId="0" fontId="15" fillId="0" borderId="84" xfId="0" applyFont="1" applyBorder="1" applyAlignment="1">
      <alignment vertical="center" wrapText="1"/>
    </xf>
    <xf numFmtId="0" fontId="15" fillId="0" borderId="82" xfId="0" applyFont="1" applyBorder="1" applyAlignment="1">
      <alignment vertical="center" wrapText="1"/>
    </xf>
    <xf numFmtId="0" fontId="0" fillId="0" borderId="81" xfId="0" applyBorder="1" applyAlignment="1"/>
    <xf numFmtId="0" fontId="0" fillId="0" borderId="78" xfId="0" applyBorder="1" applyAlignment="1"/>
    <xf numFmtId="0" fontId="0" fillId="0" borderId="42" xfId="0" applyBorder="1" applyAlignment="1"/>
    <xf numFmtId="0" fontId="2" fillId="0" borderId="93" xfId="0" applyFont="1" applyBorder="1" applyAlignment="1">
      <alignment horizontal="left" vertical="center" wrapText="1"/>
    </xf>
    <xf numFmtId="0" fontId="2" fillId="0" borderId="32" xfId="0" applyFont="1" applyBorder="1" applyAlignment="1">
      <alignment horizontal="left" vertical="center" wrapText="1"/>
    </xf>
    <xf numFmtId="0" fontId="2" fillId="0" borderId="80" xfId="0" applyFont="1" applyBorder="1" applyAlignment="1">
      <alignment horizontal="center" vertical="center" wrapText="1"/>
    </xf>
    <xf numFmtId="0" fontId="2" fillId="0" borderId="107" xfId="0" applyFont="1" applyBorder="1" applyAlignment="1">
      <alignment horizontal="center" vertical="center" wrapText="1"/>
    </xf>
    <xf numFmtId="0" fontId="0" fillId="0" borderId="83" xfId="0" applyBorder="1"/>
    <xf numFmtId="0" fontId="2" fillId="0" borderId="75" xfId="0" applyFont="1" applyBorder="1" applyAlignment="1">
      <alignment horizontal="left" vertical="center" wrapText="1"/>
    </xf>
    <xf numFmtId="0" fontId="0" fillId="0" borderId="80" xfId="0" applyFill="1" applyBorder="1" applyAlignment="1"/>
    <xf numFmtId="0" fontId="0" fillId="0" borderId="81" xfId="0" applyFill="1" applyBorder="1" applyAlignment="1"/>
    <xf numFmtId="0" fontId="0" fillId="0" borderId="107" xfId="0" applyFill="1" applyBorder="1" applyAlignment="1"/>
    <xf numFmtId="0" fontId="15" fillId="0" borderId="80" xfId="0" applyFont="1" applyBorder="1" applyAlignment="1">
      <alignment horizontal="center" vertical="center" wrapText="1"/>
    </xf>
    <xf numFmtId="0" fontId="0" fillId="0" borderId="59" xfId="0" applyFill="1" applyBorder="1"/>
    <xf numFmtId="0" fontId="0" fillId="0" borderId="87" xfId="0" applyFill="1" applyBorder="1" applyAlignment="1"/>
    <xf numFmtId="0" fontId="15" fillId="0" borderId="81" xfId="0" applyFont="1" applyBorder="1" applyAlignment="1">
      <alignment horizontal="center" vertical="center" wrapText="1"/>
    </xf>
    <xf numFmtId="0" fontId="0" fillId="0" borderId="80" xfId="0" applyFill="1" applyBorder="1" applyAlignment="1">
      <alignment horizontal="center" vertical="center" wrapText="1"/>
    </xf>
    <xf numFmtId="0" fontId="0" fillId="0" borderId="87" xfId="0" applyFill="1" applyBorder="1" applyAlignment="1">
      <alignment horizontal="center" vertical="center" wrapText="1"/>
    </xf>
    <xf numFmtId="0" fontId="0" fillId="0" borderId="60" xfId="0" applyFill="1" applyBorder="1" applyAlignment="1">
      <alignment horizontal="center" vertical="center" wrapText="1"/>
    </xf>
    <xf numFmtId="0" fontId="8" fillId="4" borderId="0" xfId="0" applyFont="1" applyFill="1" applyBorder="1" applyAlignment="1"/>
    <xf numFmtId="0" fontId="0" fillId="4" borderId="108" xfId="0" applyFill="1" applyBorder="1" applyAlignment="1">
      <alignment horizontal="center"/>
    </xf>
    <xf numFmtId="0" fontId="0" fillId="4" borderId="8" xfId="0" applyFill="1" applyBorder="1" applyAlignment="1"/>
    <xf numFmtId="0" fontId="0" fillId="4" borderId="7" xfId="0" applyFill="1" applyBorder="1" applyAlignment="1"/>
    <xf numFmtId="0" fontId="2" fillId="0" borderId="92" xfId="0" applyFont="1" applyBorder="1" applyAlignment="1">
      <alignment horizontal="left" vertical="center" wrapText="1"/>
    </xf>
    <xf numFmtId="0" fontId="10" fillId="15" borderId="14" xfId="0" applyFont="1" applyFill="1" applyBorder="1" applyAlignment="1">
      <alignment wrapText="1"/>
    </xf>
    <xf numFmtId="0" fontId="10" fillId="15" borderId="13" xfId="0" applyFont="1" applyFill="1" applyBorder="1" applyAlignment="1">
      <alignment wrapText="1"/>
    </xf>
    <xf numFmtId="0" fontId="20" fillId="16" borderId="12" xfId="0" applyFont="1" applyFill="1" applyBorder="1" applyAlignment="1">
      <alignment horizontal="center"/>
    </xf>
    <xf numFmtId="0" fontId="20" fillId="16" borderId="14" xfId="0" applyFont="1" applyFill="1" applyBorder="1" applyAlignment="1">
      <alignment horizontal="center"/>
    </xf>
    <xf numFmtId="0" fontId="20" fillId="16" borderId="13" xfId="0" applyFont="1" applyFill="1" applyBorder="1" applyAlignment="1">
      <alignment horizontal="center"/>
    </xf>
    <xf numFmtId="0" fontId="19" fillId="16" borderId="12" xfId="0" applyFont="1" applyFill="1" applyBorder="1" applyAlignment="1">
      <alignment vertical="center" wrapText="1"/>
    </xf>
    <xf numFmtId="0" fontId="19" fillId="16" borderId="14" xfId="0" applyFont="1" applyFill="1" applyBorder="1" applyAlignment="1">
      <alignment vertical="center" wrapText="1"/>
    </xf>
    <xf numFmtId="0" fontId="19" fillId="16" borderId="13" xfId="0" applyFont="1" applyFill="1" applyBorder="1" applyAlignment="1">
      <alignment vertical="center" wrapText="1"/>
    </xf>
    <xf numFmtId="0" fontId="2" fillId="0" borderId="80" xfId="0" applyFont="1" applyBorder="1" applyAlignment="1">
      <alignment horizontal="left" vertical="center" wrapText="1"/>
    </xf>
    <xf numFmtId="0" fontId="8" fillId="2" borderId="3" xfId="0" applyFont="1" applyFill="1" applyBorder="1" applyAlignment="1"/>
    <xf numFmtId="0" fontId="0" fillId="2" borderId="3" xfId="0" applyFill="1" applyBorder="1" applyAlignment="1"/>
    <xf numFmtId="0" fontId="0" fillId="2" borderId="4" xfId="0" applyFill="1" applyBorder="1" applyAlignment="1"/>
    <xf numFmtId="0" fontId="8" fillId="2" borderId="0" xfId="0" applyFont="1" applyFill="1" applyBorder="1" applyAlignment="1">
      <alignment wrapText="1"/>
    </xf>
    <xf numFmtId="0" fontId="10" fillId="2" borderId="0" xfId="0" applyFont="1" applyFill="1" applyBorder="1" applyAlignment="1">
      <alignment wrapText="1"/>
    </xf>
    <xf numFmtId="0" fontId="0" fillId="2" borderId="0" xfId="0" applyFill="1" applyBorder="1" applyAlignment="1"/>
    <xf numFmtId="0" fontId="0" fillId="2" borderId="6" xfId="0" applyFill="1" applyBorder="1" applyAlignment="1"/>
    <xf numFmtId="0" fontId="0" fillId="2" borderId="0" xfId="0" applyFill="1" applyBorder="1" applyAlignment="1">
      <alignment horizontal="center"/>
    </xf>
    <xf numFmtId="0" fontId="8" fillId="2" borderId="122" xfId="0" applyFont="1" applyFill="1" applyBorder="1" applyAlignment="1"/>
    <xf numFmtId="0" fontId="0" fillId="2" borderId="123" xfId="0" applyFill="1" applyBorder="1"/>
    <xf numFmtId="0" fontId="8" fillId="2" borderId="124" xfId="0" applyFont="1" applyFill="1" applyBorder="1"/>
    <xf numFmtId="0" fontId="0" fillId="2" borderId="126" xfId="0" applyFill="1" applyBorder="1" applyAlignment="1"/>
    <xf numFmtId="0" fontId="0" fillId="3" borderId="88" xfId="0" applyFill="1" applyBorder="1" applyAlignment="1">
      <alignment horizontal="center" wrapText="1"/>
    </xf>
    <xf numFmtId="0" fontId="0" fillId="3" borderId="100" xfId="0" applyFill="1" applyBorder="1" applyAlignment="1">
      <alignment horizontal="center" wrapText="1"/>
    </xf>
    <xf numFmtId="0" fontId="0" fillId="0" borderId="100" xfId="0" applyFill="1" applyBorder="1"/>
    <xf numFmtId="0" fontId="0" fillId="0" borderId="57" xfId="0" applyFill="1" applyBorder="1"/>
    <xf numFmtId="0" fontId="10" fillId="2" borderId="8" xfId="0" applyFont="1" applyFill="1" applyBorder="1" applyAlignment="1">
      <alignment wrapText="1"/>
    </xf>
    <xf numFmtId="0" fontId="0" fillId="2" borderId="8" xfId="0" applyFill="1" applyBorder="1" applyAlignment="1">
      <alignment horizontal="center"/>
    </xf>
    <xf numFmtId="0" fontId="0" fillId="2" borderId="9" xfId="0" applyFill="1" applyBorder="1" applyAlignment="1"/>
    <xf numFmtId="0" fontId="0" fillId="15" borderId="17" xfId="0" applyFill="1" applyBorder="1" applyAlignment="1" applyProtection="1">
      <alignment horizontal="center" vertical="center"/>
    </xf>
    <xf numFmtId="0" fontId="0" fillId="0" borderId="33" xfId="0" applyBorder="1" applyProtection="1">
      <protection locked="0"/>
    </xf>
    <xf numFmtId="0" fontId="0" fillId="0" borderId="34" xfId="0" applyBorder="1" applyProtection="1">
      <protection locked="0"/>
    </xf>
    <xf numFmtId="0" fontId="0" fillId="0" borderId="111" xfId="0" applyBorder="1" applyProtection="1">
      <protection locked="0"/>
    </xf>
    <xf numFmtId="0" fontId="0" fillId="0" borderId="35" xfId="0" applyBorder="1" applyProtection="1">
      <protection locked="0"/>
    </xf>
    <xf numFmtId="0" fontId="2" fillId="0" borderId="100" xfId="0" applyFont="1" applyBorder="1" applyAlignment="1">
      <alignment horizontal="left" vertical="center" wrapText="1"/>
    </xf>
    <xf numFmtId="0" fontId="0" fillId="0" borderId="110" xfId="0" applyBorder="1" applyProtection="1">
      <protection locked="0"/>
    </xf>
    <xf numFmtId="0" fontId="0" fillId="0" borderId="64" xfId="0" applyBorder="1" applyProtection="1">
      <protection locked="0"/>
    </xf>
    <xf numFmtId="0" fontId="0" fillId="0" borderId="63" xfId="0" applyBorder="1" applyProtection="1">
      <protection locked="0"/>
    </xf>
    <xf numFmtId="0" fontId="0" fillId="0" borderId="6" xfId="0" applyBorder="1" applyProtection="1">
      <protection locked="0"/>
    </xf>
    <xf numFmtId="0" fontId="0" fillId="0" borderId="48" xfId="0" applyBorder="1" applyProtection="1">
      <protection locked="0"/>
    </xf>
    <xf numFmtId="0" fontId="8" fillId="4" borderId="125" xfId="0" applyFont="1" applyFill="1" applyBorder="1"/>
    <xf numFmtId="0" fontId="15" fillId="0" borderId="77" xfId="0" applyFont="1" applyBorder="1" applyAlignment="1">
      <alignment vertical="center" wrapText="1"/>
    </xf>
    <xf numFmtId="0" fontId="15" fillId="0" borderId="93" xfId="0" applyFont="1" applyBorder="1" applyAlignment="1">
      <alignment vertical="center" wrapText="1"/>
    </xf>
    <xf numFmtId="0" fontId="9" fillId="0" borderId="0" xfId="0" applyFont="1" applyBorder="1" applyAlignment="1">
      <alignment vertical="center" wrapText="1"/>
    </xf>
    <xf numFmtId="0" fontId="0" fillId="0" borderId="79" xfId="0" applyBorder="1" applyAlignment="1"/>
    <xf numFmtId="0" fontId="0" fillId="0" borderId="103" xfId="0" applyBorder="1" applyAlignment="1"/>
    <xf numFmtId="0" fontId="19" fillId="0" borderId="57" xfId="0" applyFont="1" applyBorder="1" applyAlignment="1">
      <alignment wrapText="1"/>
    </xf>
    <xf numFmtId="0" fontId="0" fillId="0" borderId="101" xfId="0" applyBorder="1" applyAlignment="1"/>
    <xf numFmtId="0" fontId="15" fillId="0" borderId="95" xfId="0" applyFont="1" applyBorder="1" applyAlignment="1">
      <alignment vertical="center" wrapText="1"/>
    </xf>
    <xf numFmtId="0" fontId="15" fillId="0" borderId="83" xfId="0" applyFont="1" applyBorder="1" applyAlignment="1">
      <alignment vertical="center" wrapText="1"/>
    </xf>
    <xf numFmtId="0" fontId="9" fillId="0" borderId="104" xfId="0" applyFont="1" applyBorder="1" applyAlignment="1">
      <alignment vertical="center" wrapText="1"/>
    </xf>
    <xf numFmtId="0" fontId="9" fillId="0" borderId="106" xfId="0" applyFont="1" applyBorder="1" applyAlignment="1">
      <alignment vertical="center" wrapText="1"/>
    </xf>
    <xf numFmtId="0" fontId="8" fillId="0" borderId="106" xfId="0" applyFont="1" applyBorder="1" applyAlignment="1"/>
    <xf numFmtId="0" fontId="0" fillId="0" borderId="0" xfId="0" applyAlignment="1" applyProtection="1">
      <protection locked="0"/>
    </xf>
    <xf numFmtId="0" fontId="0" fillId="0" borderId="89" xfId="0" applyBorder="1" applyAlignment="1" applyProtection="1"/>
    <xf numFmtId="0" fontId="9" fillId="2" borderId="14" xfId="0" applyFont="1" applyFill="1" applyBorder="1" applyAlignment="1">
      <alignment horizontal="center" vertical="center" wrapText="1"/>
    </xf>
    <xf numFmtId="0" fontId="14" fillId="0" borderId="141" xfId="0" applyFont="1" applyBorder="1" applyAlignment="1"/>
    <xf numFmtId="0" fontId="21" fillId="0" borderId="0" xfId="0" applyFont="1" applyFill="1" applyBorder="1" applyAlignment="1">
      <alignment wrapText="1"/>
    </xf>
    <xf numFmtId="0" fontId="15" fillId="2" borderId="144" xfId="0" applyFont="1" applyFill="1" applyBorder="1" applyAlignment="1">
      <alignment horizontal="center" vertical="center"/>
    </xf>
    <xf numFmtId="0" fontId="9" fillId="2" borderId="144" xfId="0" applyFont="1" applyFill="1" applyBorder="1" applyAlignment="1">
      <alignment horizontal="center" vertical="center"/>
    </xf>
    <xf numFmtId="0" fontId="0" fillId="0" borderId="61" xfId="0" applyBorder="1" applyAlignment="1">
      <alignment vertical="center"/>
    </xf>
    <xf numFmtId="0" fontId="0" fillId="0" borderId="89" xfId="0" applyBorder="1" applyAlignment="1">
      <alignment vertical="center"/>
    </xf>
    <xf numFmtId="0" fontId="0" fillId="0" borderId="0" xfId="0" applyBorder="1" applyAlignment="1">
      <alignment vertical="center"/>
    </xf>
    <xf numFmtId="0" fontId="0" fillId="0" borderId="94" xfId="0" applyBorder="1" applyAlignment="1">
      <alignment vertical="center"/>
    </xf>
    <xf numFmtId="0" fontId="8" fillId="2" borderId="5" xfId="0" applyFont="1" applyFill="1" applyBorder="1" applyAlignment="1"/>
    <xf numFmtId="0" fontId="8" fillId="2" borderId="0" xfId="0" applyFont="1" applyFill="1" applyBorder="1" applyAlignment="1"/>
    <xf numFmtId="0" fontId="0" fillId="2" borderId="5" xfId="0" applyFill="1" applyBorder="1" applyAlignment="1" applyProtection="1">
      <alignment wrapText="1"/>
      <protection locked="0"/>
    </xf>
    <xf numFmtId="0" fontId="0" fillId="2" borderId="0" xfId="0" applyFill="1" applyBorder="1" applyAlignment="1" applyProtection="1">
      <alignment wrapText="1"/>
      <protection locked="0"/>
    </xf>
    <xf numFmtId="0" fontId="8" fillId="2" borderId="149" xfId="0" applyFont="1" applyFill="1" applyBorder="1"/>
    <xf numFmtId="0" fontId="8" fillId="2" borderId="150" xfId="0" applyFont="1" applyFill="1" applyBorder="1"/>
    <xf numFmtId="0" fontId="0" fillId="2" borderId="151" xfId="0" applyFill="1" applyBorder="1"/>
    <xf numFmtId="0" fontId="0" fillId="0" borderId="0" xfId="0" applyAlignment="1">
      <alignment horizontal="center"/>
    </xf>
    <xf numFmtId="0" fontId="8" fillId="2" borderId="0" xfId="0" applyFont="1" applyFill="1" applyBorder="1" applyAlignment="1" applyProtection="1">
      <alignment vertical="center" wrapText="1"/>
      <protection locked="0"/>
    </xf>
    <xf numFmtId="0" fontId="0" fillId="3" borderId="3" xfId="0" applyFill="1" applyBorder="1" applyAlignment="1">
      <alignment horizontal="center" wrapText="1"/>
    </xf>
    <xf numFmtId="0" fontId="0" fillId="4" borderId="138" xfId="0" applyFill="1" applyBorder="1" applyAlignment="1" applyProtection="1">
      <protection locked="0"/>
    </xf>
    <xf numFmtId="0" fontId="0" fillId="4" borderId="154" xfId="0" applyFill="1" applyBorder="1"/>
    <xf numFmtId="0" fontId="8" fillId="4" borderId="155" xfId="0" applyFont="1" applyFill="1" applyBorder="1" applyAlignment="1" applyProtection="1">
      <alignment horizontal="center"/>
      <protection locked="0"/>
    </xf>
    <xf numFmtId="0" fontId="0" fillId="0" borderId="103" xfId="0" applyBorder="1"/>
    <xf numFmtId="0" fontId="9" fillId="4" borderId="12" xfId="0" applyFont="1" applyFill="1" applyBorder="1" applyAlignment="1">
      <alignment horizontal="center" vertical="center"/>
    </xf>
    <xf numFmtId="0" fontId="0" fillId="0" borderId="140" xfId="0" applyBorder="1"/>
    <xf numFmtId="0" fontId="0" fillId="0" borderId="139" xfId="0" applyBorder="1"/>
    <xf numFmtId="0" fontId="0" fillId="0" borderId="156" xfId="0" applyBorder="1"/>
    <xf numFmtId="0" fontId="26" fillId="14" borderId="40" xfId="0" applyFont="1" applyFill="1" applyBorder="1" applyAlignment="1" applyProtection="1">
      <alignment horizontal="center" vertical="center"/>
      <protection locked="0"/>
    </xf>
    <xf numFmtId="0" fontId="8" fillId="4" borderId="159" xfId="0" applyFont="1" applyFill="1" applyBorder="1" applyAlignment="1" applyProtection="1">
      <alignment horizontal="center"/>
      <protection locked="0"/>
    </xf>
    <xf numFmtId="0" fontId="10" fillId="4" borderId="0" xfId="0" applyFont="1" applyFill="1" applyBorder="1" applyAlignment="1">
      <alignment horizontal="left" wrapText="1"/>
    </xf>
    <xf numFmtId="0" fontId="26" fillId="21" borderId="148" xfId="0" applyFont="1" applyFill="1" applyBorder="1" applyAlignment="1">
      <alignment vertical="center"/>
    </xf>
    <xf numFmtId="0" fontId="8" fillId="21" borderId="148" xfId="0" applyFont="1" applyFill="1" applyBorder="1" applyAlignment="1">
      <alignment vertical="center"/>
    </xf>
    <xf numFmtId="0" fontId="26" fillId="20" borderId="0" xfId="0" applyFont="1" applyFill="1" applyBorder="1" applyAlignment="1" applyProtection="1">
      <alignment vertical="center"/>
      <protection locked="0"/>
    </xf>
    <xf numFmtId="0" fontId="8" fillId="21" borderId="0" xfId="0" applyFont="1" applyFill="1" applyBorder="1" applyAlignment="1">
      <alignment vertical="center"/>
    </xf>
    <xf numFmtId="0" fontId="0" fillId="4" borderId="0" xfId="0" applyFill="1"/>
    <xf numFmtId="0" fontId="10" fillId="0" borderId="6" xfId="0" applyFont="1" applyFill="1" applyBorder="1" applyAlignment="1" applyProtection="1">
      <alignment wrapText="1"/>
      <protection locked="0"/>
    </xf>
    <xf numFmtId="0" fontId="0" fillId="4" borderId="162" xfId="0" applyFill="1" applyBorder="1"/>
    <xf numFmtId="0" fontId="0" fillId="4" borderId="163" xfId="0" applyFill="1" applyBorder="1"/>
    <xf numFmtId="0" fontId="8" fillId="21" borderId="164" xfId="0" applyFont="1" applyFill="1" applyBorder="1" applyAlignment="1">
      <alignment vertical="center"/>
    </xf>
    <xf numFmtId="0" fontId="0" fillId="4" borderId="164" xfId="0" applyFill="1" applyBorder="1"/>
    <xf numFmtId="0" fontId="8" fillId="4" borderId="164" xfId="0" applyFont="1" applyFill="1" applyBorder="1" applyAlignment="1"/>
    <xf numFmtId="0" fontId="0" fillId="4" borderId="165" xfId="0" applyFill="1" applyBorder="1" applyAlignment="1"/>
    <xf numFmtId="0" fontId="9" fillId="15" borderId="5" xfId="0" applyFont="1" applyFill="1" applyBorder="1"/>
    <xf numFmtId="0" fontId="9" fillId="19" borderId="5" xfId="0" applyFont="1" applyFill="1" applyBorder="1"/>
    <xf numFmtId="0" fontId="0" fillId="2" borderId="5" xfId="0" applyFill="1" applyBorder="1"/>
    <xf numFmtId="0" fontId="0" fillId="2" borderId="0" xfId="0" applyFill="1" applyBorder="1"/>
    <xf numFmtId="0" fontId="8" fillId="2" borderId="5" xfId="0" applyFont="1" applyFill="1" applyBorder="1" applyAlignment="1" applyProtection="1">
      <alignment vertical="center" wrapText="1"/>
      <protection locked="0"/>
    </xf>
    <xf numFmtId="0" fontId="8" fillId="2" borderId="7" xfId="0" applyFont="1" applyFill="1" applyBorder="1" applyAlignment="1"/>
    <xf numFmtId="0" fontId="8" fillId="2" borderId="8" xfId="0" applyFont="1" applyFill="1" applyBorder="1" applyAlignment="1"/>
    <xf numFmtId="0" fontId="0" fillId="0" borderId="166" xfId="0" applyBorder="1"/>
    <xf numFmtId="0" fontId="8" fillId="0" borderId="0" xfId="0" applyFont="1" applyBorder="1" applyAlignment="1">
      <alignment vertical="center" wrapText="1"/>
    </xf>
    <xf numFmtId="0" fontId="15" fillId="0" borderId="0" xfId="0" applyFont="1" applyBorder="1" applyAlignment="1">
      <alignment vertical="center" wrapText="1"/>
    </xf>
    <xf numFmtId="0" fontId="15" fillId="0" borderId="28" xfId="0" applyFont="1" applyBorder="1"/>
    <xf numFmtId="0" fontId="24" fillId="12" borderId="157" xfId="0" applyFont="1" applyFill="1" applyBorder="1" applyAlignment="1" applyProtection="1">
      <alignment horizontal="center" wrapText="1"/>
    </xf>
    <xf numFmtId="0" fontId="2" fillId="0" borderId="0" xfId="0" applyFont="1" applyBorder="1" applyAlignment="1">
      <alignment horizontal="left" vertical="center" wrapText="1"/>
    </xf>
    <xf numFmtId="0" fontId="8" fillId="3" borderId="152" xfId="0" applyFont="1" applyFill="1" applyBorder="1" applyAlignment="1" applyProtection="1">
      <alignment horizontal="center" vertical="center"/>
      <protection locked="0"/>
    </xf>
    <xf numFmtId="0" fontId="0" fillId="2" borderId="5" xfId="0" applyFill="1" applyBorder="1" applyAlignment="1" applyProtection="1">
      <alignment horizontal="center" vertical="center" wrapText="1"/>
    </xf>
    <xf numFmtId="0" fontId="0" fillId="2" borderId="0"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2" borderId="7" xfId="0" applyFill="1" applyBorder="1" applyAlignment="1" applyProtection="1">
      <alignment horizontal="center" vertical="center" wrapText="1"/>
    </xf>
    <xf numFmtId="0" fontId="0" fillId="2" borderId="8" xfId="0" applyFill="1" applyBorder="1" applyAlignment="1" applyProtection="1">
      <alignment horizontal="center" vertical="center" wrapText="1"/>
    </xf>
    <xf numFmtId="0" fontId="0" fillId="2" borderId="9" xfId="0" applyFill="1" applyBorder="1" applyAlignment="1" applyProtection="1">
      <alignment horizontal="center" vertical="center" wrapText="1"/>
    </xf>
    <xf numFmtId="0" fontId="8" fillId="4" borderId="153" xfId="0" applyFont="1" applyFill="1" applyBorder="1" applyAlignment="1" applyProtection="1">
      <alignment vertical="center"/>
    </xf>
    <xf numFmtId="0" fontId="0" fillId="23" borderId="8" xfId="0" applyFill="1" applyBorder="1" applyAlignment="1">
      <alignment horizontal="center" vertical="center"/>
    </xf>
    <xf numFmtId="0" fontId="0" fillId="23" borderId="9" xfId="0" applyFill="1" applyBorder="1" applyAlignment="1">
      <alignment horizontal="center" vertical="center"/>
    </xf>
    <xf numFmtId="0" fontId="0" fillId="23" borderId="171" xfId="0" applyFill="1" applyBorder="1" applyAlignment="1">
      <alignment horizontal="center" vertical="center"/>
    </xf>
    <xf numFmtId="0" fontId="0" fillId="23" borderId="172" xfId="0" applyFill="1" applyBorder="1" applyAlignment="1">
      <alignment horizontal="center" vertical="center"/>
    </xf>
    <xf numFmtId="0" fontId="0" fillId="23" borderId="168" xfId="0" applyFill="1" applyBorder="1" applyAlignment="1">
      <alignment horizontal="center" vertical="center"/>
    </xf>
    <xf numFmtId="0" fontId="0" fillId="23" borderId="34" xfId="0" applyFill="1" applyBorder="1" applyAlignment="1">
      <alignment horizontal="center" vertical="center"/>
    </xf>
    <xf numFmtId="0" fontId="8" fillId="3" borderId="45" xfId="0" applyFont="1" applyFill="1" applyBorder="1" applyAlignment="1" applyProtection="1">
      <alignment horizontal="center" vertical="center"/>
      <protection locked="0"/>
    </xf>
    <xf numFmtId="0" fontId="15" fillId="0" borderId="14" xfId="0" applyFont="1" applyBorder="1" applyAlignment="1">
      <alignment horizontal="center" vertical="center"/>
    </xf>
    <xf numFmtId="0" fontId="15" fillId="0" borderId="13" xfId="0" applyFont="1" applyBorder="1" applyAlignment="1">
      <alignment horizontal="center" vertical="center"/>
    </xf>
    <xf numFmtId="0" fontId="20" fillId="2" borderId="11" xfId="0" applyFont="1" applyFill="1" applyBorder="1" applyAlignment="1">
      <alignment horizontal="center" vertical="center"/>
    </xf>
    <xf numFmtId="0" fontId="28" fillId="0" borderId="0" xfId="0" applyFont="1" applyFill="1" applyBorder="1" applyAlignment="1">
      <alignment vertical="center" wrapText="1"/>
    </xf>
    <xf numFmtId="0" fontId="0" fillId="0" borderId="175" xfId="0" applyBorder="1" applyProtection="1">
      <protection locked="0"/>
    </xf>
    <xf numFmtId="0" fontId="0" fillId="0" borderId="176" xfId="0" applyBorder="1" applyProtection="1">
      <protection locked="0"/>
    </xf>
    <xf numFmtId="0" fontId="0" fillId="0" borderId="178" xfId="0" applyBorder="1" applyProtection="1">
      <protection locked="0"/>
    </xf>
    <xf numFmtId="0" fontId="0" fillId="0" borderId="177" xfId="0" applyBorder="1" applyProtection="1">
      <protection locked="0"/>
    </xf>
    <xf numFmtId="0" fontId="0" fillId="0" borderId="183" xfId="0" applyBorder="1" applyProtection="1">
      <protection locked="0"/>
    </xf>
    <xf numFmtId="0" fontId="0" fillId="0" borderId="184" xfId="0" applyBorder="1" applyProtection="1">
      <protection locked="0"/>
    </xf>
    <xf numFmtId="0" fontId="0" fillId="0" borderId="188" xfId="0" applyBorder="1" applyProtection="1">
      <protection locked="0"/>
    </xf>
    <xf numFmtId="0" fontId="0" fillId="0" borderId="23" xfId="0" applyBorder="1" applyProtection="1">
      <protection locked="0"/>
    </xf>
    <xf numFmtId="0" fontId="0" fillId="0" borderId="189" xfId="0" applyBorder="1" applyProtection="1">
      <protection locked="0"/>
    </xf>
    <xf numFmtId="0" fontId="0" fillId="0" borderId="190" xfId="0" applyBorder="1" applyProtection="1">
      <protection locked="0"/>
    </xf>
    <xf numFmtId="0" fontId="0" fillId="0" borderId="191" xfId="0" applyBorder="1" applyProtection="1">
      <protection locked="0"/>
    </xf>
    <xf numFmtId="0" fontId="16" fillId="0" borderId="54" xfId="0" applyFont="1" applyBorder="1" applyAlignment="1">
      <alignment horizontal="center" vertical="center" wrapText="1"/>
    </xf>
    <xf numFmtId="0" fontId="18" fillId="0" borderId="54" xfId="0" applyFont="1" applyBorder="1" applyAlignment="1">
      <alignment horizontal="center" vertical="center" wrapText="1"/>
    </xf>
    <xf numFmtId="0" fontId="14" fillId="0" borderId="54" xfId="0" applyFont="1" applyBorder="1" applyAlignment="1">
      <alignment horizontal="center" vertical="center"/>
    </xf>
    <xf numFmtId="0" fontId="0" fillId="0" borderId="0" xfId="0" applyAlignment="1">
      <alignment horizontal="center" vertical="center"/>
    </xf>
    <xf numFmtId="0" fontId="8" fillId="3" borderId="152" xfId="0" applyFont="1" applyFill="1" applyBorder="1" applyAlignment="1" applyProtection="1">
      <alignment horizontal="center" vertical="center" wrapText="1"/>
      <protection locked="0"/>
    </xf>
    <xf numFmtId="0" fontId="8" fillId="3" borderId="45" xfId="0" applyFont="1" applyFill="1" applyBorder="1" applyAlignment="1" applyProtection="1">
      <alignment horizontal="center" vertical="center" wrapText="1"/>
      <protection locked="0"/>
    </xf>
    <xf numFmtId="0" fontId="0" fillId="0" borderId="33" xfId="0" applyBorder="1" applyAlignment="1" applyProtection="1">
      <alignment wrapText="1"/>
      <protection locked="0"/>
    </xf>
    <xf numFmtId="0" fontId="8" fillId="4" borderId="41" xfId="0" applyFont="1" applyFill="1" applyBorder="1" applyAlignment="1">
      <alignment vertical="center"/>
    </xf>
    <xf numFmtId="0" fontId="0" fillId="0" borderId="0" xfId="0" applyBorder="1" applyProtection="1">
      <protection locked="0"/>
    </xf>
    <xf numFmtId="0" fontId="0" fillId="4" borderId="194" xfId="0" applyFill="1" applyBorder="1" applyAlignment="1">
      <alignment horizontal="center" wrapText="1"/>
    </xf>
    <xf numFmtId="0" fontId="15" fillId="2" borderId="14"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5" xfId="0" applyFont="1" applyFill="1" applyBorder="1" applyAlignment="1">
      <alignment horizontal="center" vertical="center" wrapText="1"/>
    </xf>
    <xf numFmtId="0" fontId="17" fillId="3" borderId="141" xfId="0" applyFont="1" applyFill="1" applyBorder="1" applyAlignment="1">
      <alignment horizontal="center" vertical="center"/>
    </xf>
    <xf numFmtId="0" fontId="0" fillId="0" borderId="0" xfId="0" applyNumberFormat="1"/>
    <xf numFmtId="0" fontId="0" fillId="0" borderId="195" xfId="0" applyBorder="1"/>
    <xf numFmtId="0" fontId="0" fillId="0" borderId="196" xfId="0" applyBorder="1"/>
    <xf numFmtId="49" fontId="0" fillId="0" borderId="196" xfId="0" applyNumberFormat="1" applyBorder="1"/>
    <xf numFmtId="0" fontId="0" fillId="0" borderId="196" xfId="0" applyNumberFormat="1" applyBorder="1"/>
    <xf numFmtId="0" fontId="0" fillId="0" borderId="167" xfId="0" applyNumberFormat="1" applyBorder="1"/>
    <xf numFmtId="0" fontId="0" fillId="0" borderId="197" xfId="0" applyBorder="1"/>
    <xf numFmtId="49" fontId="0" fillId="0" borderId="0" xfId="0" applyNumberFormat="1" applyBorder="1"/>
    <xf numFmtId="0" fontId="0" fillId="0" borderId="0" xfId="0" applyNumberFormat="1" applyBorder="1"/>
    <xf numFmtId="0" fontId="0" fillId="0" borderId="1" xfId="0" applyNumberFormat="1" applyBorder="1"/>
    <xf numFmtId="0" fontId="0" fillId="0" borderId="198" xfId="0" applyBorder="1"/>
    <xf numFmtId="0" fontId="0" fillId="0" borderId="199" xfId="0" applyBorder="1"/>
    <xf numFmtId="49" fontId="0" fillId="0" borderId="199" xfId="0" applyNumberFormat="1" applyBorder="1"/>
    <xf numFmtId="0" fontId="0" fillId="0" borderId="199" xfId="0" applyNumberFormat="1" applyBorder="1"/>
    <xf numFmtId="0" fontId="0" fillId="0" borderId="200" xfId="0" applyNumberFormat="1" applyBorder="1"/>
    <xf numFmtId="0" fontId="10" fillId="15" borderId="203" xfId="0" applyFont="1" applyFill="1" applyBorder="1" applyAlignment="1">
      <alignment wrapText="1"/>
    </xf>
    <xf numFmtId="0" fontId="10" fillId="15" borderId="201" xfId="0" applyFont="1" applyFill="1" applyBorder="1" applyAlignment="1">
      <alignment wrapText="1"/>
    </xf>
    <xf numFmtId="0" fontId="10" fillId="15" borderId="202" xfId="0" applyFont="1" applyFill="1" applyBorder="1" applyAlignment="1">
      <alignment wrapText="1"/>
    </xf>
    <xf numFmtId="0" fontId="9" fillId="15" borderId="202" xfId="0" applyFont="1" applyFill="1" applyBorder="1"/>
    <xf numFmtId="0" fontId="9" fillId="15" borderId="201" xfId="0" applyFont="1" applyFill="1" applyBorder="1"/>
    <xf numFmtId="0" fontId="9" fillId="15" borderId="203" xfId="0" applyFont="1" applyFill="1" applyBorder="1"/>
    <xf numFmtId="0" fontId="9" fillId="19" borderId="204" xfId="0" applyFont="1" applyFill="1" applyBorder="1"/>
    <xf numFmtId="0" fontId="9" fillId="19" borderId="201" xfId="0" applyFont="1" applyFill="1" applyBorder="1"/>
    <xf numFmtId="0" fontId="9" fillId="19" borderId="203" xfId="0" applyFont="1" applyFill="1" applyBorder="1"/>
    <xf numFmtId="0" fontId="9" fillId="19" borderId="202" xfId="0" applyFont="1" applyFill="1" applyBorder="1"/>
    <xf numFmtId="0" fontId="19" fillId="0" borderId="104" xfId="0" applyFont="1" applyBorder="1" applyAlignment="1">
      <alignment wrapText="1"/>
    </xf>
    <xf numFmtId="0" fontId="10" fillId="16" borderId="12" xfId="0" applyFont="1" applyFill="1" applyBorder="1" applyAlignment="1">
      <alignment wrapText="1"/>
    </xf>
    <xf numFmtId="0" fontId="10" fillId="3" borderId="206" xfId="0" applyFont="1" applyFill="1" applyBorder="1" applyAlignment="1" applyProtection="1">
      <alignment wrapText="1"/>
      <protection locked="0"/>
    </xf>
    <xf numFmtId="0" fontId="9" fillId="16" borderId="2" xfId="0" applyFont="1" applyFill="1" applyBorder="1"/>
    <xf numFmtId="0" fontId="0" fillId="0" borderId="207" xfId="0" applyBorder="1"/>
    <xf numFmtId="0" fontId="0" fillId="12" borderId="144" xfId="0" applyFill="1" applyBorder="1" applyProtection="1"/>
    <xf numFmtId="0" fontId="10" fillId="0" borderId="34" xfId="0" applyFont="1" applyFill="1" applyBorder="1" applyAlignment="1" applyProtection="1">
      <alignment wrapText="1"/>
      <protection locked="0"/>
    </xf>
    <xf numFmtId="0" fontId="10" fillId="0" borderId="35" xfId="0" applyFont="1" applyFill="1" applyBorder="1" applyAlignment="1" applyProtection="1">
      <alignment wrapText="1"/>
      <protection locked="0"/>
    </xf>
    <xf numFmtId="0" fontId="10" fillId="0" borderId="14" xfId="0" applyFont="1" applyFill="1" applyBorder="1" applyAlignment="1" applyProtection="1">
      <alignment wrapText="1"/>
      <protection locked="0"/>
    </xf>
    <xf numFmtId="0" fontId="10" fillId="0" borderId="13" xfId="0" applyFont="1" applyFill="1" applyBorder="1" applyAlignment="1" applyProtection="1">
      <alignment wrapText="1"/>
      <protection locked="0"/>
    </xf>
    <xf numFmtId="0" fontId="0" fillId="0" borderId="53" xfId="0" applyFill="1" applyBorder="1" applyProtection="1"/>
    <xf numFmtId="0" fontId="24" fillId="0" borderId="216" xfId="0" applyFont="1" applyFill="1" applyBorder="1" applyAlignment="1" applyProtection="1">
      <alignment horizontal="center" wrapText="1"/>
    </xf>
    <xf numFmtId="0" fontId="0" fillId="0" borderId="5" xfId="0"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0" fillId="0" borderId="0" xfId="0" applyProtection="1"/>
    <xf numFmtId="0" fontId="0" fillId="0" borderId="215" xfId="0" applyBorder="1" applyProtection="1"/>
    <xf numFmtId="0" fontId="0" fillId="0" borderId="63" xfId="0" applyBorder="1" applyProtection="1"/>
    <xf numFmtId="0" fontId="0" fillId="0" borderId="6" xfId="0" applyBorder="1" applyProtection="1"/>
    <xf numFmtId="0" fontId="0" fillId="0" borderId="48" xfId="0" applyBorder="1" applyProtection="1"/>
    <xf numFmtId="0" fontId="0" fillId="0" borderId="64" xfId="0" applyBorder="1" applyProtection="1"/>
    <xf numFmtId="0" fontId="10" fillId="0" borderId="216" xfId="0" applyFont="1" applyFill="1" applyBorder="1" applyAlignment="1" applyProtection="1">
      <alignment horizontal="center" wrapText="1"/>
    </xf>
    <xf numFmtId="0" fontId="0" fillId="0" borderId="216" xfId="0" applyFill="1" applyBorder="1" applyProtection="1"/>
    <xf numFmtId="0" fontId="10" fillId="0" borderId="13" xfId="0" applyFont="1" applyFill="1" applyBorder="1" applyAlignment="1" applyProtection="1">
      <alignment horizontal="center" wrapText="1"/>
    </xf>
    <xf numFmtId="0" fontId="0" fillId="0" borderId="13" xfId="0" applyFill="1" applyBorder="1" applyProtection="1"/>
    <xf numFmtId="0" fontId="0" fillId="0" borderId="5" xfId="0" applyFill="1" applyBorder="1" applyAlignment="1" applyProtection="1">
      <alignment vertical="center" wrapText="1"/>
    </xf>
    <xf numFmtId="0" fontId="0" fillId="0" borderId="0" xfId="0" applyFill="1" applyBorder="1" applyAlignment="1" applyProtection="1">
      <alignment vertical="center" wrapText="1"/>
    </xf>
    <xf numFmtId="0" fontId="0" fillId="0" borderId="3" xfId="0" applyFill="1" applyBorder="1" applyAlignment="1" applyProtection="1">
      <alignment vertical="center" wrapText="1"/>
    </xf>
    <xf numFmtId="0" fontId="8" fillId="4" borderId="37" xfId="0" applyFont="1" applyFill="1" applyBorder="1" applyProtection="1"/>
    <xf numFmtId="0" fontId="0" fillId="4" borderId="38" xfId="0" applyFill="1" applyBorder="1" applyProtection="1"/>
    <xf numFmtId="0" fontId="8" fillId="4" borderId="3" xfId="0" applyFont="1" applyFill="1" applyBorder="1" applyAlignment="1" applyProtection="1"/>
    <xf numFmtId="0" fontId="0" fillId="4" borderId="3" xfId="0" applyFill="1" applyBorder="1" applyAlignment="1" applyProtection="1"/>
    <xf numFmtId="0" fontId="0" fillId="4" borderId="4" xfId="0" applyFill="1" applyBorder="1" applyAlignment="1" applyProtection="1"/>
    <xf numFmtId="0" fontId="10" fillId="4" borderId="0" xfId="0" applyFont="1" applyFill="1" applyBorder="1" applyAlignment="1" applyProtection="1">
      <alignment wrapText="1"/>
    </xf>
    <xf numFmtId="0" fontId="0" fillId="4" borderId="6" xfId="0" applyFill="1" applyBorder="1" applyAlignment="1" applyProtection="1"/>
    <xf numFmtId="0" fontId="8" fillId="4" borderId="125" xfId="0" applyFont="1" applyFill="1" applyBorder="1" applyProtection="1"/>
    <xf numFmtId="0" fontId="0" fillId="4" borderId="44" xfId="0" applyFill="1" applyBorder="1" applyProtection="1"/>
    <xf numFmtId="0" fontId="8" fillId="4" borderId="41" xfId="0" applyFont="1" applyFill="1" applyBorder="1" applyProtection="1"/>
    <xf numFmtId="0" fontId="0" fillId="4" borderId="45" xfId="0" applyFill="1" applyBorder="1" applyProtection="1"/>
    <xf numFmtId="0" fontId="8" fillId="4" borderId="39" xfId="0" applyFont="1" applyFill="1" applyBorder="1" applyProtection="1"/>
    <xf numFmtId="0" fontId="26" fillId="14" borderId="40" xfId="0" applyFont="1" applyFill="1" applyBorder="1" applyAlignment="1" applyProtection="1">
      <alignment horizontal="center" vertical="center"/>
    </xf>
    <xf numFmtId="0" fontId="8" fillId="4" borderId="159" xfId="0" applyFont="1" applyFill="1" applyBorder="1" applyAlignment="1" applyProtection="1">
      <alignment horizontal="center"/>
    </xf>
    <xf numFmtId="0" fontId="0" fillId="4" borderId="154" xfId="0" applyFill="1" applyBorder="1" applyProtection="1"/>
    <xf numFmtId="0" fontId="10" fillId="4" borderId="0" xfId="0" applyFont="1" applyFill="1" applyBorder="1" applyAlignment="1" applyProtection="1">
      <alignment horizontal="left" wrapText="1"/>
    </xf>
    <xf numFmtId="0" fontId="8" fillId="4" borderId="155" xfId="0" applyFont="1" applyFill="1" applyBorder="1" applyAlignment="1" applyProtection="1">
      <alignment horizontal="center"/>
    </xf>
    <xf numFmtId="0" fontId="26" fillId="21" borderId="148" xfId="0" applyFont="1" applyFill="1" applyBorder="1" applyAlignment="1" applyProtection="1">
      <alignment vertical="center"/>
    </xf>
    <xf numFmtId="0" fontId="8" fillId="21" borderId="148" xfId="0" applyFont="1" applyFill="1" applyBorder="1" applyAlignment="1" applyProtection="1">
      <alignment vertical="center"/>
    </xf>
    <xf numFmtId="0" fontId="8" fillId="4" borderId="0" xfId="0" applyFont="1" applyFill="1" applyBorder="1" applyAlignment="1" applyProtection="1"/>
    <xf numFmtId="0" fontId="0" fillId="4" borderId="35" xfId="0" applyFill="1" applyBorder="1" applyAlignment="1" applyProtection="1"/>
    <xf numFmtId="0" fontId="26" fillId="20" borderId="0" xfId="0" applyFont="1" applyFill="1" applyBorder="1" applyAlignment="1" applyProtection="1">
      <alignment vertical="center"/>
    </xf>
    <xf numFmtId="0" fontId="8" fillId="21" borderId="0" xfId="0" applyFont="1" applyFill="1" applyBorder="1" applyAlignment="1" applyProtection="1">
      <alignment vertical="center"/>
    </xf>
    <xf numFmtId="0" fontId="0" fillId="4" borderId="0" xfId="0" applyFill="1" applyProtection="1"/>
    <xf numFmtId="0" fontId="0" fillId="4" borderId="36" xfId="0" applyFill="1" applyBorder="1" applyAlignment="1" applyProtection="1"/>
    <xf numFmtId="0" fontId="0" fillId="4" borderId="5" xfId="0" applyFill="1" applyBorder="1" applyAlignment="1" applyProtection="1"/>
    <xf numFmtId="0" fontId="0" fillId="4" borderId="0" xfId="0" applyFill="1" applyBorder="1" applyAlignment="1" applyProtection="1"/>
    <xf numFmtId="0" fontId="0" fillId="4" borderId="217" xfId="0" applyFill="1" applyBorder="1" applyAlignment="1" applyProtection="1">
      <alignment horizontal="center"/>
    </xf>
    <xf numFmtId="0" fontId="0" fillId="4" borderId="194" xfId="0" applyFill="1" applyBorder="1" applyAlignment="1" applyProtection="1">
      <alignment horizontal="center" wrapText="1"/>
    </xf>
    <xf numFmtId="0" fontId="0" fillId="4" borderId="109" xfId="0" applyFill="1" applyBorder="1" applyAlignment="1" applyProtection="1">
      <alignment horizontal="center" wrapText="1"/>
    </xf>
    <xf numFmtId="0" fontId="0" fillId="4" borderId="0" xfId="0" applyFill="1" applyBorder="1" applyProtection="1"/>
    <xf numFmtId="0" fontId="0" fillId="4" borderId="218" xfId="0" applyFill="1" applyBorder="1" applyProtection="1"/>
    <xf numFmtId="0" fontId="0" fillId="3" borderId="3" xfId="0" applyFill="1" applyBorder="1" applyAlignment="1" applyProtection="1">
      <alignment horizontal="center" wrapText="1"/>
    </xf>
    <xf numFmtId="0" fontId="0" fillId="0" borderId="8" xfId="0" applyBorder="1" applyAlignment="1" applyProtection="1">
      <alignment horizontal="center" vertical="center"/>
    </xf>
    <xf numFmtId="0" fontId="0" fillId="0" borderId="175" xfId="0" applyBorder="1" applyAlignment="1" applyProtection="1">
      <alignment horizontal="center" vertical="center"/>
    </xf>
    <xf numFmtId="0" fontId="0" fillId="0" borderId="58" xfId="0" applyBorder="1" applyProtection="1"/>
    <xf numFmtId="0" fontId="0" fillId="0" borderId="0" xfId="0" applyBorder="1" applyProtection="1"/>
    <xf numFmtId="0" fontId="0" fillId="0" borderId="33" xfId="0" applyBorder="1" applyProtection="1"/>
    <xf numFmtId="0" fontId="0" fillId="0" borderId="34" xfId="0" applyBorder="1" applyProtection="1"/>
    <xf numFmtId="0" fontId="0" fillId="0" borderId="61" xfId="0" applyBorder="1" applyProtection="1"/>
    <xf numFmtId="0" fontId="0" fillId="0" borderId="27" xfId="0" applyBorder="1" applyProtection="1"/>
    <xf numFmtId="0" fontId="0" fillId="0" borderId="111" xfId="0" applyBorder="1" applyProtection="1"/>
    <xf numFmtId="0" fontId="0" fillId="0" borderId="35" xfId="0" applyBorder="1" applyProtection="1"/>
    <xf numFmtId="0" fontId="0" fillId="0" borderId="178" xfId="0" applyBorder="1" applyProtection="1"/>
    <xf numFmtId="0" fontId="0" fillId="0" borderId="177" xfId="0" applyBorder="1" applyProtection="1"/>
    <xf numFmtId="0" fontId="0" fillId="0" borderId="188" xfId="0" applyBorder="1" applyProtection="1"/>
    <xf numFmtId="0" fontId="0" fillId="0" borderId="175" xfId="0" applyBorder="1" applyProtection="1"/>
    <xf numFmtId="0" fontId="0" fillId="0" borderId="176" xfId="0" applyBorder="1" applyProtection="1"/>
    <xf numFmtId="0" fontId="0" fillId="0" borderId="0" xfId="0" applyAlignment="1" applyProtection="1"/>
    <xf numFmtId="0" fontId="14" fillId="0" borderId="221" xfId="0" applyFont="1" applyBorder="1" applyAlignment="1"/>
    <xf numFmtId="0" fontId="14" fillId="0" borderId="142" xfId="0" applyFont="1" applyBorder="1"/>
    <xf numFmtId="0" fontId="14" fillId="0" borderId="142" xfId="0" applyFont="1" applyBorder="1" applyAlignment="1">
      <alignment horizontal="center"/>
    </xf>
    <xf numFmtId="0" fontId="18" fillId="0" borderId="141" xfId="0" applyFont="1" applyBorder="1" applyAlignment="1">
      <alignment horizontal="center" vertical="center" wrapText="1"/>
    </xf>
    <xf numFmtId="0" fontId="14" fillId="0" borderId="141" xfId="0" applyFont="1" applyBorder="1" applyAlignment="1">
      <alignment wrapText="1"/>
    </xf>
    <xf numFmtId="0" fontId="18" fillId="0" borderId="222" xfId="0" applyFont="1" applyBorder="1" applyAlignment="1">
      <alignment horizontal="center" vertical="center" wrapText="1"/>
    </xf>
    <xf numFmtId="0" fontId="14" fillId="0" borderId="222" xfId="0" applyFont="1" applyBorder="1" applyAlignment="1">
      <alignment wrapText="1"/>
    </xf>
    <xf numFmtId="0" fontId="18" fillId="7" borderId="223" xfId="0" applyFont="1" applyFill="1" applyBorder="1" applyAlignment="1" applyProtection="1">
      <alignment horizontal="center" vertical="center" wrapText="1"/>
    </xf>
    <xf numFmtId="0" fontId="29" fillId="7" borderId="225" xfId="0" applyFont="1" applyFill="1" applyBorder="1" applyAlignment="1" applyProtection="1">
      <alignment horizontal="center" vertical="center" wrapText="1"/>
    </xf>
    <xf numFmtId="0" fontId="12" fillId="7" borderId="226" xfId="0" applyFont="1" applyFill="1" applyBorder="1" applyAlignment="1" applyProtection="1">
      <alignment horizontal="left" vertical="center" wrapText="1"/>
    </xf>
    <xf numFmtId="0" fontId="29" fillId="7" borderId="227" xfId="0" applyFont="1" applyFill="1" applyBorder="1" applyAlignment="1" applyProtection="1">
      <alignment horizontal="center" vertical="center" wrapText="1"/>
    </xf>
    <xf numFmtId="0" fontId="12" fillId="7" borderId="228" xfId="0" applyFont="1" applyFill="1" applyBorder="1" applyAlignment="1" applyProtection="1">
      <alignment horizontal="left" vertical="center" wrapText="1"/>
    </xf>
    <xf numFmtId="0" fontId="36" fillId="7" borderId="224" xfId="0" applyFont="1" applyFill="1" applyBorder="1" applyAlignment="1" applyProtection="1">
      <alignment horizontal="center" vertical="center" wrapText="1"/>
    </xf>
    <xf numFmtId="0" fontId="10" fillId="12" borderId="12" xfId="0" applyFont="1" applyFill="1" applyBorder="1" applyAlignment="1" applyProtection="1">
      <alignment horizontal="center" wrapText="1"/>
    </xf>
    <xf numFmtId="0" fontId="0" fillId="12" borderId="11" xfId="0" applyFill="1" applyBorder="1" applyProtection="1"/>
    <xf numFmtId="0" fontId="10" fillId="12" borderId="11" xfId="0" applyFont="1" applyFill="1" applyBorder="1" applyAlignment="1" applyProtection="1">
      <alignment horizontal="center" wrapText="1"/>
    </xf>
    <xf numFmtId="0" fontId="10" fillId="12" borderId="144" xfId="0" applyFont="1" applyFill="1" applyBorder="1" applyAlignment="1" applyProtection="1">
      <alignment horizontal="center" wrapText="1"/>
    </xf>
    <xf numFmtId="0" fontId="0" fillId="12" borderId="12" xfId="0" applyFill="1" applyBorder="1" applyProtection="1"/>
    <xf numFmtId="0" fontId="0" fillId="12" borderId="4" xfId="0" applyFill="1" applyBorder="1" applyProtection="1"/>
    <xf numFmtId="0" fontId="0" fillId="12" borderId="11" xfId="0" applyFont="1" applyFill="1" applyBorder="1" applyAlignment="1" applyProtection="1">
      <alignment horizontal="center" wrapText="1"/>
    </xf>
    <xf numFmtId="0" fontId="0" fillId="12" borderId="144" xfId="0" applyFont="1" applyFill="1" applyBorder="1" applyAlignment="1" applyProtection="1">
      <alignment horizontal="center" wrapText="1"/>
    </xf>
    <xf numFmtId="0" fontId="0" fillId="12" borderId="157" xfId="0" applyFill="1" applyBorder="1" applyProtection="1"/>
    <xf numFmtId="0" fontId="0" fillId="12" borderId="12" xfId="0" applyFont="1" applyFill="1" applyBorder="1" applyAlignment="1" applyProtection="1">
      <alignment horizont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3" xfId="0" applyFont="1" applyBorder="1" applyAlignment="1">
      <alignment horizontal="center" vertical="center" wrapText="1"/>
    </xf>
    <xf numFmtId="0" fontId="10" fillId="2" borderId="0" xfId="0" applyFont="1" applyFill="1" applyBorder="1" applyAlignment="1">
      <alignment horizontal="center" wrapText="1"/>
    </xf>
    <xf numFmtId="0" fontId="0" fillId="3" borderId="5" xfId="0" applyFill="1" applyBorder="1" applyAlignment="1" applyProtection="1">
      <alignment horizontal="center" vertical="center"/>
      <protection locked="0"/>
    </xf>
    <xf numFmtId="0" fontId="0" fillId="3" borderId="0" xfId="0" applyFill="1" applyBorder="1" applyAlignment="1" applyProtection="1">
      <alignment horizontal="center" vertical="center"/>
      <protection locked="0"/>
    </xf>
    <xf numFmtId="0" fontId="8" fillId="3" borderId="173" xfId="0" applyFont="1" applyFill="1" applyBorder="1" applyAlignment="1" applyProtection="1">
      <alignment horizontal="center" vertical="center" wrapText="1"/>
      <protection locked="0"/>
    </xf>
    <xf numFmtId="0" fontId="8" fillId="3" borderId="174" xfId="0" applyFont="1" applyFill="1" applyBorder="1" applyAlignment="1" applyProtection="1">
      <alignment horizontal="center" vertical="center" wrapText="1"/>
      <protection locked="0"/>
    </xf>
    <xf numFmtId="0" fontId="0" fillId="3" borderId="173" xfId="0" applyFill="1" applyBorder="1" applyAlignment="1" applyProtection="1">
      <alignment horizontal="center" wrapText="1"/>
      <protection locked="0"/>
    </xf>
    <xf numFmtId="0" fontId="0" fillId="3" borderId="174" xfId="0" applyFill="1" applyBorder="1" applyAlignment="1" applyProtection="1">
      <alignment horizontal="center" wrapText="1"/>
      <protection locked="0"/>
    </xf>
    <xf numFmtId="0" fontId="10" fillId="2" borderId="8" xfId="0" applyFont="1" applyFill="1" applyBorder="1" applyAlignment="1" applyProtection="1">
      <alignment horizontal="center" wrapText="1"/>
      <protection locked="0"/>
    </xf>
    <xf numFmtId="0" fontId="8" fillId="3" borderId="0" xfId="0" applyFont="1" applyFill="1" applyBorder="1" applyAlignment="1" applyProtection="1">
      <alignment horizontal="center" vertical="center" wrapText="1"/>
      <protection locked="0"/>
    </xf>
    <xf numFmtId="0" fontId="10" fillId="3" borderId="173" xfId="0" applyFont="1" applyFill="1" applyBorder="1" applyAlignment="1" applyProtection="1">
      <alignment horizontal="center" wrapText="1"/>
      <protection locked="0"/>
    </xf>
    <xf numFmtId="0" fontId="10" fillId="3" borderId="174" xfId="0" applyFont="1" applyFill="1" applyBorder="1" applyAlignment="1" applyProtection="1">
      <alignment horizontal="center" wrapText="1"/>
      <protection locked="0"/>
    </xf>
    <xf numFmtId="0" fontId="0" fillId="3" borderId="0" xfId="0" applyFill="1" applyBorder="1" applyAlignment="1" applyProtection="1">
      <alignment horizontal="center"/>
      <protection locked="0"/>
    </xf>
    <xf numFmtId="0" fontId="10" fillId="2" borderId="0" xfId="0" applyFont="1" applyFill="1" applyBorder="1" applyAlignment="1">
      <alignment horizontal="left" wrapText="1"/>
    </xf>
    <xf numFmtId="0" fontId="8" fillId="2" borderId="0" xfId="0" applyFont="1" applyFill="1" applyBorder="1" applyAlignment="1">
      <alignment horizontal="left" wrapText="1"/>
    </xf>
    <xf numFmtId="0" fontId="19" fillId="16" borderId="62" xfId="0" applyFont="1" applyFill="1" applyBorder="1" applyAlignment="1">
      <alignment horizontal="center" vertical="center" wrapText="1"/>
    </xf>
    <xf numFmtId="0" fontId="19" fillId="16" borderId="15" xfId="0" applyFont="1" applyFill="1"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5"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15"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19" fillId="0" borderId="62" xfId="0" applyFont="1" applyBorder="1" applyAlignment="1">
      <alignment horizontal="center" vertical="center" wrapText="1"/>
    </xf>
    <xf numFmtId="0" fontId="19" fillId="0" borderId="65" xfId="0" applyFont="1" applyBorder="1" applyAlignment="1">
      <alignment horizontal="center" vertical="center" wrapText="1"/>
    </xf>
    <xf numFmtId="0" fontId="19" fillId="0" borderId="15" xfId="0" applyFont="1" applyBorder="1" applyAlignment="1">
      <alignment horizontal="center" vertical="center" wrapText="1"/>
    </xf>
    <xf numFmtId="0" fontId="19" fillId="16" borderId="2" xfId="0" applyFont="1" applyFill="1" applyBorder="1" applyAlignment="1">
      <alignment horizontal="center" vertical="center" wrapText="1"/>
    </xf>
    <xf numFmtId="0" fontId="19" fillId="16" borderId="3" xfId="0" applyFont="1" applyFill="1" applyBorder="1" applyAlignment="1">
      <alignment horizontal="center" vertical="center" wrapText="1"/>
    </xf>
    <xf numFmtId="0" fontId="19" fillId="16" borderId="4" xfId="0" applyFont="1" applyFill="1" applyBorder="1" applyAlignment="1">
      <alignment horizontal="center" vertical="center" wrapText="1"/>
    </xf>
    <xf numFmtId="0" fontId="19" fillId="16" borderId="5"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6" xfId="0" applyFont="1" applyFill="1" applyBorder="1" applyAlignment="1">
      <alignment horizontal="center" vertical="center" wrapText="1"/>
    </xf>
    <xf numFmtId="0" fontId="19" fillId="16" borderId="7" xfId="0" applyFont="1" applyFill="1" applyBorder="1" applyAlignment="1">
      <alignment horizontal="center" vertical="center" wrapText="1"/>
    </xf>
    <xf numFmtId="0" fontId="19" fillId="16" borderId="8" xfId="0" applyFont="1" applyFill="1" applyBorder="1" applyAlignment="1">
      <alignment horizontal="center" vertical="center" wrapText="1"/>
    </xf>
    <xf numFmtId="0" fontId="19" fillId="16" borderId="9" xfId="0" applyFont="1" applyFill="1" applyBorder="1" applyAlignment="1">
      <alignment horizontal="center" vertical="center" wrapText="1"/>
    </xf>
    <xf numFmtId="0" fontId="0" fillId="3" borderId="127" xfId="0" applyFill="1" applyBorder="1" applyAlignment="1">
      <alignment horizontal="center" wrapText="1"/>
    </xf>
    <xf numFmtId="0" fontId="0" fillId="3" borderId="128" xfId="0" applyFill="1" applyBorder="1" applyAlignment="1">
      <alignment horizontal="center" wrapText="1"/>
    </xf>
    <xf numFmtId="0" fontId="0" fillId="3" borderId="129" xfId="0" applyFill="1" applyBorder="1" applyAlignment="1">
      <alignment horizontal="center" wrapText="1"/>
    </xf>
    <xf numFmtId="0" fontId="0" fillId="0" borderId="65" xfId="0"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xf>
    <xf numFmtId="0" fontId="0" fillId="2" borderId="62" xfId="0" applyFill="1" applyBorder="1" applyAlignment="1">
      <alignment horizontal="center"/>
    </xf>
    <xf numFmtId="0" fontId="0" fillId="2" borderId="65" xfId="0" applyFill="1" applyBorder="1" applyAlignment="1">
      <alignment horizontal="center"/>
    </xf>
    <xf numFmtId="0" fontId="0" fillId="2" borderId="15" xfId="0" applyFill="1" applyBorder="1" applyAlignment="1">
      <alignment horizontal="center"/>
    </xf>
    <xf numFmtId="0" fontId="22" fillId="2" borderId="2" xfId="1" applyFill="1" applyBorder="1" applyAlignment="1" applyProtection="1">
      <alignment horizontal="center" vertical="center" wrapText="1"/>
      <protection locked="0"/>
    </xf>
    <xf numFmtId="0" fontId="22" fillId="2" borderId="3" xfId="1" applyFill="1" applyBorder="1" applyAlignment="1" applyProtection="1">
      <alignment horizontal="center" vertical="center" wrapText="1"/>
      <protection locked="0"/>
    </xf>
    <xf numFmtId="0" fontId="22" fillId="2" borderId="4" xfId="1" applyFill="1" applyBorder="1" applyAlignment="1" applyProtection="1">
      <alignment horizontal="center" vertical="center" wrapText="1"/>
      <protection locked="0"/>
    </xf>
    <xf numFmtId="0" fontId="22" fillId="2" borderId="5" xfId="1" applyFill="1" applyBorder="1" applyAlignment="1" applyProtection="1">
      <alignment horizontal="center" vertical="center" wrapText="1"/>
      <protection locked="0"/>
    </xf>
    <xf numFmtId="0" fontId="22" fillId="2" borderId="0" xfId="1" applyFill="1" applyBorder="1" applyAlignment="1" applyProtection="1">
      <alignment horizontal="center" vertical="center" wrapText="1"/>
      <protection locked="0"/>
    </xf>
    <xf numFmtId="0" fontId="22" fillId="2" borderId="6" xfId="1" applyFill="1" applyBorder="1" applyAlignment="1" applyProtection="1">
      <alignment horizontal="center" vertical="center" wrapText="1"/>
      <protection locked="0"/>
    </xf>
    <xf numFmtId="0" fontId="20" fillId="0" borderId="62" xfId="0" applyFont="1" applyBorder="1" applyAlignment="1">
      <alignment horizontal="center" wrapText="1"/>
    </xf>
    <xf numFmtId="0" fontId="20" fillId="0" borderId="15" xfId="0" applyFont="1" applyBorder="1" applyAlignment="1">
      <alignment horizontal="center" wrapText="1"/>
    </xf>
    <xf numFmtId="0" fontId="0" fillId="3" borderId="173" xfId="0" applyFill="1" applyBorder="1" applyAlignment="1" applyProtection="1">
      <alignment horizontal="center" vertical="center"/>
      <protection locked="0"/>
    </xf>
    <xf numFmtId="0" fontId="0" fillId="3" borderId="174" xfId="0" applyFill="1" applyBorder="1" applyAlignment="1" applyProtection="1">
      <alignment horizontal="center" vertical="center"/>
      <protection locked="0"/>
    </xf>
    <xf numFmtId="0" fontId="10" fillId="0" borderId="6" xfId="0" applyFont="1" applyBorder="1" applyAlignment="1" applyProtection="1">
      <alignment horizontal="center" vertical="center" wrapText="1"/>
      <protection locked="0"/>
    </xf>
    <xf numFmtId="0" fontId="10" fillId="0" borderId="48" xfId="0" applyFont="1" applyBorder="1" applyAlignment="1" applyProtection="1">
      <alignment horizontal="center" vertical="center" wrapText="1"/>
      <protection locked="0"/>
    </xf>
    <xf numFmtId="0" fontId="10" fillId="0" borderId="50" xfId="0" applyFont="1" applyBorder="1" applyAlignment="1" applyProtection="1">
      <alignment horizontal="center" vertical="center" wrapText="1"/>
      <protection locked="0"/>
    </xf>
    <xf numFmtId="0" fontId="10" fillId="0" borderId="51" xfId="0" applyFont="1" applyBorder="1" applyAlignment="1" applyProtection="1">
      <alignment horizontal="center" vertical="center" wrapText="1"/>
      <protection locked="0"/>
    </xf>
    <xf numFmtId="0" fontId="10" fillId="0" borderId="47"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46" xfId="0" applyFont="1" applyBorder="1" applyAlignment="1" applyProtection="1">
      <alignment horizontal="center" vertical="center" wrapText="1"/>
      <protection locked="0"/>
    </xf>
    <xf numFmtId="0" fontId="10" fillId="0" borderId="53" xfId="0" applyFont="1" applyBorder="1" applyAlignment="1" applyProtection="1">
      <alignment horizontal="center" vertical="center" wrapText="1"/>
      <protection locked="0"/>
    </xf>
    <xf numFmtId="0" fontId="0" fillId="15" borderId="12" xfId="0" applyFill="1" applyBorder="1" applyAlignment="1" applyProtection="1">
      <alignment horizontal="center" vertical="center"/>
    </xf>
    <xf numFmtId="0" fontId="0" fillId="15" borderId="14" xfId="0" applyFill="1" applyBorder="1" applyAlignment="1" applyProtection="1">
      <alignment horizontal="center" vertical="center"/>
    </xf>
    <xf numFmtId="0" fontId="0" fillId="15" borderId="13" xfId="0" applyFill="1" applyBorder="1" applyAlignment="1" applyProtection="1">
      <alignment horizontal="center" vertical="center"/>
    </xf>
    <xf numFmtId="0" fontId="0" fillId="0" borderId="51" xfId="0" applyNumberFormat="1" applyBorder="1" applyAlignment="1" applyProtection="1">
      <alignment horizontal="center" vertical="center" wrapText="1"/>
      <protection locked="0"/>
    </xf>
    <xf numFmtId="0" fontId="0" fillId="0" borderId="14" xfId="0" applyNumberFormat="1" applyBorder="1" applyAlignment="1" applyProtection="1">
      <alignment horizontal="center" vertical="center" wrapText="1"/>
      <protection locked="0"/>
    </xf>
    <xf numFmtId="0" fontId="0" fillId="0" borderId="50" xfId="0" applyNumberFormat="1" applyBorder="1" applyAlignment="1" applyProtection="1">
      <alignment horizontal="center" vertical="center" wrapText="1"/>
      <protection locked="0"/>
    </xf>
    <xf numFmtId="0" fontId="10" fillId="3" borderId="51" xfId="0" applyFont="1" applyFill="1" applyBorder="1" applyAlignment="1" applyProtection="1">
      <alignment horizontal="center" vertical="center" wrapText="1"/>
      <protection locked="0"/>
    </xf>
    <xf numFmtId="0" fontId="10" fillId="3" borderId="14" xfId="0" applyFont="1" applyFill="1" applyBorder="1" applyAlignment="1" applyProtection="1">
      <alignment horizontal="center" vertical="center" wrapText="1"/>
      <protection locked="0"/>
    </xf>
    <xf numFmtId="0" fontId="10" fillId="3" borderId="50" xfId="0" applyFont="1" applyFill="1" applyBorder="1" applyAlignment="1" applyProtection="1">
      <alignment horizontal="center" vertical="center" wrapText="1"/>
      <protection locked="0"/>
    </xf>
    <xf numFmtId="0" fontId="0" fillId="0" borderId="12" xfId="0" applyNumberForma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52" xfId="0" applyFont="1" applyBorder="1" applyAlignment="1" applyProtection="1">
      <alignment horizontal="center" vertical="center" wrapText="1"/>
      <protection locked="0"/>
    </xf>
    <xf numFmtId="0" fontId="9" fillId="2" borderId="208" xfId="0" applyFont="1" applyFill="1" applyBorder="1" applyAlignment="1">
      <alignment horizontal="center" vertical="center" wrapText="1"/>
    </xf>
    <xf numFmtId="0" fontId="9" fillId="2" borderId="157" xfId="0" applyFont="1" applyFill="1" applyBorder="1" applyAlignment="1">
      <alignment horizontal="center" vertical="center" wrapText="1"/>
    </xf>
    <xf numFmtId="17" fontId="0" fillId="3" borderId="14" xfId="0" applyNumberFormat="1" applyFill="1" applyBorder="1" applyAlignment="1" applyProtection="1">
      <alignment horizontal="center" vertical="center" wrapText="1"/>
      <protection locked="0"/>
    </xf>
    <xf numFmtId="0" fontId="0" fillId="3" borderId="14" xfId="0" applyNumberFormat="1" applyFill="1" applyBorder="1" applyAlignment="1" applyProtection="1">
      <alignment horizontal="center" vertical="center" wrapText="1"/>
      <protection locked="0"/>
    </xf>
    <xf numFmtId="0" fontId="0" fillId="3" borderId="50" xfId="0" applyNumberFormat="1" applyFill="1" applyBorder="1" applyAlignment="1" applyProtection="1">
      <alignment horizontal="center" vertical="center" wrapText="1"/>
      <protection locked="0"/>
    </xf>
    <xf numFmtId="0" fontId="0" fillId="16" borderId="51" xfId="0" applyFill="1" applyBorder="1" applyAlignment="1" applyProtection="1">
      <alignment horizontal="center" vertical="center" wrapText="1"/>
    </xf>
    <xf numFmtId="0" fontId="0" fillId="16" borderId="14" xfId="0" applyFill="1" applyBorder="1" applyAlignment="1" applyProtection="1">
      <alignment horizontal="center" vertical="center" wrapText="1"/>
    </xf>
    <xf numFmtId="0" fontId="0" fillId="16" borderId="50" xfId="0" applyFill="1" applyBorder="1" applyAlignment="1" applyProtection="1">
      <alignment horizontal="center" vertical="center" wrapText="1"/>
    </xf>
    <xf numFmtId="0" fontId="24" fillId="3" borderId="145" xfId="0" applyFont="1" applyFill="1" applyBorder="1" applyAlignment="1" applyProtection="1">
      <alignment horizontal="center" vertical="center" wrapText="1"/>
      <protection locked="0"/>
    </xf>
    <xf numFmtId="0" fontId="24" fillId="3" borderId="143" xfId="0" applyFont="1" applyFill="1" applyBorder="1" applyAlignment="1" applyProtection="1">
      <alignment horizontal="center" vertical="center" wrapText="1"/>
      <protection locked="0"/>
    </xf>
    <xf numFmtId="0" fontId="24" fillId="3" borderId="146" xfId="0" applyFont="1" applyFill="1" applyBorder="1" applyAlignment="1" applyProtection="1">
      <alignment horizontal="center" vertical="center" wrapText="1"/>
      <protection locked="0"/>
    </xf>
    <xf numFmtId="0" fontId="24" fillId="3" borderId="6" xfId="0" applyFont="1" applyFill="1" applyBorder="1" applyAlignment="1" applyProtection="1">
      <alignment horizontal="center" wrapText="1"/>
      <protection locked="0"/>
    </xf>
    <xf numFmtId="0" fontId="24" fillId="3" borderId="52" xfId="0" applyFont="1" applyFill="1" applyBorder="1" applyAlignment="1" applyProtection="1">
      <alignment horizontal="center" wrapText="1"/>
      <protection locked="0"/>
    </xf>
    <xf numFmtId="0" fontId="10" fillId="0" borderId="158" xfId="0" applyFont="1" applyBorder="1" applyAlignment="1" applyProtection="1">
      <alignment horizontal="center" vertical="center" wrapText="1"/>
      <protection locked="0"/>
    </xf>
    <xf numFmtId="0" fontId="20" fillId="2" borderId="62" xfId="0" applyFont="1" applyFill="1" applyBorder="1" applyAlignment="1">
      <alignment horizontal="center" vertical="center"/>
    </xf>
    <xf numFmtId="0" fontId="20" fillId="2" borderId="15" xfId="0" applyFont="1" applyFill="1" applyBorder="1" applyAlignment="1">
      <alignment horizontal="center" vertical="center"/>
    </xf>
    <xf numFmtId="0" fontId="30"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5" fillId="23" borderId="2" xfId="0" applyFont="1" applyFill="1" applyBorder="1" applyAlignment="1">
      <alignment horizontal="center" vertical="center" wrapText="1"/>
    </xf>
    <xf numFmtId="0" fontId="15" fillId="23" borderId="3" xfId="0" applyFont="1" applyFill="1" applyBorder="1" applyAlignment="1">
      <alignment horizontal="center" vertical="center" wrapText="1"/>
    </xf>
    <xf numFmtId="0" fontId="15" fillId="23" borderId="4" xfId="0" applyFont="1" applyFill="1" applyBorder="1" applyAlignment="1">
      <alignment horizontal="center" vertical="center" wrapText="1"/>
    </xf>
    <xf numFmtId="0" fontId="15" fillId="23" borderId="7" xfId="0" applyFont="1" applyFill="1" applyBorder="1" applyAlignment="1">
      <alignment horizontal="center" vertical="center" wrapText="1"/>
    </xf>
    <xf numFmtId="0" fontId="15" fillId="23" borderId="8" xfId="0" applyFont="1" applyFill="1" applyBorder="1" applyAlignment="1">
      <alignment horizontal="center" vertical="center" wrapText="1"/>
    </xf>
    <xf numFmtId="0" fontId="15" fillId="23" borderId="9" xfId="0" applyFont="1" applyFill="1" applyBorder="1" applyAlignment="1">
      <alignment horizontal="center" vertical="center" wrapText="1"/>
    </xf>
    <xf numFmtId="0" fontId="10" fillId="0" borderId="5"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0" fillId="9" borderId="5" xfId="0" applyFill="1" applyBorder="1" applyAlignment="1">
      <alignment horizontal="center"/>
    </xf>
    <xf numFmtId="0" fontId="0" fillId="9" borderId="0" xfId="0" applyFill="1" applyBorder="1" applyAlignment="1">
      <alignment horizontal="center"/>
    </xf>
    <xf numFmtId="0" fontId="0" fillId="9" borderId="6" xfId="0" applyFill="1" applyBorder="1" applyAlignment="1">
      <alignment horizontal="center"/>
    </xf>
    <xf numFmtId="0" fontId="0" fillId="10" borderId="5" xfId="0" applyFill="1" applyBorder="1" applyAlignment="1">
      <alignment horizontal="center"/>
    </xf>
    <xf numFmtId="0" fontId="0" fillId="10" borderId="0" xfId="0" applyFill="1" applyBorder="1" applyAlignment="1">
      <alignment horizontal="center"/>
    </xf>
    <xf numFmtId="0" fontId="0" fillId="10" borderId="6" xfId="0" applyFill="1" applyBorder="1" applyAlignment="1">
      <alignment horizontal="center"/>
    </xf>
    <xf numFmtId="0" fontId="6" fillId="3" borderId="168" xfId="0" applyFont="1" applyFill="1" applyBorder="1" applyAlignment="1">
      <alignment horizontal="center" vertical="center" wrapText="1"/>
    </xf>
    <xf numFmtId="0" fontId="6" fillId="3" borderId="169" xfId="0" applyFont="1" applyFill="1" applyBorder="1" applyAlignment="1">
      <alignment horizontal="center" vertical="center" wrapText="1"/>
    </xf>
    <xf numFmtId="0" fontId="6" fillId="3" borderId="170"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6" fillId="7" borderId="21"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5" fillId="9" borderId="0"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13" borderId="192" xfId="0" applyFont="1" applyFill="1" applyBorder="1" applyAlignment="1">
      <alignment horizontal="center" vertical="center" wrapText="1"/>
    </xf>
    <xf numFmtId="0" fontId="5" fillId="13" borderId="179" xfId="0" applyFont="1" applyFill="1" applyBorder="1" applyAlignment="1">
      <alignment horizontal="center" vertical="center" wrapText="1"/>
    </xf>
    <xf numFmtId="0" fontId="5" fillId="13" borderId="36" xfId="0" applyFont="1" applyFill="1" applyBorder="1" applyAlignment="1">
      <alignment horizontal="center" vertical="center" wrapText="1"/>
    </xf>
    <xf numFmtId="0" fontId="0" fillId="13" borderId="5" xfId="0" applyFill="1" applyBorder="1" applyAlignment="1">
      <alignment horizontal="center"/>
    </xf>
    <xf numFmtId="0" fontId="0" fillId="13" borderId="0" xfId="0" applyFill="1" applyBorder="1" applyAlignment="1">
      <alignment horizontal="center"/>
    </xf>
    <xf numFmtId="0" fontId="0" fillId="13" borderId="6" xfId="0" applyFill="1" applyBorder="1" applyAlignment="1">
      <alignment horizontal="center"/>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6" fillId="7" borderId="180" xfId="0" applyFont="1" applyFill="1" applyBorder="1" applyAlignment="1">
      <alignment horizontal="center" vertical="center" wrapText="1"/>
    </xf>
    <xf numFmtId="0" fontId="6" fillId="7" borderId="181" xfId="0" applyFont="1" applyFill="1" applyBorder="1" applyAlignment="1">
      <alignment horizontal="center" vertical="center" wrapText="1"/>
    </xf>
    <xf numFmtId="0" fontId="6" fillId="7" borderId="182" xfId="0" applyFont="1" applyFill="1" applyBorder="1" applyAlignment="1">
      <alignment horizontal="center" vertical="center" wrapText="1"/>
    </xf>
    <xf numFmtId="0" fontId="6" fillId="7" borderId="115" xfId="0" applyFont="1" applyFill="1" applyBorder="1" applyAlignment="1">
      <alignment horizontal="center" vertical="center" wrapText="1"/>
    </xf>
    <xf numFmtId="0" fontId="6" fillId="7" borderId="116" xfId="0" applyFont="1" applyFill="1" applyBorder="1" applyAlignment="1">
      <alignment horizontal="center" vertical="center" wrapText="1"/>
    </xf>
    <xf numFmtId="0" fontId="6" fillId="7" borderId="117" xfId="0" applyFont="1" applyFill="1" applyBorder="1" applyAlignment="1">
      <alignment horizontal="center" vertical="center" wrapText="1"/>
    </xf>
    <xf numFmtId="0" fontId="6" fillId="7" borderId="119" xfId="0" applyFont="1" applyFill="1" applyBorder="1" applyAlignment="1">
      <alignment horizontal="center" vertical="center" wrapText="1"/>
    </xf>
    <xf numFmtId="0" fontId="6" fillId="7" borderId="120" xfId="0" applyFont="1" applyFill="1" applyBorder="1" applyAlignment="1">
      <alignment horizontal="center" vertical="center" wrapText="1"/>
    </xf>
    <xf numFmtId="0" fontId="6" fillId="7" borderId="121" xfId="0" applyFont="1" applyFill="1" applyBorder="1" applyAlignment="1">
      <alignment horizontal="center" vertical="center" wrapText="1"/>
    </xf>
    <xf numFmtId="0" fontId="7" fillId="10" borderId="5" xfId="0" applyFont="1" applyFill="1" applyBorder="1" applyAlignment="1">
      <alignment horizontal="center" vertical="center" wrapText="1"/>
    </xf>
    <xf numFmtId="0" fontId="7" fillId="10" borderId="0" xfId="0" applyFont="1" applyFill="1" applyBorder="1" applyAlignment="1">
      <alignment horizontal="center" vertical="center" wrapText="1"/>
    </xf>
    <xf numFmtId="0" fontId="7" fillId="10" borderId="6" xfId="0" applyFont="1" applyFill="1" applyBorder="1" applyAlignment="1">
      <alignment horizontal="center" vertical="center" wrapText="1"/>
    </xf>
    <xf numFmtId="0" fontId="2" fillId="0" borderId="27" xfId="0" applyFont="1" applyBorder="1" applyAlignment="1">
      <alignment horizontal="left" vertical="center" wrapText="1"/>
    </xf>
    <xf numFmtId="0" fontId="0" fillId="5" borderId="2"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10" fillId="17" borderId="130" xfId="0" applyFont="1" applyFill="1" applyBorder="1" applyAlignment="1" applyProtection="1">
      <alignment horizontal="center" vertical="center" wrapText="1"/>
    </xf>
    <xf numFmtId="0" fontId="10" fillId="17" borderId="131" xfId="0" applyFont="1" applyFill="1" applyBorder="1" applyAlignment="1" applyProtection="1">
      <alignment horizontal="center" vertical="center" wrapText="1"/>
    </xf>
    <xf numFmtId="0" fontId="10" fillId="17" borderId="132" xfId="0" applyFont="1" applyFill="1" applyBorder="1" applyAlignment="1" applyProtection="1">
      <alignment horizontal="center" vertical="center" wrapText="1"/>
    </xf>
    <xf numFmtId="0" fontId="10" fillId="17" borderId="133" xfId="0" applyFont="1" applyFill="1" applyBorder="1" applyAlignment="1" applyProtection="1">
      <alignment horizontal="center" vertical="center" wrapText="1"/>
    </xf>
    <xf numFmtId="0" fontId="10" fillId="17" borderId="0" xfId="0" applyFont="1" applyFill="1" applyBorder="1" applyAlignment="1" applyProtection="1">
      <alignment horizontal="center" vertical="center" wrapText="1"/>
    </xf>
    <xf numFmtId="0" fontId="10" fillId="17" borderId="134" xfId="0" applyFont="1" applyFill="1" applyBorder="1" applyAlignment="1" applyProtection="1">
      <alignment horizontal="center" vertical="center" wrapText="1"/>
    </xf>
    <xf numFmtId="0" fontId="10" fillId="22" borderId="135" xfId="0" applyFont="1" applyFill="1" applyBorder="1" applyAlignment="1" applyProtection="1">
      <alignment horizontal="left" wrapText="1"/>
    </xf>
    <xf numFmtId="0" fontId="10" fillId="22" borderId="136" xfId="0" applyFont="1" applyFill="1" applyBorder="1" applyAlignment="1" applyProtection="1">
      <alignment horizontal="left" wrapText="1"/>
    </xf>
    <xf numFmtId="0" fontId="10" fillId="22" borderId="137" xfId="0" applyFont="1" applyFill="1" applyBorder="1" applyAlignment="1" applyProtection="1">
      <alignment horizontal="left" wrapText="1"/>
    </xf>
    <xf numFmtId="0" fontId="0" fillId="11" borderId="5" xfId="0" applyFill="1" applyBorder="1" applyAlignment="1">
      <alignment horizontal="center"/>
    </xf>
    <xf numFmtId="0" fontId="0" fillId="11" borderId="0" xfId="0" applyFill="1" applyBorder="1" applyAlignment="1">
      <alignment horizontal="center"/>
    </xf>
    <xf numFmtId="0" fontId="0" fillId="11" borderId="6" xfId="0" applyFill="1" applyBorder="1" applyAlignment="1">
      <alignment horizontal="center"/>
    </xf>
    <xf numFmtId="0" fontId="0" fillId="8" borderId="5" xfId="0" applyFill="1" applyBorder="1" applyAlignment="1">
      <alignment horizontal="center"/>
    </xf>
    <xf numFmtId="0" fontId="0" fillId="8" borderId="0" xfId="0" applyFill="1" applyBorder="1" applyAlignment="1">
      <alignment horizontal="center"/>
    </xf>
    <xf numFmtId="0" fontId="0" fillId="8" borderId="6" xfId="0" applyFill="1" applyBorder="1" applyAlignment="1">
      <alignment horizontal="center"/>
    </xf>
    <xf numFmtId="0" fontId="26" fillId="18" borderId="148" xfId="0" applyFont="1" applyFill="1" applyBorder="1" applyAlignment="1" applyProtection="1">
      <alignment horizontal="center" vertical="center" wrapText="1"/>
    </xf>
    <xf numFmtId="0" fontId="10" fillId="21" borderId="147" xfId="0" applyFont="1" applyFill="1" applyBorder="1" applyAlignment="1">
      <alignment horizontal="center" vertical="center" wrapText="1"/>
    </xf>
    <xf numFmtId="0" fontId="10" fillId="21" borderId="0" xfId="0" applyFont="1" applyFill="1" applyBorder="1" applyAlignment="1">
      <alignment horizontal="center" vertical="center" wrapText="1"/>
    </xf>
    <xf numFmtId="0" fontId="10" fillId="18" borderId="147" xfId="0" applyFont="1" applyFill="1" applyBorder="1" applyAlignment="1" applyProtection="1">
      <alignment horizontal="center" vertical="center" wrapText="1"/>
    </xf>
    <xf numFmtId="0" fontId="10" fillId="18" borderId="0" xfId="0" applyFont="1" applyFill="1" applyBorder="1" applyAlignment="1" applyProtection="1">
      <alignment horizontal="center" vertical="center" wrapText="1"/>
    </xf>
    <xf numFmtId="0" fontId="10" fillId="22" borderId="0" xfId="0" applyFont="1" applyFill="1" applyBorder="1" applyAlignment="1" applyProtection="1">
      <alignment horizontal="left" wrapText="1"/>
    </xf>
    <xf numFmtId="0" fontId="10" fillId="21" borderId="160" xfId="0" applyFont="1" applyFill="1" applyBorder="1" applyAlignment="1">
      <alignment horizontal="center" vertical="center" wrapText="1"/>
    </xf>
    <xf numFmtId="0" fontId="10" fillId="21" borderId="131" xfId="0" applyFont="1" applyFill="1" applyBorder="1" applyAlignment="1">
      <alignment horizontal="center" vertical="center" wrapText="1"/>
    </xf>
    <xf numFmtId="0" fontId="10" fillId="21" borderId="161"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 xfId="0" applyFont="1" applyBorder="1" applyAlignment="1">
      <alignment horizontal="center" vertical="center" wrapText="1"/>
    </xf>
    <xf numFmtId="0" fontId="6" fillId="7" borderId="113" xfId="0" applyFont="1" applyFill="1" applyBorder="1" applyAlignment="1">
      <alignment horizontal="center" vertical="center" wrapText="1"/>
    </xf>
    <xf numFmtId="0" fontId="6" fillId="7" borderId="114" xfId="0" applyFont="1" applyFill="1" applyBorder="1" applyAlignment="1">
      <alignment horizontal="center" vertical="center" wrapText="1"/>
    </xf>
    <xf numFmtId="0" fontId="6" fillId="7" borderId="118" xfId="0" applyFont="1" applyFill="1" applyBorder="1" applyAlignment="1">
      <alignment horizontal="center" vertical="center" wrapText="1"/>
    </xf>
    <xf numFmtId="0" fontId="15" fillId="3" borderId="193"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2" fillId="0" borderId="27" xfId="0" applyFont="1" applyBorder="1" applyAlignment="1">
      <alignment horizontal="center" vertical="center" wrapText="1"/>
    </xf>
    <xf numFmtId="0" fontId="19" fillId="4" borderId="62" xfId="0" applyFont="1" applyFill="1" applyBorder="1" applyAlignment="1">
      <alignment horizontal="center"/>
    </xf>
    <xf numFmtId="0" fontId="19" fillId="4" borderId="65" xfId="0" applyFont="1" applyFill="1" applyBorder="1" applyAlignment="1">
      <alignment horizontal="center"/>
    </xf>
    <xf numFmtId="0" fontId="9" fillId="4" borderId="5" xfId="0" applyFont="1" applyFill="1" applyBorder="1" applyAlignment="1">
      <alignment horizontal="center" vertical="center"/>
    </xf>
    <xf numFmtId="0" fontId="9" fillId="4" borderId="0" xfId="0" applyFont="1" applyFill="1" applyBorder="1" applyAlignment="1">
      <alignment horizontal="center" vertical="center"/>
    </xf>
    <xf numFmtId="0" fontId="0" fillId="0" borderId="5" xfId="0" applyBorder="1" applyAlignment="1" applyProtection="1">
      <alignment horizontal="center" wrapText="1"/>
      <protection locked="0"/>
    </xf>
    <xf numFmtId="0" fontId="0" fillId="0" borderId="6" xfId="0" applyBorder="1" applyAlignment="1" applyProtection="1">
      <alignment horizontal="center" wrapText="1"/>
      <protection locked="0"/>
    </xf>
    <xf numFmtId="0" fontId="0" fillId="0" borderId="7" xfId="0" applyBorder="1" applyAlignment="1" applyProtection="1">
      <alignment horizontal="center" wrapText="1"/>
      <protection locked="0"/>
    </xf>
    <xf numFmtId="0" fontId="0" fillId="0" borderId="9" xfId="0" applyBorder="1" applyAlignment="1" applyProtection="1">
      <alignment horizontal="center" wrapText="1"/>
      <protection locked="0"/>
    </xf>
    <xf numFmtId="0" fontId="20" fillId="0" borderId="2" xfId="0" applyFont="1" applyBorder="1" applyAlignment="1" applyProtection="1">
      <alignment horizontal="center" wrapText="1"/>
    </xf>
    <xf numFmtId="0" fontId="20" fillId="0" borderId="4" xfId="0" applyFont="1" applyBorder="1" applyAlignment="1" applyProtection="1">
      <alignment horizontal="center" wrapText="1"/>
    </xf>
    <xf numFmtId="0" fontId="0" fillId="0" borderId="205" xfId="0" applyBorder="1" applyAlignment="1" applyProtection="1">
      <alignment horizontal="center" wrapText="1"/>
      <protection locked="0"/>
    </xf>
    <xf numFmtId="0" fontId="0" fillId="0" borderId="46" xfId="0" applyBorder="1" applyAlignment="1" applyProtection="1">
      <alignment horizontal="center" wrapText="1"/>
      <protection locked="0"/>
    </xf>
    <xf numFmtId="0" fontId="2" fillId="0" borderId="76" xfId="0" applyFont="1" applyBorder="1" applyAlignment="1">
      <alignment horizontal="left" vertical="center" wrapText="1"/>
    </xf>
    <xf numFmtId="0" fontId="2" fillId="0" borderId="92" xfId="0" applyFont="1" applyBorder="1" applyAlignment="1">
      <alignment horizontal="left" vertical="center" wrapText="1"/>
    </xf>
    <xf numFmtId="0" fontId="2" fillId="0" borderId="58" xfId="0" applyFont="1" applyBorder="1" applyAlignment="1">
      <alignment horizontal="left" vertical="center" wrapText="1"/>
    </xf>
    <xf numFmtId="0" fontId="5" fillId="5" borderId="5"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7" borderId="49" xfId="0" applyFont="1" applyFill="1" applyBorder="1" applyAlignment="1">
      <alignment horizontal="center" vertical="center" wrapText="1"/>
    </xf>
    <xf numFmtId="0" fontId="6" fillId="7" borderId="109" xfId="0" applyFont="1" applyFill="1" applyBorder="1" applyAlignment="1">
      <alignment horizontal="center" vertical="center" wrapText="1"/>
    </xf>
    <xf numFmtId="0" fontId="6" fillId="7" borderId="44" xfId="0" applyFont="1" applyFill="1" applyBorder="1" applyAlignment="1">
      <alignment horizontal="center" vertical="center" wrapText="1"/>
    </xf>
    <xf numFmtId="0" fontId="5" fillId="13" borderId="5" xfId="0" applyFont="1" applyFill="1" applyBorder="1" applyAlignment="1">
      <alignment horizontal="center" vertical="center" wrapText="1"/>
    </xf>
    <xf numFmtId="0" fontId="5" fillId="13" borderId="0" xfId="0" applyFont="1" applyFill="1" applyBorder="1" applyAlignment="1">
      <alignment horizontal="center" vertical="center" wrapText="1"/>
    </xf>
    <xf numFmtId="0" fontId="5" fillId="13" borderId="6" xfId="0" applyFont="1" applyFill="1" applyBorder="1" applyAlignment="1">
      <alignment horizontal="center" vertical="center" wrapText="1"/>
    </xf>
    <xf numFmtId="0" fontId="6" fillId="7" borderId="112" xfId="0" applyFont="1" applyFill="1" applyBorder="1" applyAlignment="1">
      <alignment horizontal="center" vertical="center" wrapText="1"/>
    </xf>
    <xf numFmtId="0" fontId="2" fillId="0" borderId="67" xfId="0" applyFont="1" applyBorder="1" applyAlignment="1">
      <alignment horizontal="left" vertical="center" wrapText="1"/>
    </xf>
    <xf numFmtId="0" fontId="2" fillId="0" borderId="68" xfId="0" applyFont="1" applyBorder="1" applyAlignment="1">
      <alignment horizontal="left" vertical="center" wrapText="1"/>
    </xf>
    <xf numFmtId="0" fontId="2" fillId="0" borderId="69" xfId="0" applyFont="1" applyBorder="1" applyAlignment="1">
      <alignment horizontal="left" vertical="center" wrapText="1"/>
    </xf>
    <xf numFmtId="0" fontId="6" fillId="7" borderId="185" xfId="0" applyFont="1" applyFill="1" applyBorder="1" applyAlignment="1">
      <alignment horizontal="center" vertical="center" wrapText="1"/>
    </xf>
    <xf numFmtId="0" fontId="6" fillId="7" borderId="186" xfId="0" applyFont="1" applyFill="1" applyBorder="1" applyAlignment="1">
      <alignment horizontal="center" vertical="center" wrapText="1"/>
    </xf>
    <xf numFmtId="0" fontId="6" fillId="7" borderId="187" xfId="0" applyFont="1" applyFill="1" applyBorder="1" applyAlignment="1">
      <alignment horizontal="center" vertical="center" wrapText="1"/>
    </xf>
    <xf numFmtId="0" fontId="2" fillId="0" borderId="27"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2" fillId="0" borderId="8" xfId="0" applyFont="1" applyBorder="1" applyAlignment="1" applyProtection="1">
      <alignment horizontal="left" vertical="center" wrapText="1"/>
    </xf>
    <xf numFmtId="0" fontId="8" fillId="3" borderId="152" xfId="0" applyFont="1" applyFill="1" applyBorder="1" applyAlignment="1" applyProtection="1">
      <alignment horizontal="center" vertical="center" wrapText="1"/>
    </xf>
    <xf numFmtId="0" fontId="8" fillId="3" borderId="153" xfId="0" applyFont="1" applyFill="1" applyBorder="1" applyAlignment="1" applyProtection="1">
      <alignment horizontal="center" vertical="center" wrapText="1"/>
    </xf>
    <xf numFmtId="0" fontId="8" fillId="3" borderId="45" xfId="0" applyFont="1" applyFill="1" applyBorder="1" applyAlignment="1" applyProtection="1">
      <alignment horizontal="center" vertical="center" wrapText="1"/>
    </xf>
    <xf numFmtId="0" fontId="8" fillId="3" borderId="209" xfId="0" applyFont="1" applyFill="1" applyBorder="1" applyAlignment="1" applyProtection="1">
      <alignment horizontal="center" vertical="center" wrapText="1"/>
    </xf>
    <xf numFmtId="0" fontId="0" fillId="15" borderId="192" xfId="0" applyFill="1" applyBorder="1" applyAlignment="1" applyProtection="1">
      <alignment horizontal="center" vertical="center"/>
    </xf>
    <xf numFmtId="0" fontId="0" fillId="15" borderId="210" xfId="0" applyFill="1" applyBorder="1" applyAlignment="1" applyProtection="1">
      <alignment horizontal="center" vertical="center"/>
    </xf>
    <xf numFmtId="0" fontId="10" fillId="21" borderId="160" xfId="0" applyFont="1" applyFill="1" applyBorder="1" applyAlignment="1" applyProtection="1">
      <alignment horizontal="center" vertical="center" wrapText="1"/>
    </xf>
    <xf numFmtId="0" fontId="10" fillId="21" borderId="131" xfId="0" applyFont="1" applyFill="1" applyBorder="1" applyAlignment="1" applyProtection="1">
      <alignment horizontal="center" vertical="center" wrapText="1"/>
    </xf>
    <xf numFmtId="0" fontId="10" fillId="21" borderId="161" xfId="0" applyFont="1" applyFill="1" applyBorder="1" applyAlignment="1" applyProtection="1">
      <alignment horizontal="center" vertical="center" wrapText="1"/>
    </xf>
    <xf numFmtId="0" fontId="10" fillId="21" borderId="0" xfId="0" applyFont="1" applyFill="1" applyBorder="1" applyAlignment="1" applyProtection="1">
      <alignment horizontal="center" vertical="center" wrapText="1"/>
    </xf>
    <xf numFmtId="0" fontId="10" fillId="21" borderId="147" xfId="0" applyFont="1" applyFill="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5" fillId="0" borderId="3" xfId="0" applyFont="1" applyBorder="1" applyAlignment="1" applyProtection="1">
      <alignment horizontal="center" vertical="center" wrapText="1"/>
    </xf>
    <xf numFmtId="0" fontId="15" fillId="0" borderId="20"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220" xfId="0" applyFont="1" applyBorder="1" applyAlignment="1" applyProtection="1">
      <alignment horizontal="center" vertical="center" wrapText="1"/>
    </xf>
    <xf numFmtId="0" fontId="9" fillId="3" borderId="219" xfId="0" applyFont="1" applyFill="1" applyBorder="1" applyAlignment="1" applyProtection="1">
      <alignment horizontal="center" vertical="center" wrapText="1"/>
    </xf>
    <xf numFmtId="0" fontId="5" fillId="5" borderId="5" xfId="0" applyFont="1" applyFill="1" applyBorder="1" applyAlignment="1" applyProtection="1">
      <alignment horizontal="center" vertical="center" wrapText="1"/>
    </xf>
    <xf numFmtId="0" fontId="5" fillId="5" borderId="0" xfId="0" applyFont="1" applyFill="1" applyBorder="1" applyAlignment="1" applyProtection="1">
      <alignment horizontal="center" vertical="center" wrapText="1"/>
    </xf>
    <xf numFmtId="0" fontId="5" fillId="5" borderId="6" xfId="0" applyFont="1" applyFill="1" applyBorder="1" applyAlignment="1" applyProtection="1">
      <alignment horizontal="center" vertical="center" wrapText="1"/>
    </xf>
    <xf numFmtId="0" fontId="0" fillId="5" borderId="5" xfId="0" applyFill="1" applyBorder="1" applyAlignment="1" applyProtection="1">
      <alignment horizontal="center"/>
    </xf>
    <xf numFmtId="0" fontId="0" fillId="5" borderId="0" xfId="0" applyFill="1" applyBorder="1" applyAlignment="1" applyProtection="1">
      <alignment horizontal="center"/>
    </xf>
    <xf numFmtId="0" fontId="0" fillId="5" borderId="6" xfId="0" applyFill="1" applyBorder="1" applyAlignment="1" applyProtection="1">
      <alignment horizontal="center"/>
    </xf>
    <xf numFmtId="0" fontId="15" fillId="0" borderId="4" xfId="0" applyFont="1" applyBorder="1" applyAlignment="1" applyProtection="1">
      <alignment horizontal="center" vertical="center" wrapText="1"/>
    </xf>
    <xf numFmtId="0" fontId="15" fillId="0" borderId="9" xfId="0" applyFont="1" applyBorder="1" applyAlignment="1" applyProtection="1">
      <alignment horizontal="center" vertical="center" wrapText="1"/>
    </xf>
    <xf numFmtId="0" fontId="6" fillId="3" borderId="168" xfId="0" applyFont="1" applyFill="1" applyBorder="1" applyAlignment="1" applyProtection="1">
      <alignment horizontal="center" vertical="center" wrapText="1"/>
    </xf>
    <xf numFmtId="0" fontId="6" fillId="3" borderId="169" xfId="0" applyFont="1" applyFill="1" applyBorder="1" applyAlignment="1" applyProtection="1">
      <alignment horizontal="center" vertical="center" wrapText="1"/>
    </xf>
    <xf numFmtId="0" fontId="6" fillId="3" borderId="170" xfId="0" applyFont="1" applyFill="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5" fillId="6" borderId="5" xfId="0" applyFont="1" applyFill="1" applyBorder="1" applyAlignment="1" applyProtection="1">
      <alignment horizontal="center" vertical="center" wrapText="1"/>
    </xf>
    <xf numFmtId="0" fontId="5" fillId="6" borderId="0" xfId="0" applyFont="1" applyFill="1" applyBorder="1" applyAlignment="1" applyProtection="1">
      <alignment horizontal="center" vertical="center" wrapText="1"/>
    </xf>
    <xf numFmtId="0" fontId="5" fillId="6" borderId="6" xfId="0" applyFont="1" applyFill="1" applyBorder="1" applyAlignment="1" applyProtection="1">
      <alignment horizontal="center" vertical="center" wrapText="1"/>
    </xf>
    <xf numFmtId="0" fontId="0" fillId="11" borderId="5" xfId="0" applyFill="1" applyBorder="1" applyAlignment="1" applyProtection="1">
      <alignment horizontal="center"/>
    </xf>
    <xf numFmtId="0" fontId="0" fillId="11" borderId="0" xfId="0" applyFill="1" applyBorder="1" applyAlignment="1" applyProtection="1">
      <alignment horizontal="center"/>
    </xf>
    <xf numFmtId="0" fontId="0" fillId="11" borderId="6" xfId="0" applyFill="1" applyBorder="1" applyAlignment="1" applyProtection="1">
      <alignment horizontal="center"/>
    </xf>
    <xf numFmtId="0" fontId="6" fillId="7" borderId="18" xfId="0" applyFont="1" applyFill="1" applyBorder="1" applyAlignment="1" applyProtection="1">
      <alignment horizontal="center" vertical="center" wrapText="1"/>
    </xf>
    <xf numFmtId="0" fontId="6" fillId="7" borderId="16" xfId="0" applyFont="1" applyFill="1" applyBorder="1" applyAlignment="1" applyProtection="1">
      <alignment horizontal="center" vertical="center" wrapText="1"/>
    </xf>
    <xf numFmtId="0" fontId="6" fillId="7" borderId="22" xfId="0" applyFont="1" applyFill="1" applyBorder="1" applyAlignment="1" applyProtection="1">
      <alignment horizontal="center" vertical="center" wrapText="1"/>
    </xf>
    <xf numFmtId="0" fontId="6" fillId="7" borderId="21" xfId="0" applyFont="1" applyFill="1" applyBorder="1" applyAlignment="1" applyProtection="1">
      <alignment horizontal="center" vertical="center" wrapText="1"/>
    </xf>
    <xf numFmtId="0" fontId="5" fillId="8" borderId="5" xfId="0" applyFont="1" applyFill="1" applyBorder="1" applyAlignment="1" applyProtection="1">
      <alignment horizontal="center" vertical="center" wrapText="1"/>
    </xf>
    <xf numFmtId="0" fontId="5" fillId="8" borderId="0" xfId="0" applyFont="1" applyFill="1" applyBorder="1" applyAlignment="1" applyProtection="1">
      <alignment horizontal="center" vertical="center" wrapText="1"/>
    </xf>
    <xf numFmtId="0" fontId="5" fillId="8" borderId="6" xfId="0" applyFont="1" applyFill="1" applyBorder="1" applyAlignment="1" applyProtection="1">
      <alignment horizontal="center" vertical="center" wrapText="1"/>
    </xf>
    <xf numFmtId="0" fontId="0" fillId="8" borderId="5" xfId="0" applyFill="1" applyBorder="1" applyAlignment="1" applyProtection="1">
      <alignment horizontal="center"/>
    </xf>
    <xf numFmtId="0" fontId="0" fillId="8" borderId="0" xfId="0" applyFill="1" applyBorder="1" applyAlignment="1" applyProtection="1">
      <alignment horizontal="center"/>
    </xf>
    <xf numFmtId="0" fontId="0" fillId="8" borderId="6" xfId="0" applyFill="1" applyBorder="1" applyAlignment="1" applyProtection="1">
      <alignment horizontal="center"/>
    </xf>
    <xf numFmtId="0" fontId="6" fillId="7" borderId="180" xfId="0" applyFont="1" applyFill="1" applyBorder="1" applyAlignment="1" applyProtection="1">
      <alignment horizontal="center" vertical="center" wrapText="1"/>
    </xf>
    <xf numFmtId="0" fontId="6" fillId="7" borderId="181" xfId="0" applyFont="1" applyFill="1" applyBorder="1" applyAlignment="1" applyProtection="1">
      <alignment horizontal="center" vertical="center" wrapText="1"/>
    </xf>
    <xf numFmtId="0" fontId="6" fillId="7" borderId="182" xfId="0" applyFont="1" applyFill="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6" fillId="7" borderId="115" xfId="0" applyFont="1" applyFill="1" applyBorder="1" applyAlignment="1" applyProtection="1">
      <alignment horizontal="center" vertical="center" wrapText="1"/>
    </xf>
    <xf numFmtId="0" fontId="6" fillId="7" borderId="116" xfId="0" applyFont="1" applyFill="1" applyBorder="1" applyAlignment="1" applyProtection="1">
      <alignment horizontal="center" vertical="center" wrapText="1"/>
    </xf>
    <xf numFmtId="0" fontId="6" fillId="7" borderId="117" xfId="0" applyFont="1" applyFill="1" applyBorder="1" applyAlignment="1" applyProtection="1">
      <alignment horizontal="center" vertical="center" wrapText="1"/>
    </xf>
    <xf numFmtId="0" fontId="6" fillId="7" borderId="119" xfId="0" applyFont="1" applyFill="1" applyBorder="1" applyAlignment="1" applyProtection="1">
      <alignment horizontal="center" vertical="center" wrapText="1"/>
    </xf>
    <xf numFmtId="0" fontId="6" fillId="7" borderId="120" xfId="0" applyFont="1" applyFill="1" applyBorder="1" applyAlignment="1" applyProtection="1">
      <alignment horizontal="center" vertical="center" wrapText="1"/>
    </xf>
    <xf numFmtId="0" fontId="6" fillId="7" borderId="121" xfId="0" applyFont="1" applyFill="1" applyBorder="1" applyAlignment="1" applyProtection="1">
      <alignment horizontal="center" vertical="center" wrapText="1"/>
    </xf>
    <xf numFmtId="0" fontId="5" fillId="13" borderId="192" xfId="0" applyFont="1" applyFill="1" applyBorder="1" applyAlignment="1" applyProtection="1">
      <alignment horizontal="center" vertical="center" wrapText="1"/>
    </xf>
    <xf numFmtId="0" fontId="5" fillId="13" borderId="179" xfId="0" applyFont="1" applyFill="1" applyBorder="1" applyAlignment="1" applyProtection="1">
      <alignment horizontal="center" vertical="center" wrapText="1"/>
    </xf>
    <xf numFmtId="0" fontId="5" fillId="13" borderId="36" xfId="0" applyFont="1" applyFill="1" applyBorder="1" applyAlignment="1" applyProtection="1">
      <alignment horizontal="center" vertical="center" wrapText="1"/>
    </xf>
    <xf numFmtId="0" fontId="0" fillId="13" borderId="5" xfId="0" applyFill="1" applyBorder="1" applyAlignment="1" applyProtection="1">
      <alignment horizontal="center"/>
    </xf>
    <xf numFmtId="0" fontId="0" fillId="13" borderId="0" xfId="0" applyFill="1" applyBorder="1" applyAlignment="1" applyProtection="1">
      <alignment horizontal="center"/>
    </xf>
    <xf numFmtId="0" fontId="0" fillId="13" borderId="6" xfId="0" applyFill="1" applyBorder="1" applyAlignment="1" applyProtection="1">
      <alignment horizontal="center"/>
    </xf>
    <xf numFmtId="0" fontId="7" fillId="10" borderId="5" xfId="0" applyFont="1" applyFill="1" applyBorder="1" applyAlignment="1" applyProtection="1">
      <alignment horizontal="center" vertical="center" wrapText="1"/>
    </xf>
    <xf numFmtId="0" fontId="7" fillId="10" borderId="0" xfId="0" applyFont="1" applyFill="1" applyBorder="1" applyAlignment="1" applyProtection="1">
      <alignment horizontal="center" vertical="center" wrapText="1"/>
    </xf>
    <xf numFmtId="0" fontId="7" fillId="10" borderId="6" xfId="0" applyFont="1" applyFill="1" applyBorder="1" applyAlignment="1" applyProtection="1">
      <alignment horizontal="center" vertical="center" wrapText="1"/>
    </xf>
    <xf numFmtId="0" fontId="0" fillId="10" borderId="5" xfId="0" applyFill="1" applyBorder="1" applyAlignment="1" applyProtection="1">
      <alignment horizontal="center"/>
    </xf>
    <xf numFmtId="0" fontId="0" fillId="10" borderId="0" xfId="0" applyFill="1" applyBorder="1" applyAlignment="1" applyProtection="1">
      <alignment horizontal="center"/>
    </xf>
    <xf numFmtId="0" fontId="0" fillId="10" borderId="6" xfId="0" applyFill="1" applyBorder="1" applyAlignment="1" applyProtection="1">
      <alignment horizontal="center"/>
    </xf>
    <xf numFmtId="0" fontId="6" fillId="7" borderId="113" xfId="0" applyFont="1" applyFill="1" applyBorder="1" applyAlignment="1" applyProtection="1">
      <alignment horizontal="center" vertical="center" wrapText="1"/>
    </xf>
    <xf numFmtId="0" fontId="6" fillId="7" borderId="114" xfId="0" applyFont="1" applyFill="1" applyBorder="1" applyAlignment="1" applyProtection="1">
      <alignment horizontal="center" vertical="center" wrapText="1"/>
    </xf>
    <xf numFmtId="0" fontId="6" fillId="7" borderId="118" xfId="0" applyFont="1" applyFill="1" applyBorder="1" applyAlignment="1" applyProtection="1">
      <alignment horizontal="center" vertical="center" wrapText="1"/>
    </xf>
    <xf numFmtId="0" fontId="5" fillId="9" borderId="5" xfId="0" applyFont="1" applyFill="1" applyBorder="1" applyAlignment="1" applyProtection="1">
      <alignment horizontal="center" vertical="center" wrapText="1"/>
    </xf>
    <xf numFmtId="0" fontId="5" fillId="9" borderId="0" xfId="0" applyFont="1" applyFill="1" applyBorder="1" applyAlignment="1" applyProtection="1">
      <alignment horizontal="center" vertical="center" wrapText="1"/>
    </xf>
    <xf numFmtId="0" fontId="5" fillId="9" borderId="6" xfId="0" applyFont="1" applyFill="1" applyBorder="1" applyAlignment="1" applyProtection="1">
      <alignment horizontal="center" vertical="center" wrapText="1"/>
    </xf>
    <xf numFmtId="0" fontId="0" fillId="9" borderId="5" xfId="0" applyFill="1" applyBorder="1" applyAlignment="1" applyProtection="1">
      <alignment horizontal="center"/>
    </xf>
    <xf numFmtId="0" fontId="0" fillId="9" borderId="0" xfId="0" applyFill="1" applyBorder="1" applyAlignment="1" applyProtection="1">
      <alignment horizontal="center"/>
    </xf>
    <xf numFmtId="0" fontId="0" fillId="9" borderId="6" xfId="0" applyFill="1" applyBorder="1" applyAlignment="1" applyProtection="1">
      <alignment horizontal="center"/>
    </xf>
    <xf numFmtId="0" fontId="0" fillId="0" borderId="205" xfId="0" applyBorder="1" applyAlignment="1" applyProtection="1">
      <alignment horizontal="center"/>
    </xf>
    <xf numFmtId="0" fontId="0" fillId="0" borderId="46" xfId="0" applyBorder="1" applyAlignment="1" applyProtection="1">
      <alignment horizontal="center"/>
    </xf>
    <xf numFmtId="0" fontId="0" fillId="0" borderId="7" xfId="0" applyBorder="1" applyAlignment="1" applyProtection="1">
      <alignment horizontal="center"/>
    </xf>
    <xf numFmtId="0" fontId="0" fillId="0" borderId="9" xfId="0" applyBorder="1" applyAlignment="1" applyProtection="1">
      <alignment horizontal="center"/>
    </xf>
    <xf numFmtId="0" fontId="10" fillId="0" borderId="51" xfId="0" applyFont="1" applyBorder="1" applyAlignment="1" applyProtection="1">
      <alignment horizontal="center" vertical="center" wrapText="1"/>
    </xf>
    <xf numFmtId="0" fontId="10" fillId="0" borderId="47" xfId="0" applyFont="1" applyBorder="1" applyAlignment="1" applyProtection="1">
      <alignment horizontal="center" vertical="center" wrapText="1"/>
    </xf>
    <xf numFmtId="0" fontId="10" fillId="0" borderId="48" xfId="0" applyFont="1" applyBorder="1" applyAlignment="1" applyProtection="1">
      <alignment horizontal="center" vertical="center" wrapText="1"/>
    </xf>
    <xf numFmtId="0" fontId="10" fillId="0" borderId="50" xfId="0" applyFont="1" applyBorder="1" applyAlignment="1" applyProtection="1">
      <alignment horizontal="center" vertical="center" wrapText="1"/>
    </xf>
    <xf numFmtId="0" fontId="10" fillId="0" borderId="12" xfId="0" applyFont="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9" xfId="0" applyFont="1" applyFill="1" applyBorder="1" applyAlignment="1" applyProtection="1">
      <alignment horizontal="center" vertical="center" wrapText="1"/>
    </xf>
    <xf numFmtId="0" fontId="24" fillId="3" borderId="2" xfId="0" applyFont="1" applyFill="1" applyBorder="1" applyAlignment="1" applyProtection="1">
      <alignment horizontal="center" vertical="center" wrapText="1"/>
    </xf>
    <xf numFmtId="0" fontId="24" fillId="3" borderId="4" xfId="0" applyFont="1" applyFill="1" applyBorder="1" applyAlignment="1" applyProtection="1">
      <alignment horizontal="center" vertical="center" wrapText="1"/>
    </xf>
    <xf numFmtId="0" fontId="24" fillId="3" borderId="5" xfId="0" applyFont="1" applyFill="1" applyBorder="1" applyAlignment="1" applyProtection="1">
      <alignment horizontal="center" vertical="center" wrapText="1"/>
    </xf>
    <xf numFmtId="0" fontId="24" fillId="3" borderId="6" xfId="0" applyFont="1" applyFill="1" applyBorder="1" applyAlignment="1" applyProtection="1">
      <alignment horizontal="center" vertical="center" wrapText="1"/>
    </xf>
    <xf numFmtId="0" fontId="24" fillId="3" borderId="158" xfId="0" applyFont="1" applyFill="1" applyBorder="1" applyAlignment="1" applyProtection="1">
      <alignment horizontal="center" vertical="center" wrapText="1"/>
    </xf>
    <xf numFmtId="0" fontId="24" fillId="3" borderId="53" xfId="0" applyFont="1" applyFill="1" applyBorder="1" applyAlignment="1" applyProtection="1">
      <alignment horizontal="center" vertical="center" wrapText="1"/>
    </xf>
    <xf numFmtId="0" fontId="10" fillId="0" borderId="211" xfId="0" applyFont="1" applyBorder="1" applyAlignment="1" applyProtection="1">
      <alignment horizontal="center" vertical="center" wrapText="1"/>
    </xf>
    <xf numFmtId="0" fontId="10" fillId="0" borderId="212" xfId="0" applyFont="1" applyBorder="1" applyAlignment="1" applyProtection="1">
      <alignment horizontal="center" vertical="center" wrapText="1"/>
    </xf>
    <xf numFmtId="0" fontId="9" fillId="2" borderId="2"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0" fontId="9" fillId="2" borderId="7" xfId="0" applyFont="1" applyFill="1" applyBorder="1" applyAlignment="1" applyProtection="1">
      <alignment horizontal="center" vertical="center"/>
    </xf>
    <xf numFmtId="0" fontId="9" fillId="2" borderId="9" xfId="0" applyFont="1" applyFill="1" applyBorder="1" applyAlignment="1" applyProtection="1">
      <alignment horizontal="center" vertical="center"/>
    </xf>
    <xf numFmtId="0" fontId="10" fillId="0" borderId="207" xfId="0" applyFont="1" applyBorder="1" applyAlignment="1" applyProtection="1">
      <alignment horizontal="center" vertical="center" wrapText="1"/>
    </xf>
    <xf numFmtId="0" fontId="0" fillId="0" borderId="2" xfId="0" applyBorder="1" applyAlignment="1" applyProtection="1">
      <alignment horizontal="center"/>
    </xf>
    <xf numFmtId="0" fontId="0" fillId="0" borderId="4" xfId="0" applyBorder="1" applyAlignment="1" applyProtection="1">
      <alignment horizontal="center"/>
    </xf>
    <xf numFmtId="0" fontId="0" fillId="0" borderId="214" xfId="0" applyBorder="1" applyAlignment="1" applyProtection="1">
      <alignment horizontal="center"/>
    </xf>
    <xf numFmtId="0" fontId="0" fillId="0" borderId="52" xfId="0" applyBorder="1" applyAlignment="1" applyProtection="1">
      <alignment horizontal="center"/>
    </xf>
    <xf numFmtId="0" fontId="0" fillId="0" borderId="5" xfId="0" applyBorder="1" applyAlignment="1" applyProtection="1">
      <alignment horizontal="center"/>
    </xf>
    <xf numFmtId="0" fontId="0" fillId="0" borderId="6" xfId="0" applyBorder="1" applyAlignment="1" applyProtection="1">
      <alignment horizontal="center"/>
    </xf>
    <xf numFmtId="0" fontId="0" fillId="0" borderId="158" xfId="0" applyBorder="1" applyAlignment="1" applyProtection="1">
      <alignment horizontal="center"/>
    </xf>
    <xf numFmtId="0" fontId="0" fillId="0" borderId="53" xfId="0" applyBorder="1" applyAlignment="1" applyProtection="1">
      <alignment horizontal="center"/>
    </xf>
    <xf numFmtId="0" fontId="0" fillId="0" borderId="211" xfId="0" applyBorder="1" applyAlignment="1" applyProtection="1">
      <alignment horizontal="center"/>
    </xf>
    <xf numFmtId="0" fontId="0" fillId="0" borderId="212" xfId="0" applyBorder="1" applyAlignment="1" applyProtection="1">
      <alignment horizontal="center"/>
    </xf>
    <xf numFmtId="0" fontId="9" fillId="2" borderId="12" xfId="0" applyFont="1" applyFill="1" applyBorder="1" applyAlignment="1" applyProtection="1">
      <alignment horizontal="center" vertical="center" wrapText="1"/>
    </xf>
    <xf numFmtId="0" fontId="9" fillId="2" borderId="13"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12" xfId="0" applyFont="1" applyFill="1" applyBorder="1" applyAlignment="1" applyProtection="1">
      <alignment horizontal="center" vertical="center"/>
    </xf>
    <xf numFmtId="0" fontId="15" fillId="2" borderId="13" xfId="0" applyFont="1" applyFill="1" applyBorder="1" applyAlignment="1" applyProtection="1">
      <alignment horizontal="center" vertical="center"/>
    </xf>
    <xf numFmtId="0" fontId="0" fillId="2" borderId="12" xfId="0" applyFill="1" applyBorder="1" applyAlignment="1" applyProtection="1">
      <alignment horizontal="center" vertical="center"/>
    </xf>
    <xf numFmtId="0" fontId="0" fillId="2" borderId="13" xfId="0" applyFill="1" applyBorder="1" applyAlignment="1" applyProtection="1">
      <alignment horizontal="center" vertical="center"/>
    </xf>
    <xf numFmtId="0" fontId="0" fillId="0" borderId="51" xfId="0" applyFill="1" applyBorder="1" applyAlignment="1" applyProtection="1">
      <alignment horizontal="center" vertical="center"/>
    </xf>
    <xf numFmtId="0" fontId="0" fillId="0" borderId="14" xfId="0" applyFill="1" applyBorder="1" applyAlignment="1" applyProtection="1">
      <alignment horizontal="center" vertical="center"/>
    </xf>
    <xf numFmtId="0" fontId="0" fillId="0" borderId="50" xfId="0" applyFill="1" applyBorder="1" applyAlignment="1" applyProtection="1">
      <alignment horizontal="center" vertical="center"/>
    </xf>
    <xf numFmtId="0" fontId="0" fillId="0" borderId="51" xfId="0" applyNumberFormat="1" applyBorder="1" applyAlignment="1" applyProtection="1">
      <alignment horizontal="center" vertical="center" wrapText="1"/>
    </xf>
    <xf numFmtId="0" fontId="0" fillId="0" borderId="14" xfId="0" applyNumberFormat="1" applyBorder="1" applyAlignment="1" applyProtection="1">
      <alignment horizontal="center" vertical="center" wrapText="1"/>
    </xf>
    <xf numFmtId="0" fontId="0" fillId="0" borderId="13" xfId="0" applyNumberFormat="1" applyBorder="1" applyAlignment="1" applyProtection="1">
      <alignment horizontal="center" vertical="center" wrapText="1"/>
    </xf>
    <xf numFmtId="0" fontId="0" fillId="0" borderId="50" xfId="0" applyNumberFormat="1" applyBorder="1" applyAlignment="1" applyProtection="1">
      <alignment horizontal="center" vertical="center" wrapText="1"/>
    </xf>
    <xf numFmtId="0" fontId="0" fillId="0" borderId="12" xfId="0" applyFill="1" applyBorder="1" applyAlignment="1" applyProtection="1">
      <alignment horizontal="center" vertical="center" wrapText="1"/>
    </xf>
    <xf numFmtId="0" fontId="0" fillId="0" borderId="14" xfId="0" applyFill="1" applyBorder="1" applyAlignment="1" applyProtection="1">
      <alignment horizontal="center" vertical="center" wrapText="1"/>
    </xf>
    <xf numFmtId="0" fontId="0" fillId="0" borderId="50" xfId="0" applyFill="1" applyBorder="1" applyAlignment="1" applyProtection="1">
      <alignment horizontal="center" vertical="center" wrapText="1"/>
    </xf>
    <xf numFmtId="17" fontId="0" fillId="3" borderId="12" xfId="0" applyNumberFormat="1" applyFill="1" applyBorder="1" applyAlignment="1" applyProtection="1">
      <alignment horizontal="center" vertical="center" wrapText="1"/>
    </xf>
    <xf numFmtId="0" fontId="0" fillId="3" borderId="14" xfId="0" applyNumberFormat="1" applyFill="1" applyBorder="1" applyAlignment="1" applyProtection="1">
      <alignment horizontal="center" vertical="center" wrapText="1"/>
    </xf>
    <xf numFmtId="0" fontId="0" fillId="3" borderId="50" xfId="0" applyNumberFormat="1" applyFill="1" applyBorder="1" applyAlignment="1" applyProtection="1">
      <alignment horizontal="center" vertical="center" wrapText="1"/>
    </xf>
    <xf numFmtId="0" fontId="10" fillId="0" borderId="13" xfId="0" applyFont="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10" fillId="3" borderId="5"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158" xfId="0" applyFont="1" applyFill="1" applyBorder="1" applyAlignment="1" applyProtection="1">
      <alignment horizontal="center" vertical="center" wrapText="1"/>
    </xf>
    <xf numFmtId="0" fontId="10" fillId="3" borderId="213" xfId="0" applyFont="1" applyFill="1" applyBorder="1" applyAlignment="1" applyProtection="1">
      <alignment horizontal="center" vertical="center" wrapText="1"/>
    </xf>
    <xf numFmtId="0" fontId="10" fillId="3" borderId="53" xfId="0" applyFont="1" applyFill="1" applyBorder="1" applyAlignment="1" applyProtection="1">
      <alignment horizontal="center" vertical="center" wrapText="1"/>
    </xf>
    <xf numFmtId="0" fontId="10" fillId="0" borderId="158" xfId="0" applyFont="1" applyBorder="1" applyAlignment="1" applyProtection="1">
      <alignment horizontal="center" vertical="center" wrapText="1"/>
    </xf>
    <xf numFmtId="0" fontId="10" fillId="0" borderId="213" xfId="0" applyFont="1" applyBorder="1" applyAlignment="1" applyProtection="1">
      <alignment horizontal="center" vertical="center" wrapText="1"/>
    </xf>
    <xf numFmtId="0" fontId="10" fillId="0" borderId="53" xfId="0" applyFont="1" applyBorder="1" applyAlignment="1" applyProtection="1">
      <alignment horizontal="center" vertical="center" wrapText="1"/>
    </xf>
  </cellXfs>
  <cellStyles count="2">
    <cellStyle name="Link" xfId="1" builtinId="8"/>
    <cellStyle name="Standard" xfId="0" builtinId="0"/>
  </cellStyles>
  <dxfs count="2933">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CC0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ont>
        <color rgb="FF00B050"/>
      </font>
      <fill>
        <patternFill>
          <bgColor theme="9"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CC00"/>
      <color rgb="FFE862C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de-AT"/>
              <a:t>Förderangebote nach Bildungsbereich</a:t>
            </a:r>
          </a:p>
        </c:rich>
      </c:tx>
      <c:layout>
        <c:manualLayout>
          <c:xMode val="edge"/>
          <c:yMode val="edge"/>
          <c:x val="2.4227481768860526E-2"/>
          <c:y val="3.4934497816593885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de-DE"/>
        </a:p>
      </c:txPr>
    </c:title>
    <c:autoTitleDeleted val="0"/>
    <c:plotArea>
      <c:layout/>
      <c:pieChart>
        <c:varyColors val="1"/>
        <c: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4BE-4174-A8D2-6CB5AE47EE55}"/>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4BE-4174-A8D2-6CB5AE47EE55}"/>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A4BE-4174-A8D2-6CB5AE47EE55}"/>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A4BE-4174-A8D2-6CB5AE47EE55}"/>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4BE-4174-A8D2-6CB5AE47EE55}"/>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A4BE-4174-A8D2-6CB5AE47EE55}"/>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Uebersicht!$N$12:$N$17</c:f>
              <c:strCache>
                <c:ptCount val="6"/>
                <c:pt idx="0">
                  <c:v>Emotionen &amp; soziale Beziehungen</c:v>
                </c:pt>
                <c:pt idx="1">
                  <c:v>Ethik &amp; Gesellschaft</c:v>
                </c:pt>
                <c:pt idx="2">
                  <c:v>Sprache &amp; Kommunikation </c:v>
                </c:pt>
                <c:pt idx="3">
                  <c:v>Bewegung &amp; Gesundheit</c:v>
                </c:pt>
                <c:pt idx="4">
                  <c:v>Ästhetik &amp; Gestaltung </c:v>
                </c:pt>
                <c:pt idx="5">
                  <c:v>Natur &amp; Technik</c:v>
                </c:pt>
              </c:strCache>
            </c:strRef>
          </c:cat>
          <c:val>
            <c:numRef>
              <c:f>Uebersicht!$O$12:$O$17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C-A4BE-4174-A8D2-6CB5AE47EE55}"/>
            </c:ext>
          </c:extLst>
        </c:ser>
        <c:dLbls>
          <c:dLblPos val="ctr"/>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62390670553935856"/>
          <c:y val="0.21127852468223138"/>
          <c:w val="0.34499514091350825"/>
          <c:h val="0.76543181010670613"/>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accent3">
            <a:lumMod val="0"/>
            <a:lumOff val="100000"/>
          </a:schemeClr>
        </a:gs>
        <a:gs pos="47000">
          <a:schemeClr val="accent3">
            <a:lumMod val="0"/>
            <a:lumOff val="100000"/>
          </a:schemeClr>
        </a:gs>
        <a:gs pos="100000">
          <a:schemeClr val="accent3">
            <a:lumMod val="100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tx>
            <c:strRef>
              <c:f>Uebersicht!$D$29</c:f>
              <c:strCache>
                <c:ptCount val="1"/>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ED77-4A17-8E45-114F055F8570}"/>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ED77-4A17-8E45-114F055F8570}"/>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ED77-4A17-8E45-114F055F8570}"/>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ED77-4A17-8E45-114F055F8570}"/>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ED77-4A17-8E45-114F055F8570}"/>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ED77-4A17-8E45-114F055F8570}"/>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Uebersicht!$A$30:$A$35</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Uebersicht!$D$30:$D$35</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B08C-4B5B-B340-32351A6F2398}"/>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tx>
                  <c:strRef>
                    <c:extLst>
                      <c:ext uri="{02D57815-91ED-43cb-92C2-25804820EDAC}">
                        <c15:formulaRef>
                          <c15:sqref>Uebersicht!$B$29</c15:sqref>
                        </c15:formulaRef>
                      </c:ext>
                    </c:extLst>
                    <c:strCache>
                      <c:ptCount val="1"/>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ED77-4A17-8E45-114F055F8570}"/>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ED77-4A17-8E45-114F055F8570}"/>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ED77-4A17-8E45-114F055F8570}"/>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ED77-4A17-8E45-114F055F8570}"/>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ED77-4A17-8E45-114F055F8570}"/>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ED77-4A17-8E45-114F055F8570}"/>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Uebersicht!$A$30:$A$35</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Uebersicht!$B$30:$B$35</c15:sqref>
                        </c15:formulaRef>
                      </c:ext>
                    </c:extLst>
                    <c:numCache>
                      <c:formatCode>General</c:formatCode>
                      <c:ptCount val="6"/>
                    </c:numCache>
                  </c:numRef>
                </c:val>
                <c:extLst>
                  <c:ext xmlns:c16="http://schemas.microsoft.com/office/drawing/2014/chart" uri="{C3380CC4-5D6E-409C-BE32-E72D297353CC}">
                    <c16:uniqueId val="{00000000-B08C-4B5B-B340-32351A6F2398}"/>
                  </c:ext>
                </c:extLst>
              </c15:ser>
            </c15:filteredPieSeries>
            <c15:filteredPieSeries>
              <c15:ser>
                <c:idx val="1"/>
                <c:order val="1"/>
                <c:tx>
                  <c:strRef>
                    <c:extLst xmlns:c15="http://schemas.microsoft.com/office/drawing/2012/chart">
                      <c:ext xmlns:c15="http://schemas.microsoft.com/office/drawing/2012/chart" uri="{02D57815-91ED-43cb-92C2-25804820EDAC}">
                        <c15:formulaRef>
                          <c15:sqref>Uebersicht!$C$29</c15:sqref>
                        </c15:formulaRef>
                      </c:ext>
                    </c:extLst>
                    <c:strCache>
                      <c:ptCount val="1"/>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ED77-4A17-8E45-114F055F8570}"/>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ED77-4A17-8E45-114F055F8570}"/>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ED77-4A17-8E45-114F055F8570}"/>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ED77-4A17-8E45-114F055F8570}"/>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ED77-4A17-8E45-114F055F8570}"/>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ED77-4A17-8E45-114F055F8570}"/>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Uebersicht!$A$30:$A$35</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Uebersicht!$C$30:$C$35</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B08C-4B5B-B340-32351A6F2398}"/>
                  </c:ext>
                </c:extLst>
              </c15:ser>
            </c15:filteredPieSeries>
          </c:ext>
        </c:extLst>
      </c:doughnutChart>
      <c:spPr>
        <a:noFill/>
        <a:ln>
          <a:noFill/>
        </a:ln>
        <a:effectLst/>
      </c:spPr>
    </c:plotArea>
    <c:legend>
      <c:legendPos val="r"/>
      <c:layout>
        <c:manualLayout>
          <c:xMode val="edge"/>
          <c:yMode val="edge"/>
          <c:x val="0.63732697696243368"/>
          <c:y val="1.4488703507780703E-2"/>
          <c:w val="0.35941303850067408"/>
          <c:h val="0.98551129649221936"/>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5875"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1C36-41B6-A0D1-E2874F602F9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1C36-41B6-A0D1-E2874F602F9C}"/>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1C36-41B6-A0D1-E2874F602F9C}"/>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1C36-41B6-A0D1-E2874F602F9C}"/>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1C36-41B6-A0D1-E2874F602F9C}"/>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1C36-41B6-A0D1-E2874F602F9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Uebersicht!$A$38:$A$43</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Uebersicht!$D$38:$D$43</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2256-49DE-A9CC-B8D657EEDBCA}"/>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1C36-41B6-A0D1-E2874F602F9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1C36-41B6-A0D1-E2874F602F9C}"/>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1C36-41B6-A0D1-E2874F602F9C}"/>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1C36-41B6-A0D1-E2874F602F9C}"/>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1C36-41B6-A0D1-E2874F602F9C}"/>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1C36-41B6-A0D1-E2874F602F9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Uebersicht!$A$38:$A$43</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Uebersicht!$B$38:$B$43</c15:sqref>
                        </c15:formulaRef>
                      </c:ext>
                    </c:extLst>
                    <c:numCache>
                      <c:formatCode>General</c:formatCode>
                      <c:ptCount val="6"/>
                    </c:numCache>
                  </c:numRef>
                </c:val>
                <c:extLst>
                  <c:ext xmlns:c16="http://schemas.microsoft.com/office/drawing/2014/chart" uri="{C3380CC4-5D6E-409C-BE32-E72D297353CC}">
                    <c16:uniqueId val="{00000000-2256-49DE-A9CC-B8D657EEDBCA}"/>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1C36-41B6-A0D1-E2874F602F9C}"/>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1C36-41B6-A0D1-E2874F602F9C}"/>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1C36-41B6-A0D1-E2874F602F9C}"/>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1C36-41B6-A0D1-E2874F602F9C}"/>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1C36-41B6-A0D1-E2874F602F9C}"/>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1C36-41B6-A0D1-E2874F602F9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Uebersicht!$A$38:$A$43</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Uebersicht!$C$38:$C$43</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2256-49DE-A9CC-B8D657EEDBCA}"/>
                  </c:ext>
                </c:extLst>
              </c15:ser>
            </c15:filteredPieSeries>
          </c:ext>
        </c:extLst>
      </c:doughnutChart>
      <c:spPr>
        <a:noFill/>
        <a:ln>
          <a:noFill/>
        </a:ln>
        <a:effectLst/>
      </c:spPr>
    </c:plotArea>
    <c:legend>
      <c:legendPos val="r"/>
      <c:layout>
        <c:manualLayout>
          <c:xMode val="edge"/>
          <c:yMode val="edge"/>
          <c:x val="0.63739837398373989"/>
          <c:y val="5.6596051985805373E-3"/>
          <c:w val="0.35934959349593498"/>
          <c:h val="0.9886802799580664"/>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5875"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8E2D-4B3C-BA2A-C01FF1221B15}"/>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8E2D-4B3C-BA2A-C01FF1221B15}"/>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8E2D-4B3C-BA2A-C01FF1221B15}"/>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8E2D-4B3C-BA2A-C01FF1221B15}"/>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8E2D-4B3C-BA2A-C01FF1221B15}"/>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8E2D-4B3C-BA2A-C01FF1221B15}"/>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Uebersicht!$A$46:$A$51</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Uebersicht!$D$46:$D$51</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4DEE-46F6-8462-50BC38A01363}"/>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8E2D-4B3C-BA2A-C01FF1221B15}"/>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8E2D-4B3C-BA2A-C01FF1221B15}"/>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8E2D-4B3C-BA2A-C01FF1221B15}"/>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8E2D-4B3C-BA2A-C01FF1221B15}"/>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8E2D-4B3C-BA2A-C01FF1221B15}"/>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8E2D-4B3C-BA2A-C01FF1221B15}"/>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Uebersicht!$A$46:$A$51</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Uebersicht!$B$46:$B$51</c15:sqref>
                        </c15:formulaRef>
                      </c:ext>
                    </c:extLst>
                    <c:numCache>
                      <c:formatCode>General</c:formatCode>
                      <c:ptCount val="6"/>
                    </c:numCache>
                  </c:numRef>
                </c:val>
                <c:extLst>
                  <c:ext xmlns:c16="http://schemas.microsoft.com/office/drawing/2014/chart" uri="{C3380CC4-5D6E-409C-BE32-E72D297353CC}">
                    <c16:uniqueId val="{00000000-4DEE-46F6-8462-50BC38A01363}"/>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8E2D-4B3C-BA2A-C01FF1221B15}"/>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8E2D-4B3C-BA2A-C01FF1221B15}"/>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8E2D-4B3C-BA2A-C01FF1221B15}"/>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8E2D-4B3C-BA2A-C01FF1221B15}"/>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8E2D-4B3C-BA2A-C01FF1221B15}"/>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8E2D-4B3C-BA2A-C01FF1221B15}"/>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Uebersicht!$A$46:$A$51</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Uebersicht!$C$46:$C$51</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4DEE-46F6-8462-50BC38A01363}"/>
                  </c:ext>
                </c:extLst>
              </c15:ser>
            </c15:filteredPieSeries>
          </c:ext>
        </c:extLst>
      </c:doughnutChart>
      <c:spPr>
        <a:noFill/>
        <a:ln>
          <a:noFill/>
        </a:ln>
        <a:effectLst/>
      </c:spPr>
    </c:plotArea>
    <c:legend>
      <c:legendPos val="r"/>
      <c:layout>
        <c:manualLayout>
          <c:xMode val="edge"/>
          <c:yMode val="edge"/>
          <c:x val="0.63739846683350188"/>
          <c:y val="1.2755152017481073E-2"/>
          <c:w val="0.35934950147890621"/>
          <c:h val="0.98724484798251888"/>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5875"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182C-4E58-9C86-DE036BAC233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182C-4E58-9C86-DE036BAC233C}"/>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182C-4E58-9C86-DE036BAC233C}"/>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182C-4E58-9C86-DE036BAC233C}"/>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182C-4E58-9C86-DE036BAC233C}"/>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182C-4E58-9C86-DE036BAC233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Uebersicht!$A$54:$A$59</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Uebersicht!$D$54:$D$59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88C3-4EF8-BC9F-EFD0C1B0E36F}"/>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182C-4E58-9C86-DE036BAC233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182C-4E58-9C86-DE036BAC233C}"/>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182C-4E58-9C86-DE036BAC233C}"/>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182C-4E58-9C86-DE036BAC233C}"/>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182C-4E58-9C86-DE036BAC233C}"/>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182C-4E58-9C86-DE036BAC233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Uebersicht!$A$54:$A$59</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Uebersicht!$B$54:$B$59</c15:sqref>
                        </c15:formulaRef>
                      </c:ext>
                    </c:extLst>
                    <c:numCache>
                      <c:formatCode>General</c:formatCode>
                      <c:ptCount val="6"/>
                    </c:numCache>
                  </c:numRef>
                </c:val>
                <c:extLst>
                  <c:ext xmlns:c16="http://schemas.microsoft.com/office/drawing/2014/chart" uri="{C3380CC4-5D6E-409C-BE32-E72D297353CC}">
                    <c16:uniqueId val="{00000000-88C3-4EF8-BC9F-EFD0C1B0E36F}"/>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182C-4E58-9C86-DE036BAC233C}"/>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182C-4E58-9C86-DE036BAC233C}"/>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182C-4E58-9C86-DE036BAC233C}"/>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182C-4E58-9C86-DE036BAC233C}"/>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182C-4E58-9C86-DE036BAC233C}"/>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182C-4E58-9C86-DE036BAC233C}"/>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Uebersicht!$A$54:$A$59</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Uebersicht!$C$54:$C$59</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88C3-4EF8-BC9F-EFD0C1B0E36F}"/>
                  </c:ext>
                </c:extLst>
              </c15:ser>
            </c15:filteredPieSeries>
          </c:ext>
        </c:extLst>
      </c:doughnutChart>
      <c:spPr>
        <a:noFill/>
        <a:ln>
          <a:noFill/>
        </a:ln>
        <a:effectLst/>
      </c:spPr>
    </c:plotArea>
    <c:legend>
      <c:legendPos val="r"/>
      <c:layout>
        <c:manualLayout>
          <c:xMode val="edge"/>
          <c:yMode val="edge"/>
          <c:x val="0.63746967898035545"/>
          <c:y val="3.1259472847584243E-3"/>
          <c:w val="0.35928620181588933"/>
          <c:h val="0.99374761253434885"/>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5875"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6083-4792-B41C-0F93510C43A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6083-4792-B41C-0F93510C43A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6083-4792-B41C-0F93510C43A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6083-4792-B41C-0F93510C43A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6083-4792-B41C-0F93510C43A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6083-4792-B41C-0F93510C43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Uebersicht!$A$62:$A$67</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Uebersicht!$D$62:$D$67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89A6-4883-88C5-E2D12CFCF808}"/>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6083-4792-B41C-0F93510C43A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6083-4792-B41C-0F93510C43A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6083-4792-B41C-0F93510C43A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6083-4792-B41C-0F93510C43A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6083-4792-B41C-0F93510C43A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6083-4792-B41C-0F93510C43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Uebersicht!$A$62:$A$67</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Uebersicht!$B$62:$B$67</c15:sqref>
                        </c15:formulaRef>
                      </c:ext>
                    </c:extLst>
                    <c:numCache>
                      <c:formatCode>General</c:formatCode>
                      <c:ptCount val="6"/>
                    </c:numCache>
                  </c:numRef>
                </c:val>
                <c:extLst>
                  <c:ext xmlns:c16="http://schemas.microsoft.com/office/drawing/2014/chart" uri="{C3380CC4-5D6E-409C-BE32-E72D297353CC}">
                    <c16:uniqueId val="{00000000-89A6-4883-88C5-E2D12CFCF808}"/>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6083-4792-B41C-0F93510C43AF}"/>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6083-4792-B41C-0F93510C43AF}"/>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6083-4792-B41C-0F93510C43AF}"/>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6083-4792-B41C-0F93510C43AF}"/>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6083-4792-B41C-0F93510C43AF}"/>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6083-4792-B41C-0F93510C43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Uebersicht!$A$62:$A$67</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Uebersicht!$C$62:$C$67</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89A6-4883-88C5-E2D12CFCF808}"/>
                  </c:ext>
                </c:extLst>
              </c15:ser>
            </c15:filteredPieSeries>
          </c:ext>
        </c:extLst>
      </c:doughnutChart>
      <c:spPr>
        <a:noFill/>
        <a:ln>
          <a:noFill/>
        </a:ln>
        <a:effectLst/>
      </c:spPr>
    </c:plotArea>
    <c:legend>
      <c:legendPos val="r"/>
      <c:layout>
        <c:manualLayout>
          <c:xMode val="edge"/>
          <c:yMode val="edge"/>
          <c:x val="0.63754054543726391"/>
          <c:y val="1.1678563544042982E-2"/>
          <c:w val="0.35922320943271169"/>
          <c:h val="0.98287340250692978"/>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5875"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5671150171384385E-2"/>
          <c:y val="0.11805531253037817"/>
          <c:w val="0.452313800718253"/>
          <c:h val="0.73919801691455234"/>
        </c:manualLayout>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70F-4C35-9D6D-EBB5ECD5F131}"/>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70F-4C35-9D6D-EBB5ECD5F131}"/>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A70F-4C35-9D6D-EBB5ECD5F131}"/>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A70F-4C35-9D6D-EBB5ECD5F131}"/>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70F-4C35-9D6D-EBB5ECD5F131}"/>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A70F-4C35-9D6D-EBB5ECD5F131}"/>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Uebersicht!$A$70:$A$75</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Uebersicht!$D$70:$D$75</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03D2-4078-92D7-A39E7DADFADD}"/>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A70F-4C35-9D6D-EBB5ECD5F131}"/>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A70F-4C35-9D6D-EBB5ECD5F131}"/>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A70F-4C35-9D6D-EBB5ECD5F131}"/>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A70F-4C35-9D6D-EBB5ECD5F131}"/>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A70F-4C35-9D6D-EBB5ECD5F131}"/>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A70F-4C35-9D6D-EBB5ECD5F131}"/>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Uebersicht!$A$70:$A$75</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Uebersicht!$B$70:$B$75</c15:sqref>
                        </c15:formulaRef>
                      </c:ext>
                    </c:extLst>
                    <c:numCache>
                      <c:formatCode>General</c:formatCode>
                      <c:ptCount val="6"/>
                    </c:numCache>
                  </c:numRef>
                </c:val>
                <c:extLst>
                  <c:ext xmlns:c16="http://schemas.microsoft.com/office/drawing/2014/chart" uri="{C3380CC4-5D6E-409C-BE32-E72D297353CC}">
                    <c16:uniqueId val="{00000000-03D2-4078-92D7-A39E7DADFADD}"/>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A70F-4C35-9D6D-EBB5ECD5F131}"/>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A70F-4C35-9D6D-EBB5ECD5F131}"/>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A70F-4C35-9D6D-EBB5ECD5F131}"/>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A70F-4C35-9D6D-EBB5ECD5F131}"/>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A70F-4C35-9D6D-EBB5ECD5F131}"/>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A70F-4C35-9D6D-EBB5ECD5F131}"/>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Uebersicht!$A$70:$A$75</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Uebersicht!$C$70:$C$75</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03D2-4078-92D7-A39E7DADFADD}"/>
                  </c:ext>
                </c:extLst>
              </c15:ser>
            </c15:filteredPieSeries>
          </c:ext>
        </c:extLst>
      </c:doughnut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CA55-4394-BB2D-4456EB168DA4}"/>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CA55-4394-BB2D-4456EB168DA4}"/>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CA55-4394-BB2D-4456EB168DA4}"/>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CA55-4394-BB2D-4456EB168DA4}"/>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CA55-4394-BB2D-4456EB168DA4}"/>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CA55-4394-BB2D-4456EB168D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Uebersicht!$A$78:$A$83</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Uebersicht!$D$78:$D$83</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BF4D-4CBF-98C2-FB70CE512CEC}"/>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CA55-4394-BB2D-4456EB168DA4}"/>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CA55-4394-BB2D-4456EB168DA4}"/>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CA55-4394-BB2D-4456EB168DA4}"/>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CA55-4394-BB2D-4456EB168DA4}"/>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CA55-4394-BB2D-4456EB168DA4}"/>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CA55-4394-BB2D-4456EB168D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Uebersicht!$A$78:$A$83</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Uebersicht!$B$78:$B$83</c15:sqref>
                        </c15:formulaRef>
                      </c:ext>
                    </c:extLst>
                    <c:numCache>
                      <c:formatCode>General</c:formatCode>
                      <c:ptCount val="6"/>
                    </c:numCache>
                  </c:numRef>
                </c:val>
                <c:extLst>
                  <c:ext xmlns:c16="http://schemas.microsoft.com/office/drawing/2014/chart" uri="{C3380CC4-5D6E-409C-BE32-E72D297353CC}">
                    <c16:uniqueId val="{00000000-BF4D-4CBF-98C2-FB70CE512CEC}"/>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CA55-4394-BB2D-4456EB168DA4}"/>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CA55-4394-BB2D-4456EB168DA4}"/>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CA55-4394-BB2D-4456EB168DA4}"/>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CA55-4394-BB2D-4456EB168DA4}"/>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CA55-4394-BB2D-4456EB168DA4}"/>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CA55-4394-BB2D-4456EB168D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Uebersicht!$A$78:$A$83</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Uebersicht!$C$78:$C$83</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BF4D-4CBF-98C2-FB70CE512CEC}"/>
                  </c:ext>
                </c:extLst>
              </c15:ser>
            </c15:filteredPieSeries>
          </c:ext>
        </c:extLst>
      </c:doughnut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5578-4043-8F4D-AA1019E8F44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5578-4043-8F4D-AA1019E8F44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5578-4043-8F4D-AA1019E8F44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5578-4043-8F4D-AA1019E8F44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5578-4043-8F4D-AA1019E8F44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5578-4043-8F4D-AA1019E8F44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Uebersicht!$A$86:$A$91</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Uebersicht!$D$86:$D$91</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F3FC-4621-9222-D3B114CF5A81}"/>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5578-4043-8F4D-AA1019E8F44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5578-4043-8F4D-AA1019E8F44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5578-4043-8F4D-AA1019E8F44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5578-4043-8F4D-AA1019E8F44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5578-4043-8F4D-AA1019E8F44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5578-4043-8F4D-AA1019E8F44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Uebersicht!$A$86:$A$91</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Uebersicht!$B$86:$B$91</c15:sqref>
                        </c15:formulaRef>
                      </c:ext>
                    </c:extLst>
                    <c:numCache>
                      <c:formatCode>General</c:formatCode>
                      <c:ptCount val="6"/>
                    </c:numCache>
                  </c:numRef>
                </c:val>
                <c:extLst>
                  <c:ext xmlns:c16="http://schemas.microsoft.com/office/drawing/2014/chart" uri="{C3380CC4-5D6E-409C-BE32-E72D297353CC}">
                    <c16:uniqueId val="{00000000-F3FC-4621-9222-D3B114CF5A81}"/>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5578-4043-8F4D-AA1019E8F44F}"/>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5578-4043-8F4D-AA1019E8F44F}"/>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5578-4043-8F4D-AA1019E8F44F}"/>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5578-4043-8F4D-AA1019E8F44F}"/>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5578-4043-8F4D-AA1019E8F44F}"/>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5578-4043-8F4D-AA1019E8F44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Uebersicht!$A$86:$A$91</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Uebersicht!$C$86:$C$91</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F3FC-4621-9222-D3B114CF5A81}"/>
                  </c:ext>
                </c:extLst>
              </c15:ser>
            </c15:filteredPieSeries>
          </c:ext>
        </c:extLst>
      </c:doughnut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DC01-414D-83D4-3746424FB7A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DC01-414D-83D4-3746424FB7A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DC01-414D-83D4-3746424FB7A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DC01-414D-83D4-3746424FB7A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DC01-414D-83D4-3746424FB7A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DC01-414D-83D4-3746424FB7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Uebersicht!$A$94:$A$99</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Uebersicht!$D$94:$D$99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F200-484F-9D1B-FD3B3979E58F}"/>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DC01-414D-83D4-3746424FB7AF}"/>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DC01-414D-83D4-3746424FB7AF}"/>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DC01-414D-83D4-3746424FB7AF}"/>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DC01-414D-83D4-3746424FB7AF}"/>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DC01-414D-83D4-3746424FB7AF}"/>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DC01-414D-83D4-3746424FB7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Uebersicht!$A$94:$A$99</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Uebersicht!$B$94:$B$99</c15:sqref>
                        </c15:formulaRef>
                      </c:ext>
                    </c:extLst>
                    <c:numCache>
                      <c:formatCode>General</c:formatCode>
                      <c:ptCount val="6"/>
                    </c:numCache>
                  </c:numRef>
                </c:val>
                <c:extLst>
                  <c:ext xmlns:c16="http://schemas.microsoft.com/office/drawing/2014/chart" uri="{C3380CC4-5D6E-409C-BE32-E72D297353CC}">
                    <c16:uniqueId val="{00000000-F200-484F-9D1B-FD3B3979E58F}"/>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DC01-414D-83D4-3746424FB7AF}"/>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DC01-414D-83D4-3746424FB7AF}"/>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DC01-414D-83D4-3746424FB7AF}"/>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DC01-414D-83D4-3746424FB7AF}"/>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DC01-414D-83D4-3746424FB7AF}"/>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DC01-414D-83D4-3746424FB7AF}"/>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Uebersicht!$A$94:$A$99</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Uebersicht!$C$94:$C$99</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F200-484F-9D1B-FD3B3979E58F}"/>
                  </c:ext>
                </c:extLst>
              </c15:ser>
            </c15:filteredPieSeries>
          </c:ext>
        </c:extLst>
      </c:doughnut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2"/>
          <c:order val="2"/>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F0F2-4418-A6D3-F58F89FCC3A4}"/>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F0F2-4418-A6D3-F58F89FCC3A4}"/>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F0F2-4418-A6D3-F58F89FCC3A4}"/>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F0F2-4418-A6D3-F58F89FCC3A4}"/>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F0F2-4418-A6D3-F58F89FCC3A4}"/>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B-F0F2-4418-A6D3-F58F89FCC3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Uebersicht!$A$102:$A$107</c:f>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f>Uebersicht!$D$102:$D$107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2-ACC0-4A53-892D-79831D96250C}"/>
            </c:ext>
          </c:extLst>
        </c:ser>
        <c:dLbls>
          <c:showLegendKey val="0"/>
          <c:showVal val="0"/>
          <c:showCatName val="0"/>
          <c:showSerName val="0"/>
          <c:showPercent val="1"/>
          <c:showBubbleSize val="0"/>
          <c:showLeaderLines val="1"/>
        </c:dLbls>
        <c:firstSliceAng val="0"/>
        <c:holeSize val="50"/>
        <c:extLst>
          <c:ext xmlns:c15="http://schemas.microsoft.com/office/drawing/2012/chart" uri="{02D57815-91ED-43cb-92C2-25804820EDAC}">
            <c15:filteredPieSeries>
              <c15: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D-F0F2-4418-A6D3-F58F89FCC3A4}"/>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F-F0F2-4418-A6D3-F58F89FCC3A4}"/>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1-F0F2-4418-A6D3-F58F89FCC3A4}"/>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3-F0F2-4418-A6D3-F58F89FCC3A4}"/>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5-F0F2-4418-A6D3-F58F89FCC3A4}"/>
                    </c:ext>
                  </c:extLst>
                </c:dPt>
                <c:dPt>
                  <c:idx val="5"/>
                  <c:bubble3D val="0"/>
                  <c:spPr>
                    <a:solidFill>
                      <a:schemeClr val="accent6"/>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17-F0F2-4418-A6D3-F58F89FCC3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uri="{CE6537A1-D6FC-4f65-9D91-7224C49458BB}"/>
                  </c:extLst>
                </c:dLbls>
                <c:cat>
                  <c:strRef>
                    <c:extLst>
                      <c:ext uri="{02D57815-91ED-43cb-92C2-25804820EDAC}">
                        <c15:formulaRef>
                          <c15:sqref>Uebersicht!$A$102:$A$107</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c:ext uri="{02D57815-91ED-43cb-92C2-25804820EDAC}">
                        <c15:formulaRef>
                          <c15:sqref>Uebersicht!$B$102:$B$107</c15:sqref>
                        </c15:formulaRef>
                      </c:ext>
                    </c:extLst>
                    <c:numCache>
                      <c:formatCode>General</c:formatCode>
                      <c:ptCount val="6"/>
                    </c:numCache>
                  </c:numRef>
                </c:val>
                <c:extLst>
                  <c:ext xmlns:c16="http://schemas.microsoft.com/office/drawing/2014/chart" uri="{C3380CC4-5D6E-409C-BE32-E72D297353CC}">
                    <c16:uniqueId val="{00000000-ACC0-4A53-892D-79831D96250C}"/>
                  </c:ext>
                </c:extLst>
              </c15:ser>
            </c15:filteredPieSeries>
            <c15:filteredPieSeries>
              <c15:ser>
                <c:idx val="1"/>
                <c:order val="1"/>
                <c:dPt>
                  <c:idx val="0"/>
                  <c:bubble3D val="0"/>
                  <c:spPr>
                    <a:solidFill>
                      <a:schemeClr val="accent1"/>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9-F0F2-4418-A6D3-F58F89FCC3A4}"/>
                    </c:ext>
                  </c:extLst>
                </c:dPt>
                <c:dPt>
                  <c:idx val="1"/>
                  <c:bubble3D val="0"/>
                  <c:spPr>
                    <a:solidFill>
                      <a:schemeClr val="accent2"/>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B-F0F2-4418-A6D3-F58F89FCC3A4}"/>
                    </c:ext>
                  </c:extLst>
                </c:dPt>
                <c:dPt>
                  <c:idx val="2"/>
                  <c:bubble3D val="0"/>
                  <c:spPr>
                    <a:solidFill>
                      <a:schemeClr val="accent3"/>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D-F0F2-4418-A6D3-F58F89FCC3A4}"/>
                    </c:ext>
                  </c:extLst>
                </c:dPt>
                <c:dPt>
                  <c:idx val="3"/>
                  <c:bubble3D val="0"/>
                  <c:spPr>
                    <a:solidFill>
                      <a:schemeClr val="accent4"/>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1F-F0F2-4418-A6D3-F58F89FCC3A4}"/>
                    </c:ext>
                  </c:extLst>
                </c:dPt>
                <c:dPt>
                  <c:idx val="4"/>
                  <c:bubble3D val="0"/>
                  <c:spPr>
                    <a:solidFill>
                      <a:schemeClr val="accent5"/>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1-F0F2-4418-A6D3-F58F89FCC3A4}"/>
                    </c:ext>
                  </c:extLst>
                </c:dPt>
                <c:dPt>
                  <c:idx val="5"/>
                  <c:bubble3D val="0"/>
                  <c:spPr>
                    <a:solidFill>
                      <a:schemeClr val="accent6"/>
                    </a:solidFill>
                    <a:ln>
                      <a:noFill/>
                    </a:ln>
                    <a:effectLst>
                      <a:outerShdw blurRad="254000" sx="102000" sy="102000" algn="ctr" rotWithShape="0">
                        <a:prstClr val="black">
                          <a:alpha val="20000"/>
                        </a:prstClr>
                      </a:outerShdw>
                    </a:effectLst>
                  </c:spPr>
                  <c:extLst xmlns:c15="http://schemas.microsoft.com/office/drawing/2012/chart">
                    <c:ext xmlns:c16="http://schemas.microsoft.com/office/drawing/2014/chart" uri="{C3380CC4-5D6E-409C-BE32-E72D297353CC}">
                      <c16:uniqueId val="{00000023-F0F2-4418-A6D3-F58F89FCC3A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5="http://schemas.microsoft.com/office/drawing/2012/chart">
                    <c:ext xmlns:c15="http://schemas.microsoft.com/office/drawing/2012/chart" uri="{CE6537A1-D6FC-4f65-9D91-7224C49458BB}"/>
                  </c:extLst>
                </c:dLbls>
                <c:cat>
                  <c:strRef>
                    <c:extLst xmlns:c15="http://schemas.microsoft.com/office/drawing/2012/chart">
                      <c:ext xmlns:c15="http://schemas.microsoft.com/office/drawing/2012/chart" uri="{02D57815-91ED-43cb-92C2-25804820EDAC}">
                        <c15:formulaRef>
                          <c15:sqref>Uebersicht!$A$102:$A$107</c15:sqref>
                        </c15:formulaRef>
                      </c:ext>
                    </c:extLst>
                    <c:strCache>
                      <c:ptCount val="6"/>
                      <c:pt idx="0">
                        <c:v>Emotionen &amp; soziale Beziehungen</c:v>
                      </c:pt>
                      <c:pt idx="1">
                        <c:v>Ethik &amp; Gesellschaft</c:v>
                      </c:pt>
                      <c:pt idx="2">
                        <c:v>Sprache &amp; Kommunikation</c:v>
                      </c:pt>
                      <c:pt idx="3">
                        <c:v>Bewegung &amp; Gesundheit</c:v>
                      </c:pt>
                      <c:pt idx="4">
                        <c:v>Ästhetik &amp; Gestaltung </c:v>
                      </c:pt>
                      <c:pt idx="5">
                        <c:v>Natur  &amp; Technik </c:v>
                      </c:pt>
                    </c:strCache>
                  </c:strRef>
                </c:cat>
                <c:val>
                  <c:numRef>
                    <c:extLst xmlns:c15="http://schemas.microsoft.com/office/drawing/2012/chart">
                      <c:ext xmlns:c15="http://schemas.microsoft.com/office/drawing/2012/chart" uri="{02D57815-91ED-43cb-92C2-25804820EDAC}">
                        <c15:formulaRef>
                          <c15:sqref>Uebersicht!$C$102:$C$107</c15:sqref>
                        </c15:formulaRef>
                      </c:ext>
                    </c:extLst>
                    <c:numCache>
                      <c:formatCode>General</c:formatCode>
                      <c:ptCount val="6"/>
                    </c:numCache>
                  </c:numRef>
                </c:val>
                <c:extLst xmlns:c15="http://schemas.microsoft.com/office/drawing/2012/chart">
                  <c:ext xmlns:c16="http://schemas.microsoft.com/office/drawing/2014/chart" uri="{C3380CC4-5D6E-409C-BE32-E72D297353CC}">
                    <c16:uniqueId val="{00000001-ACC0-4A53-892D-79831D96250C}"/>
                  </c:ext>
                </c:extLst>
              </c15:ser>
            </c15:filteredPieSeries>
          </c:ext>
        </c:extLst>
      </c:doughnut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de-DE"/>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11.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11" Type="http://schemas.openxmlformats.org/officeDocument/2006/relationships/chart" Target="../charts/chart10.xml"/><Relationship Id="rId5" Type="http://schemas.openxmlformats.org/officeDocument/2006/relationships/chart" Target="../charts/chart4.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3</xdr:row>
      <xdr:rowOff>200024</xdr:rowOff>
    </xdr:to>
    <xdr:sp macro="" textlink="">
      <xdr:nvSpPr>
        <xdr:cNvPr id="6" name="Eine Ecke des Rechtecks schneiden 5">
          <a:extLst>
            <a:ext uri="{FF2B5EF4-FFF2-40B4-BE49-F238E27FC236}">
              <a16:creationId xmlns:a16="http://schemas.microsoft.com/office/drawing/2014/main" id="{00000000-0008-0000-0000-000006000000}"/>
            </a:ext>
          </a:extLst>
        </xdr:cNvPr>
        <xdr:cNvSpPr/>
      </xdr:nvSpPr>
      <xdr:spPr>
        <a:xfrm flipV="1">
          <a:off x="0" y="0"/>
          <a:ext cx="6076950" cy="714374"/>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7" name="Grafik 6" descr="Datei:Logo Land Steiermark.svg – Wikipedia">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33949"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13</xdr:col>
      <xdr:colOff>0</xdr:colOff>
      <xdr:row>18</xdr:row>
      <xdr:rowOff>19050</xdr:rowOff>
    </xdr:from>
    <xdr:to>
      <xdr:col>15</xdr:col>
      <xdr:colOff>19050</xdr:colOff>
      <xdr:row>27</xdr:row>
      <xdr:rowOff>19049</xdr:rowOff>
    </xdr:to>
    <xdr:graphicFrame macro="">
      <xdr:nvGraphicFramePr>
        <xdr:cNvPr id="4" name="Diagramm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123824</xdr:colOff>
      <xdr:row>27</xdr:row>
      <xdr:rowOff>190499</xdr:rowOff>
    </xdr:from>
    <xdr:to>
      <xdr:col>8</xdr:col>
      <xdr:colOff>409573</xdr:colOff>
      <xdr:row>35</xdr:row>
      <xdr:rowOff>19050</xdr:rowOff>
    </xdr:to>
    <xdr:graphicFrame macro="">
      <xdr:nvGraphicFramePr>
        <xdr:cNvPr id="5" name="Diagramm 4">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123824</xdr:colOff>
      <xdr:row>36</xdr:row>
      <xdr:rowOff>9526</xdr:rowOff>
    </xdr:from>
    <xdr:to>
      <xdr:col>8</xdr:col>
      <xdr:colOff>428625</xdr:colOff>
      <xdr:row>43</xdr:row>
      <xdr:rowOff>1</xdr:rowOff>
    </xdr:to>
    <xdr:graphicFrame macro="">
      <xdr:nvGraphicFramePr>
        <xdr:cNvPr id="8" name="Diagramm 7">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161925</xdr:colOff>
      <xdr:row>44</xdr:row>
      <xdr:rowOff>1</xdr:rowOff>
    </xdr:from>
    <xdr:to>
      <xdr:col>8</xdr:col>
      <xdr:colOff>457200</xdr:colOff>
      <xdr:row>50</xdr:row>
      <xdr:rowOff>238125</xdr:rowOff>
    </xdr:to>
    <xdr:graphicFrame macro="">
      <xdr:nvGraphicFramePr>
        <xdr:cNvPr id="9" name="Diagramm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171450</xdr:colOff>
      <xdr:row>51</xdr:row>
      <xdr:rowOff>190500</xdr:rowOff>
    </xdr:from>
    <xdr:to>
      <xdr:col>8</xdr:col>
      <xdr:colOff>457200</xdr:colOff>
      <xdr:row>59</xdr:row>
      <xdr:rowOff>19050</xdr:rowOff>
    </xdr:to>
    <xdr:graphicFrame macro="">
      <xdr:nvGraphicFramePr>
        <xdr:cNvPr id="10" name="Diagramm 9">
          <a:extLst>
            <a:ext uri="{FF2B5EF4-FFF2-40B4-BE49-F238E27FC236}">
              <a16:creationId xmlns:a16="http://schemas.microsoft.com/office/drawing/2014/main" id="{00000000-0008-0000-00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142876</xdr:colOff>
      <xdr:row>60</xdr:row>
      <xdr:rowOff>0</xdr:rowOff>
    </xdr:from>
    <xdr:to>
      <xdr:col>8</xdr:col>
      <xdr:colOff>447675</xdr:colOff>
      <xdr:row>67</xdr:row>
      <xdr:rowOff>0</xdr:rowOff>
    </xdr:to>
    <xdr:graphicFrame macro="">
      <xdr:nvGraphicFramePr>
        <xdr:cNvPr id="11" name="Diagramm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123825</xdr:colOff>
      <xdr:row>68</xdr:row>
      <xdr:rowOff>19050</xdr:rowOff>
    </xdr:from>
    <xdr:to>
      <xdr:col>8</xdr:col>
      <xdr:colOff>438150</xdr:colOff>
      <xdr:row>75</xdr:row>
      <xdr:rowOff>19050</xdr:rowOff>
    </xdr:to>
    <xdr:graphicFrame macro="">
      <xdr:nvGraphicFramePr>
        <xdr:cNvPr id="2" name="Diagramm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152399</xdr:colOff>
      <xdr:row>76</xdr:row>
      <xdr:rowOff>9525</xdr:rowOff>
    </xdr:from>
    <xdr:to>
      <xdr:col>8</xdr:col>
      <xdr:colOff>447674</xdr:colOff>
      <xdr:row>83</xdr:row>
      <xdr:rowOff>28576</xdr:rowOff>
    </xdr:to>
    <xdr:graphicFrame macro="">
      <xdr:nvGraphicFramePr>
        <xdr:cNvPr id="3" name="Diagramm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171449</xdr:colOff>
      <xdr:row>84</xdr:row>
      <xdr:rowOff>9525</xdr:rowOff>
    </xdr:from>
    <xdr:to>
      <xdr:col>8</xdr:col>
      <xdr:colOff>419100</xdr:colOff>
      <xdr:row>91</xdr:row>
      <xdr:rowOff>9526</xdr:rowOff>
    </xdr:to>
    <xdr:graphicFrame macro="">
      <xdr:nvGraphicFramePr>
        <xdr:cNvPr id="12" name="Diagramm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204787</xdr:colOff>
      <xdr:row>92</xdr:row>
      <xdr:rowOff>19050</xdr:rowOff>
    </xdr:from>
    <xdr:to>
      <xdr:col>8</xdr:col>
      <xdr:colOff>438150</xdr:colOff>
      <xdr:row>98</xdr:row>
      <xdr:rowOff>247650</xdr:rowOff>
    </xdr:to>
    <xdr:graphicFrame macro="">
      <xdr:nvGraphicFramePr>
        <xdr:cNvPr id="13" name="Diagramm 12">
          <a:extLst>
            <a:ext uri="{FF2B5EF4-FFF2-40B4-BE49-F238E27FC236}">
              <a16:creationId xmlns:a16="http://schemas.microsoft.com/office/drawing/2014/main" id="{00000000-0008-0000-00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171450</xdr:colOff>
      <xdr:row>100</xdr:row>
      <xdr:rowOff>19050</xdr:rowOff>
    </xdr:from>
    <xdr:to>
      <xdr:col>8</xdr:col>
      <xdr:colOff>466725</xdr:colOff>
      <xdr:row>107</xdr:row>
      <xdr:rowOff>28575</xdr:rowOff>
    </xdr:to>
    <xdr:graphicFrame macro="">
      <xdr:nvGraphicFramePr>
        <xdr:cNvPr id="14" name="Diagramm 13">
          <a:extLst>
            <a:ext uri="{FF2B5EF4-FFF2-40B4-BE49-F238E27FC236}">
              <a16:creationId xmlns:a16="http://schemas.microsoft.com/office/drawing/2014/main" id="{00000000-0008-0000-00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0</xdr:row>
      <xdr:rowOff>136152</xdr:rowOff>
    </xdr:from>
    <xdr:to>
      <xdr:col>7</xdr:col>
      <xdr:colOff>0</xdr:colOff>
      <xdr:row>4</xdr:row>
      <xdr:rowOff>19050</xdr:rowOff>
    </xdr:to>
    <xdr:sp macro="" textlink="">
      <xdr:nvSpPr>
        <xdr:cNvPr id="2" name="Eine Ecke des Rechtecks schneiden 1">
          <a:extLst>
            <a:ext uri="{FF2B5EF4-FFF2-40B4-BE49-F238E27FC236}">
              <a16:creationId xmlns:a16="http://schemas.microsoft.com/office/drawing/2014/main" id="{00000000-0008-0000-0100-000002000000}"/>
            </a:ext>
          </a:extLst>
        </xdr:cNvPr>
        <xdr:cNvSpPr/>
      </xdr:nvSpPr>
      <xdr:spPr>
        <a:xfrm flipV="1">
          <a:off x="276226" y="136152"/>
          <a:ext cx="6305549" cy="644898"/>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7</xdr:col>
      <xdr:colOff>419100</xdr:colOff>
      <xdr:row>0</xdr:row>
      <xdr:rowOff>133350</xdr:rowOff>
    </xdr:from>
    <xdr:ext cx="1637154" cy="660400"/>
    <xdr:pic>
      <xdr:nvPicPr>
        <xdr:cNvPr id="3" name="Grafik 2" descr="Datei:Logo Land Steiermark.svg – Wikipedia">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00875" y="133350"/>
          <a:ext cx="1637154" cy="660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xdr:from>
          <xdr:col>9</xdr:col>
          <xdr:colOff>9525</xdr:colOff>
          <xdr:row>3</xdr:row>
          <xdr:rowOff>9525</xdr:rowOff>
        </xdr:from>
        <xdr:to>
          <xdr:col>9</xdr:col>
          <xdr:colOff>2257425</xdr:colOff>
          <xdr:row>5</xdr:row>
          <xdr:rowOff>333375</xdr:rowOff>
        </xdr:to>
        <xdr:sp macro="" textlink="">
          <xdr:nvSpPr>
            <xdr:cNvPr id="22554" name="Button 26" hidden="1">
              <a:extLst>
                <a:ext uri="{63B3BB69-23CF-44E3-9099-C40C66FF867C}">
                  <a14:compatExt spid="_x0000_s22554"/>
                </a:ext>
                <a:ext uri="{FF2B5EF4-FFF2-40B4-BE49-F238E27FC236}">
                  <a16:creationId xmlns:a16="http://schemas.microsoft.com/office/drawing/2014/main" id="{00000000-0008-0000-0100-00001A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200" b="1" i="0" u="none" strike="noStrike" baseline="0">
                  <a:solidFill>
                    <a:srgbClr val="000000"/>
                  </a:solidFill>
                  <a:latin typeface="Calibri"/>
                  <a:ea typeface="Calibri"/>
                  <a:cs typeface="Calibri"/>
                </a:rPr>
                <a:t>Förderangebote übertragen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3</xdr:row>
      <xdr:rowOff>200024</xdr:rowOff>
    </xdr:to>
    <xdr:sp macro="" textlink="">
      <xdr:nvSpPr>
        <xdr:cNvPr id="2" name="Eine Ecke des Rechtecks schneiden 1">
          <a:extLst>
            <a:ext uri="{FF2B5EF4-FFF2-40B4-BE49-F238E27FC236}">
              <a16:creationId xmlns:a16="http://schemas.microsoft.com/office/drawing/2014/main" id="{00000000-0008-0000-0200-000002000000}"/>
            </a:ext>
          </a:extLst>
        </xdr:cNvPr>
        <xdr:cNvSpPr/>
      </xdr:nvSpPr>
      <xdr:spPr>
        <a:xfrm flipV="1">
          <a:off x="0" y="0"/>
          <a:ext cx="6076950" cy="714374"/>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9849"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3" name="Eine Ecke des Rechtecks schneiden 2">
          <a:extLst>
            <a:ext uri="{FF2B5EF4-FFF2-40B4-BE49-F238E27FC236}">
              <a16:creationId xmlns:a16="http://schemas.microsoft.com/office/drawing/2014/main" id="{00000000-0008-0000-0300-000003000000}"/>
            </a:ext>
          </a:extLst>
        </xdr:cNvPr>
        <xdr:cNvSpPr/>
      </xdr:nvSpPr>
      <xdr:spPr>
        <a:xfrm flipV="1">
          <a:off x="0" y="0"/>
          <a:ext cx="4591050"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4" name="Grafik 3" descr="Datei:Logo Land Steiermark.svg – Wikipedia">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33949"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3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3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3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3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3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3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3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4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4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4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4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4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4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4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4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4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9525</xdr:colOff>
      <xdr:row>0</xdr:row>
      <xdr:rowOff>47625</xdr:rowOff>
    </xdr:from>
    <xdr:to>
      <xdr:col>8</xdr:col>
      <xdr:colOff>114300</xdr:colOff>
      <xdr:row>4</xdr:row>
      <xdr:rowOff>190500</xdr:rowOff>
    </xdr:to>
    <xdr:sp macro="" textlink="">
      <xdr:nvSpPr>
        <xdr:cNvPr id="2" name="Eine Ecke des Rechtecks schneiden 1">
          <a:extLst>
            <a:ext uri="{FF2B5EF4-FFF2-40B4-BE49-F238E27FC236}">
              <a16:creationId xmlns:a16="http://schemas.microsoft.com/office/drawing/2014/main" id="{00000000-0008-0000-0500-000002000000}"/>
            </a:ext>
          </a:extLst>
        </xdr:cNvPr>
        <xdr:cNvSpPr/>
      </xdr:nvSpPr>
      <xdr:spPr>
        <a:xfrm flipV="1">
          <a:off x="9525" y="47625"/>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5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5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5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5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5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5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5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5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6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6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6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6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6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6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6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6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6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7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7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7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7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7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7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7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7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7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8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8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8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8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08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8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8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8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8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9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7649" name="Check Box 1" hidden="1">
              <a:extLst>
                <a:ext uri="{63B3BB69-23CF-44E3-9099-C40C66FF867C}">
                  <a14:compatExt spid="_x0000_s27649"/>
                </a:ext>
                <a:ext uri="{FF2B5EF4-FFF2-40B4-BE49-F238E27FC236}">
                  <a16:creationId xmlns:a16="http://schemas.microsoft.com/office/drawing/2014/main" id="{00000000-0008-0000-09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9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9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7652" name="Check Box 4" hidden="1">
              <a:extLst>
                <a:ext uri="{63B3BB69-23CF-44E3-9099-C40C66FF867C}">
                  <a14:compatExt spid="_x0000_s27652"/>
                </a:ext>
                <a:ext uri="{FF2B5EF4-FFF2-40B4-BE49-F238E27FC236}">
                  <a16:creationId xmlns:a16="http://schemas.microsoft.com/office/drawing/2014/main" id="{00000000-0008-0000-09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9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09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09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09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A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A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A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A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A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A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A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0A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6633" name="Check Box 9" hidden="1">
              <a:extLst>
                <a:ext uri="{63B3BB69-23CF-44E3-9099-C40C66FF867C}">
                  <a14:compatExt spid="_x0000_s26633"/>
                </a:ext>
                <a:ext uri="{FF2B5EF4-FFF2-40B4-BE49-F238E27FC236}">
                  <a16:creationId xmlns:a16="http://schemas.microsoft.com/office/drawing/2014/main" id="{00000000-0008-0000-0A00-00000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B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B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B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B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B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B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B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B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B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4</xdr:row>
      <xdr:rowOff>142875</xdr:rowOff>
    </xdr:to>
    <xdr:sp macro="" textlink="">
      <xdr:nvSpPr>
        <xdr:cNvPr id="2" name="Eine Ecke des Rechtecks schneiden 1">
          <a:extLst>
            <a:ext uri="{FF2B5EF4-FFF2-40B4-BE49-F238E27FC236}">
              <a16:creationId xmlns:a16="http://schemas.microsoft.com/office/drawing/2014/main" id="{00000000-0008-0000-0C00-000002000000}"/>
            </a:ext>
          </a:extLst>
        </xdr:cNvPr>
        <xdr:cNvSpPr/>
      </xdr:nvSpPr>
      <xdr:spPr>
        <a:xfrm flipV="1">
          <a:off x="0" y="0"/>
          <a:ext cx="4562475" cy="723900"/>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447674</xdr:colOff>
      <xdr:row>0</xdr:row>
      <xdr:rowOff>123825</xdr:rowOff>
    </xdr:from>
    <xdr:ext cx="1399029" cy="564344"/>
    <xdr:pic>
      <xdr:nvPicPr>
        <xdr:cNvPr id="3" name="Grafik 2" descr="Datei:Logo Land Steiermark.svg – Wikipedia">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5374" y="123825"/>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C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C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C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C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104775</xdr:rowOff>
        </xdr:from>
        <xdr:to>
          <xdr:col>0</xdr:col>
          <xdr:colOff>628650</xdr:colOff>
          <xdr:row>16</xdr:row>
          <xdr:rowOff>28575</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C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695325</xdr:colOff>
          <xdr:row>15</xdr:row>
          <xdr:rowOff>114300</xdr:rowOff>
        </xdr:from>
        <xdr:to>
          <xdr:col>1</xdr:col>
          <xdr:colOff>428625</xdr:colOff>
          <xdr:row>16</xdr:row>
          <xdr:rowOff>38100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C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10</xdr:row>
          <xdr:rowOff>85725</xdr:rowOff>
        </xdr:from>
        <xdr:to>
          <xdr:col>0</xdr:col>
          <xdr:colOff>676275</xdr:colOff>
          <xdr:row>10</xdr:row>
          <xdr:rowOff>295275</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C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685800</xdr:colOff>
          <xdr:row>10</xdr:row>
          <xdr:rowOff>57150</xdr:rowOff>
        </xdr:from>
        <xdr:to>
          <xdr:col>1</xdr:col>
          <xdr:colOff>419100</xdr:colOff>
          <xdr:row>10</xdr:row>
          <xdr:rowOff>304800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C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104775</xdr:colOff>
      <xdr:row>5</xdr:row>
      <xdr:rowOff>9524</xdr:rowOff>
    </xdr:to>
    <xdr:sp macro="" textlink="">
      <xdr:nvSpPr>
        <xdr:cNvPr id="2" name="Eine Ecke des Rechtecks schneiden 2">
          <a:extLst>
            <a:ext uri="{FF2B5EF4-FFF2-40B4-BE49-F238E27FC236}">
              <a16:creationId xmlns:a16="http://schemas.microsoft.com/office/drawing/2014/main" id="{00000000-0008-0000-0D00-000002000000}"/>
            </a:ext>
          </a:extLst>
        </xdr:cNvPr>
        <xdr:cNvSpPr/>
      </xdr:nvSpPr>
      <xdr:spPr>
        <a:xfrm flipV="1">
          <a:off x="0" y="0"/>
          <a:ext cx="4124325" cy="962024"/>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8</xdr:col>
      <xdr:colOff>228599</xdr:colOff>
      <xdr:row>0</xdr:row>
      <xdr:rowOff>171450</xdr:rowOff>
    </xdr:from>
    <xdr:ext cx="1399029" cy="564344"/>
    <xdr:pic>
      <xdr:nvPicPr>
        <xdr:cNvPr id="3" name="Grafik 2" descr="Datei:Logo Land Steiermark.svg – Wikipedia">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9099" y="171450"/>
          <a:ext cx="1399029" cy="56434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mc:AlternateContent xmlns:mc="http://schemas.openxmlformats.org/markup-compatibility/2006">
    <mc:Choice xmlns:a14="http://schemas.microsoft.com/office/drawing/2010/main" Requires="a14">
      <xdr:twoCellAnchor editAs="oneCell">
        <xdr:from>
          <xdr:col>0</xdr:col>
          <xdr:colOff>257175</xdr:colOff>
          <xdr:row>11</xdr:row>
          <xdr:rowOff>85725</xdr:rowOff>
        </xdr:from>
        <xdr:to>
          <xdr:col>1</xdr:col>
          <xdr:colOff>371475</xdr:colOff>
          <xdr:row>12</xdr:row>
          <xdr:rowOff>19050</xdr:rowOff>
        </xdr:to>
        <xdr:sp macro="" textlink="">
          <xdr:nvSpPr>
            <xdr:cNvPr id="36865" name="Check Box 1" hidden="1">
              <a:extLst>
                <a:ext uri="{63B3BB69-23CF-44E3-9099-C40C66FF867C}">
                  <a14:compatExt spid="_x0000_s36865"/>
                </a:ext>
                <a:ext uri="{FF2B5EF4-FFF2-40B4-BE49-F238E27FC236}">
                  <a16:creationId xmlns:a16="http://schemas.microsoft.com/office/drawing/2014/main" id="{00000000-0008-0000-0D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11</xdr:row>
          <xdr:rowOff>66675</xdr:rowOff>
        </xdr:from>
        <xdr:to>
          <xdr:col>2</xdr:col>
          <xdr:colOff>104775</xdr:colOff>
          <xdr:row>12</xdr:row>
          <xdr:rowOff>38100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0D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15</xdr:row>
          <xdr:rowOff>171450</xdr:rowOff>
        </xdr:from>
        <xdr:to>
          <xdr:col>1</xdr:col>
          <xdr:colOff>333375</xdr:colOff>
          <xdr:row>17</xdr:row>
          <xdr:rowOff>19050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0D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276225</xdr:colOff>
          <xdr:row>15</xdr:row>
          <xdr:rowOff>161925</xdr:rowOff>
        </xdr:from>
        <xdr:to>
          <xdr:col>2</xdr:col>
          <xdr:colOff>123825</xdr:colOff>
          <xdr:row>17</xdr:row>
          <xdr:rowOff>9525</xdr:rowOff>
        </xdr:to>
        <xdr:sp macro="" textlink="">
          <xdr:nvSpPr>
            <xdr:cNvPr id="36868" name="Check Box 4" hidden="1">
              <a:extLst>
                <a:ext uri="{63B3BB69-23CF-44E3-9099-C40C66FF867C}">
                  <a14:compatExt spid="_x0000_s36868"/>
                </a:ext>
                <a:ext uri="{FF2B5EF4-FFF2-40B4-BE49-F238E27FC236}">
                  <a16:creationId xmlns:a16="http://schemas.microsoft.com/office/drawing/2014/main" id="{00000000-0008-0000-0D00-00000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Segoe UI"/>
                  <a:cs typeface="Segoe UI"/>
                </a:rPr>
                <a:t>NEIN</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1</xdr:colOff>
      <xdr:row>0</xdr:row>
      <xdr:rowOff>40897</xdr:rowOff>
    </xdr:from>
    <xdr:to>
      <xdr:col>8</xdr:col>
      <xdr:colOff>561975</xdr:colOff>
      <xdr:row>4</xdr:row>
      <xdr:rowOff>257173</xdr:rowOff>
    </xdr:to>
    <xdr:sp macro="" textlink="">
      <xdr:nvSpPr>
        <xdr:cNvPr id="2" name="Eine Ecke des Rechtecks schneiden 1">
          <a:extLst>
            <a:ext uri="{FF2B5EF4-FFF2-40B4-BE49-F238E27FC236}">
              <a16:creationId xmlns:a16="http://schemas.microsoft.com/office/drawing/2014/main" id="{00000000-0008-0000-0E00-000002000000}"/>
            </a:ext>
          </a:extLst>
        </xdr:cNvPr>
        <xdr:cNvSpPr/>
      </xdr:nvSpPr>
      <xdr:spPr>
        <a:xfrm flipV="1">
          <a:off x="1" y="40897"/>
          <a:ext cx="5457824" cy="797301"/>
        </a:xfrm>
        <a:prstGeom prst="snip1Rect">
          <a:avLst/>
        </a:prstGeom>
        <a:noFill/>
        <a:ln w="6350"/>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de-DE" sz="1100"/>
        </a:p>
      </xdr:txBody>
    </xdr:sp>
    <xdr:clientData/>
  </xdr:twoCellAnchor>
  <xdr:oneCellAnchor>
    <xdr:from>
      <xdr:col>9</xdr:col>
      <xdr:colOff>1257300</xdr:colOff>
      <xdr:row>0</xdr:row>
      <xdr:rowOff>66675</xdr:rowOff>
    </xdr:from>
    <xdr:ext cx="1637154" cy="660400"/>
    <xdr:pic>
      <xdr:nvPicPr>
        <xdr:cNvPr id="3" name="Grafik 2" descr="Datei:Logo Land Steiermark.svg – Wikipedia">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15150" y="66675"/>
          <a:ext cx="1637154" cy="660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ampusc5\Desktop\F&#246;rderplan_Neu2_mit%20Makr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Übersicht"/>
      <sheetName val="Förderangebote"/>
      <sheetName val="Kind 1"/>
      <sheetName val="Kind 2"/>
      <sheetName val="Kind 3"/>
      <sheetName val="Kind 4"/>
      <sheetName val="Kind 5"/>
      <sheetName val="Inter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v>0</v>
          </cell>
          <cell r="B1" t="str">
            <v>Stufe 0 - Bruchstückhafte Äußerungen, Floskeln. Äußerungen ohne Verb; Verb nur in festen floskelhaften Wendungen. Rezeption: Starke Orientierung an Mimik und Gestik, Sprachmelodie und -betronung der Kommunikationspartner:innen.</v>
          </cell>
          <cell r="I1">
            <v>2</v>
          </cell>
          <cell r="J1" t="str">
            <v xml:space="preserve"> ab dem 2. Lebensjahr - Produktion bis 50 Wörter; passiver Wortschatz umfangreicher; Mehrwortäußerungen noch ohne Satzstruktur; Wörter kontextgebunden</v>
          </cell>
        </row>
        <row r="2">
          <cell r="A2">
            <v>1</v>
          </cell>
          <cell r="B2" t="str">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ell>
          <cell r="I2">
            <v>3</v>
          </cell>
          <cell r="J2" t="str">
            <v>ab dem 3. Lebensjahr - "Wortschatzexplosion"; einfache Sätze in Gegenwart und Vergangenheit; Verbbeugung; erste Fragen und Dialoge entwickeln sich; Pluralbildungen entstehen; einfache Sprachhandlungen.</v>
          </cell>
        </row>
        <row r="3">
          <cell r="A3">
            <v>2</v>
          </cell>
          <cell r="B3" t="str">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ell>
          <cell r="I3">
            <v>4</v>
          </cell>
          <cell r="J3" t="str">
            <v>ab dem 4. Lebensjahr - Festigung der Satzbaustruktur (Aussagesatz mit ein- und zweiteiligem Prädikat, Fragesätze, einfache Nebensätze); Satzverbindungen; Warum-Fragen; Äußerung von Wünschen; Verwendung einfacher Oberbegriffe; Lautbildung weitgehend abgeschlossen.</v>
          </cell>
        </row>
        <row r="4">
          <cell r="A4">
            <v>3</v>
          </cell>
          <cell r="B4" t="str">
            <v>Stufe 3 - Aussagesätze mit zweiteiligem Prädikat "Satzklammerstrukturen". Wortschatz: erweiterter Basiswortschatz; Präspositionen: zunehmender Gebrauch der einfacheren Raumpräspositionen (in, auf, unter); Artikel: werden durchgehend verwendet, grammatisches Geschlecht noch unsicher, Sprachhandlungen: u.a. Mitteilungen, Aufforderungen, Vorschläge, Beschreibungen, Bewertungen.</v>
          </cell>
          <cell r="I4">
            <v>5</v>
          </cell>
          <cell r="J4" t="str">
            <v xml:space="preserve">ab dem 5. Lebensjahr - Differenzierter, abstrakter Wortschatz; kompliziertere Satzgefüge und zunehmend Passivsätze; Sprache wird vom Kontext gelöst eingesetzt; Perspektivenübernahme; Sprechhandlungen wie Vorschlagen, Bewerten, Begründen; Erzählung von Ereignissen und Geschichten. </v>
          </cell>
        </row>
        <row r="5">
          <cell r="A5">
            <v>4</v>
          </cell>
          <cell r="B5" t="str">
            <v>Stufe 4 - Satzstruktur mit Subjekt-Verb-Verschiebung (flexible Satzstruktur). Wortschatz: erweiterter Wortschatz, zunehmend Zeitangaben; Satzbau: Nebensatzstrukturen sind im Entstehen; Artikel: grammatisches Geschlecht sicherer; 1. und 4. Fall sicherer, 3. Fall noch unsicher. Sprachhandlungen: u.a. Darstellen von Erlebtem, Wiedergeben von Erzähltem, Kommentieren.</v>
          </cell>
        </row>
        <row r="6">
          <cell r="A6">
            <v>5</v>
          </cell>
          <cell r="B6" t="str">
            <v>Stufe 5 - Nebensätze. Wortschatz: differenzierterer, zunehmend abstrakter Wortschatz; Pronomen: dichte Verkettung von Sätzen mit Pronomen; Artikel: Ausdifferenzierungen und Stabilisierung hinsichtlich des grammatischen Geschlechts; Wortgrammatik: Verbflexionen, Pluralbildung: weitere Ausdifferenzierung.</v>
          </cell>
        </row>
        <row r="7">
          <cell r="A7">
            <v>6</v>
          </cell>
          <cell r="B7" t="str">
            <v>Stufe 6 - eingeschobene Nebensätze. Satzbau: komplexe und differenzierte Strukturen mit Satzgefügen, zunehmend Passivsätze; Verbflexion-Präteritum: die produktive, zielsprachliche Bildung des Präteritums ist u.a. stark abhängig von Vorleseerfahrungen; Sprachhandlungen: Ausbau von Stufe 4 und 5 sowie Argumentieren.</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ep.uni-graz.at/de/materialien/" TargetMode="External"/><Relationship Id="rId3" Type="http://schemas.openxmlformats.org/officeDocument/2006/relationships/hyperlink" Target="https://pqe.stmk.gv.at/course/view.php?id=13" TargetMode="External"/><Relationship Id="rId7" Type="http://schemas.openxmlformats.org/officeDocument/2006/relationships/hyperlink" Target="https://pep.uni-graz.at/de/materialien/" TargetMode="External"/><Relationship Id="rId2" Type="http://schemas.openxmlformats.org/officeDocument/2006/relationships/hyperlink" Target="https://pqe.stmk.gv.at/course/view.php?id=35" TargetMode="External"/><Relationship Id="rId1" Type="http://schemas.openxmlformats.org/officeDocument/2006/relationships/hyperlink" Target="https://pqe.stmk.gv.at/course/view.php?id=35" TargetMode="External"/><Relationship Id="rId6" Type="http://schemas.openxmlformats.org/officeDocument/2006/relationships/hyperlink" Target="https://sprachliche-bildung.uni-graz.at/de/home/" TargetMode="External"/><Relationship Id="rId11" Type="http://schemas.openxmlformats.org/officeDocument/2006/relationships/drawing" Target="../drawings/drawing1.xml"/><Relationship Id="rId5" Type="http://schemas.openxmlformats.org/officeDocument/2006/relationships/hyperlink" Target="https://www.verwaltung.steiermark.at/cms/beitrag/12708916/74836266/" TargetMode="External"/><Relationship Id="rId10" Type="http://schemas.openxmlformats.org/officeDocument/2006/relationships/printerSettings" Target="../printerSettings/printerSettings1.bin"/><Relationship Id="rId4" Type="http://schemas.openxmlformats.org/officeDocument/2006/relationships/hyperlink" Target="https://pqe.stmk.gv.at/course/view.php?id=13" TargetMode="External"/><Relationship Id="rId9" Type="http://schemas.openxmlformats.org/officeDocument/2006/relationships/hyperlink" Target="https://pqe.stmk.gv.at/pluginfile.php/23345/mod_resource/content/1/Praxisimpulskarten_Druckversion%20%28Beideseitiger%20Druck%2C%20Blatt%20%C3%BCber%20lange%20Seite%20drehen%29.pdf"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3.vml"/><Relationship Id="rId7" Type="http://schemas.openxmlformats.org/officeDocument/2006/relationships/ctrlProp" Target="../ctrlProps/ctrlProp13.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0" Type="http://schemas.openxmlformats.org/officeDocument/2006/relationships/ctrlProp" Target="../ctrlProps/ctrlProp16.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vmlDrawing" Target="../drawings/vmlDrawing4.vml"/><Relationship Id="rId7" Type="http://schemas.openxmlformats.org/officeDocument/2006/relationships/ctrlProp" Target="../ctrlProps/ctrlProp21.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0.xml"/><Relationship Id="rId3" Type="http://schemas.openxmlformats.org/officeDocument/2006/relationships/vmlDrawing" Target="../drawings/vmlDrawing5.vml"/><Relationship Id="rId7" Type="http://schemas.openxmlformats.org/officeDocument/2006/relationships/ctrlProp" Target="../ctrlProps/ctrlProp29.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28.xml"/><Relationship Id="rId11" Type="http://schemas.openxmlformats.org/officeDocument/2006/relationships/ctrlProp" Target="../ctrlProps/ctrlProp33.xml"/><Relationship Id="rId5" Type="http://schemas.openxmlformats.org/officeDocument/2006/relationships/ctrlProp" Target="../ctrlProps/ctrlProp27.xml"/><Relationship Id="rId10" Type="http://schemas.openxmlformats.org/officeDocument/2006/relationships/ctrlProp" Target="../ctrlProps/ctrlProp32.xml"/><Relationship Id="rId4" Type="http://schemas.openxmlformats.org/officeDocument/2006/relationships/ctrlProp" Target="../ctrlProps/ctrlProp26.xml"/><Relationship Id="rId9" Type="http://schemas.openxmlformats.org/officeDocument/2006/relationships/ctrlProp" Target="../ctrlProps/ctrlProp31.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vmlDrawing" Target="../drawings/vmlDrawing6.vml"/><Relationship Id="rId7" Type="http://schemas.openxmlformats.org/officeDocument/2006/relationships/ctrlProp" Target="../ctrlProps/ctrlProp37.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6.xml"/><Relationship Id="rId3" Type="http://schemas.openxmlformats.org/officeDocument/2006/relationships/vmlDrawing" Target="../drawings/vmlDrawing7.vml"/><Relationship Id="rId7" Type="http://schemas.openxmlformats.org/officeDocument/2006/relationships/ctrlProp" Target="../ctrlProps/ctrlProp45.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4.xml"/><Relationship Id="rId11" Type="http://schemas.openxmlformats.org/officeDocument/2006/relationships/ctrlProp" Target="../ctrlProps/ctrlProp49.xml"/><Relationship Id="rId5" Type="http://schemas.openxmlformats.org/officeDocument/2006/relationships/ctrlProp" Target="../ctrlProps/ctrlProp43.xml"/><Relationship Id="rId10" Type="http://schemas.openxmlformats.org/officeDocument/2006/relationships/ctrlProp" Target="../ctrlProps/ctrlProp48.xml"/><Relationship Id="rId4" Type="http://schemas.openxmlformats.org/officeDocument/2006/relationships/ctrlProp" Target="../ctrlProps/ctrlProp42.xml"/><Relationship Id="rId9" Type="http://schemas.openxmlformats.org/officeDocument/2006/relationships/ctrlProp" Target="../ctrlProps/ctrlProp4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4.xml"/><Relationship Id="rId3" Type="http://schemas.openxmlformats.org/officeDocument/2006/relationships/vmlDrawing" Target="../drawings/vmlDrawing8.vml"/><Relationship Id="rId7" Type="http://schemas.openxmlformats.org/officeDocument/2006/relationships/ctrlProp" Target="../ctrlProps/ctrlProp53.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52.xml"/><Relationship Id="rId11" Type="http://schemas.openxmlformats.org/officeDocument/2006/relationships/ctrlProp" Target="../ctrlProps/ctrlProp57.xml"/><Relationship Id="rId5" Type="http://schemas.openxmlformats.org/officeDocument/2006/relationships/ctrlProp" Target="../ctrlProps/ctrlProp51.xml"/><Relationship Id="rId10" Type="http://schemas.openxmlformats.org/officeDocument/2006/relationships/ctrlProp" Target="../ctrlProps/ctrlProp56.xml"/><Relationship Id="rId4" Type="http://schemas.openxmlformats.org/officeDocument/2006/relationships/ctrlProp" Target="../ctrlProps/ctrlProp50.xml"/><Relationship Id="rId9" Type="http://schemas.openxmlformats.org/officeDocument/2006/relationships/ctrlProp" Target="../ctrlProps/ctrlProp55.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2.xml"/><Relationship Id="rId3" Type="http://schemas.openxmlformats.org/officeDocument/2006/relationships/vmlDrawing" Target="../drawings/vmlDrawing9.vml"/><Relationship Id="rId7" Type="http://schemas.openxmlformats.org/officeDocument/2006/relationships/ctrlProp" Target="../ctrlProps/ctrlProp61.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0" Type="http://schemas.openxmlformats.org/officeDocument/2006/relationships/ctrlProp" Target="../ctrlProps/ctrlProp64.xml"/><Relationship Id="rId4" Type="http://schemas.openxmlformats.org/officeDocument/2006/relationships/ctrlProp" Target="../ctrlProps/ctrlProp58.xml"/><Relationship Id="rId9" Type="http://schemas.openxmlformats.org/officeDocument/2006/relationships/ctrlProp" Target="../ctrlProps/ctrlProp63.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0.xml"/><Relationship Id="rId3" Type="http://schemas.openxmlformats.org/officeDocument/2006/relationships/vmlDrawing" Target="../drawings/vmlDrawing10.vml"/><Relationship Id="rId7" Type="http://schemas.openxmlformats.org/officeDocument/2006/relationships/ctrlProp" Target="../ctrlProps/ctrlProp69.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68.xml"/><Relationship Id="rId11" Type="http://schemas.openxmlformats.org/officeDocument/2006/relationships/ctrlProp" Target="../ctrlProps/ctrlProp73.xml"/><Relationship Id="rId5" Type="http://schemas.openxmlformats.org/officeDocument/2006/relationships/ctrlProp" Target="../ctrlProps/ctrlProp67.xml"/><Relationship Id="rId10" Type="http://schemas.openxmlformats.org/officeDocument/2006/relationships/ctrlProp" Target="../ctrlProps/ctrlProp72.xml"/><Relationship Id="rId4" Type="http://schemas.openxmlformats.org/officeDocument/2006/relationships/ctrlProp" Target="../ctrlProps/ctrlProp66.xml"/><Relationship Id="rId9" Type="http://schemas.openxmlformats.org/officeDocument/2006/relationships/ctrlProp" Target="../ctrlProps/ctrlProp71.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78.xml"/><Relationship Id="rId3" Type="http://schemas.openxmlformats.org/officeDocument/2006/relationships/vmlDrawing" Target="../drawings/vmlDrawing11.vml"/><Relationship Id="rId7" Type="http://schemas.openxmlformats.org/officeDocument/2006/relationships/ctrlProp" Target="../ctrlProps/ctrlProp77.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76.xml"/><Relationship Id="rId11" Type="http://schemas.openxmlformats.org/officeDocument/2006/relationships/ctrlProp" Target="../ctrlProps/ctrlProp81.xml"/><Relationship Id="rId5" Type="http://schemas.openxmlformats.org/officeDocument/2006/relationships/ctrlProp" Target="../ctrlProps/ctrlProp75.xml"/><Relationship Id="rId10" Type="http://schemas.openxmlformats.org/officeDocument/2006/relationships/ctrlProp" Target="../ctrlProps/ctrlProp80.xml"/><Relationship Id="rId4" Type="http://schemas.openxmlformats.org/officeDocument/2006/relationships/ctrlProp" Target="../ctrlProps/ctrlProp74.xml"/><Relationship Id="rId9" Type="http://schemas.openxmlformats.org/officeDocument/2006/relationships/ctrlProp" Target="../ctrlProps/ctrlProp7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85.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ctrlProp" Target="../ctrlProps/ctrlProp8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Y109"/>
  <sheetViews>
    <sheetView tabSelected="1" zoomScaleNormal="100" workbookViewId="0">
      <selection activeCell="Q5" sqref="Q5:T6"/>
    </sheetView>
  </sheetViews>
  <sheetFormatPr baseColWidth="10" defaultRowHeight="15" x14ac:dyDescent="0.25"/>
  <cols>
    <col min="3" max="3" width="7" customWidth="1"/>
    <col min="4" max="4" width="14" customWidth="1"/>
    <col min="9" max="9" width="10.28515625" customWidth="1"/>
    <col min="12" max="12" width="4.5703125" customWidth="1"/>
    <col min="13" max="13" width="5.85546875" customWidth="1"/>
    <col min="14" max="14" width="38.5703125" customWidth="1"/>
    <col min="15" max="15" width="10.140625" customWidth="1"/>
  </cols>
  <sheetData>
    <row r="1" spans="1:22" ht="9.75" customHeight="1" x14ac:dyDescent="0.25">
      <c r="A1" s="501" t="s">
        <v>49</v>
      </c>
      <c r="B1" s="502"/>
      <c r="C1" s="502"/>
      <c r="D1" s="502"/>
      <c r="E1" s="502"/>
      <c r="F1" s="502"/>
      <c r="G1" s="502"/>
      <c r="H1" s="502"/>
      <c r="I1" s="502"/>
      <c r="J1" s="502"/>
      <c r="K1" s="503"/>
      <c r="L1" s="161"/>
      <c r="M1" s="96"/>
      <c r="N1" s="96"/>
      <c r="O1" s="105"/>
      <c r="P1" s="123"/>
      <c r="Q1" s="105"/>
      <c r="S1" s="56"/>
      <c r="T1" s="143"/>
      <c r="U1" s="147"/>
    </row>
    <row r="2" spans="1:22" x14ac:dyDescent="0.25">
      <c r="A2" s="504"/>
      <c r="B2" s="505"/>
      <c r="C2" s="505"/>
      <c r="D2" s="505"/>
      <c r="E2" s="505"/>
      <c r="F2" s="505"/>
      <c r="G2" s="505"/>
      <c r="H2" s="505"/>
      <c r="I2" s="505"/>
      <c r="J2" s="505"/>
      <c r="K2" s="506"/>
      <c r="L2" s="114"/>
      <c r="M2" s="69"/>
      <c r="N2" s="105"/>
      <c r="O2" s="66"/>
      <c r="P2" s="66"/>
      <c r="Q2" s="66"/>
      <c r="R2" s="68"/>
      <c r="S2" s="49"/>
      <c r="T2" s="142"/>
      <c r="U2" s="56"/>
    </row>
    <row r="3" spans="1:22" ht="15.75" thickBot="1" x14ac:dyDescent="0.3">
      <c r="A3" s="504"/>
      <c r="B3" s="505"/>
      <c r="C3" s="505"/>
      <c r="D3" s="505"/>
      <c r="E3" s="505"/>
      <c r="F3" s="505"/>
      <c r="G3" s="505"/>
      <c r="H3" s="505"/>
      <c r="I3" s="505"/>
      <c r="J3" s="505"/>
      <c r="K3" s="506"/>
      <c r="L3" s="121"/>
      <c r="M3" s="69"/>
      <c r="N3" s="69"/>
      <c r="O3" s="66"/>
      <c r="P3" s="68"/>
      <c r="Q3" s="69"/>
      <c r="R3" s="70"/>
      <c r="S3" s="137"/>
      <c r="T3" s="145"/>
      <c r="U3" s="144"/>
    </row>
    <row r="4" spans="1:22" ht="15.75" thickBot="1" x14ac:dyDescent="0.3">
      <c r="A4" s="507"/>
      <c r="B4" s="508"/>
      <c r="C4" s="508"/>
      <c r="D4" s="508"/>
      <c r="E4" s="508"/>
      <c r="F4" s="508"/>
      <c r="G4" s="508"/>
      <c r="H4" s="508"/>
      <c r="I4" s="508"/>
      <c r="J4" s="508"/>
      <c r="K4" s="509"/>
      <c r="L4" s="189"/>
      <c r="M4" s="66"/>
      <c r="N4" s="519" t="s">
        <v>61</v>
      </c>
      <c r="O4" s="520"/>
      <c r="P4" s="85"/>
      <c r="Q4" s="542" t="s">
        <v>89</v>
      </c>
      <c r="R4" s="543"/>
      <c r="S4" s="543"/>
      <c r="T4" s="544"/>
      <c r="U4" s="147"/>
    </row>
    <row r="5" spans="1:22" ht="17.25" customHeight="1" thickBot="1" x14ac:dyDescent="0.3">
      <c r="A5" s="44"/>
      <c r="B5" s="160"/>
      <c r="C5" s="214"/>
      <c r="D5" s="214"/>
      <c r="E5" s="44"/>
      <c r="F5" s="214"/>
      <c r="G5" s="44"/>
      <c r="H5" s="214"/>
      <c r="I5" s="180"/>
      <c r="J5" s="160"/>
      <c r="K5" s="160"/>
      <c r="L5" s="160"/>
      <c r="M5" s="94"/>
      <c r="N5" s="527">
        <f>COUNTA(Foerderangebote!H8:H320)</f>
        <v>0</v>
      </c>
      <c r="O5" s="529"/>
      <c r="P5" s="240"/>
      <c r="Q5" s="545" t="s">
        <v>91</v>
      </c>
      <c r="R5" s="546"/>
      <c r="S5" s="546"/>
      <c r="T5" s="547"/>
      <c r="U5" s="144"/>
    </row>
    <row r="6" spans="1:22" ht="15.75" thickBot="1" x14ac:dyDescent="0.3">
      <c r="A6" s="510" t="s">
        <v>119</v>
      </c>
      <c r="B6" s="511"/>
      <c r="C6" s="511"/>
      <c r="D6" s="511"/>
      <c r="E6" s="511"/>
      <c r="F6" s="511"/>
      <c r="G6" s="511"/>
      <c r="H6" s="511"/>
      <c r="I6" s="511"/>
      <c r="J6" s="511"/>
      <c r="K6" s="512"/>
      <c r="L6" s="162"/>
      <c r="M6" s="94"/>
      <c r="N6" s="533"/>
      <c r="O6" s="535"/>
      <c r="P6" s="240"/>
      <c r="Q6" s="548"/>
      <c r="R6" s="549"/>
      <c r="S6" s="549"/>
      <c r="T6" s="550"/>
      <c r="U6" s="144"/>
    </row>
    <row r="7" spans="1:22" x14ac:dyDescent="0.25">
      <c r="A7" s="513"/>
      <c r="B7" s="514"/>
      <c r="C7" s="514"/>
      <c r="D7" s="514"/>
      <c r="E7" s="514"/>
      <c r="F7" s="514"/>
      <c r="G7" s="514"/>
      <c r="H7" s="514"/>
      <c r="I7" s="514"/>
      <c r="J7" s="514"/>
      <c r="K7" s="515"/>
      <c r="L7" s="162"/>
      <c r="M7" s="94"/>
      <c r="N7" s="96"/>
      <c r="O7" s="96"/>
      <c r="P7" s="241"/>
      <c r="Q7" s="548" t="s">
        <v>90</v>
      </c>
      <c r="R7" s="549"/>
      <c r="S7" s="549"/>
      <c r="T7" s="550"/>
      <c r="U7" s="146"/>
    </row>
    <row r="8" spans="1:22" x14ac:dyDescent="0.25">
      <c r="A8" s="513"/>
      <c r="B8" s="514"/>
      <c r="C8" s="514"/>
      <c r="D8" s="514"/>
      <c r="E8" s="514"/>
      <c r="F8" s="514"/>
      <c r="G8" s="514"/>
      <c r="H8" s="514"/>
      <c r="I8" s="514"/>
      <c r="J8" s="514"/>
      <c r="K8" s="515"/>
      <c r="L8" s="162"/>
      <c r="N8" s="96"/>
      <c r="O8" s="96"/>
      <c r="P8" s="241"/>
      <c r="Q8" s="548"/>
      <c r="R8" s="549"/>
      <c r="S8" s="549"/>
      <c r="T8" s="550"/>
      <c r="U8" s="146"/>
    </row>
    <row r="9" spans="1:22" ht="15.75" customHeight="1" thickBot="1" x14ac:dyDescent="0.3">
      <c r="A9" s="513"/>
      <c r="B9" s="514"/>
      <c r="C9" s="514"/>
      <c r="D9" s="514"/>
      <c r="E9" s="514"/>
      <c r="F9" s="514"/>
      <c r="G9" s="514"/>
      <c r="H9" s="514"/>
      <c r="I9" s="514"/>
      <c r="J9" s="514"/>
      <c r="K9" s="515"/>
      <c r="L9" s="162"/>
      <c r="M9" s="70"/>
      <c r="N9" s="105"/>
      <c r="O9" s="105"/>
      <c r="P9" s="241"/>
      <c r="Q9" s="548" t="s">
        <v>67</v>
      </c>
      <c r="R9" s="549"/>
      <c r="S9" s="549"/>
      <c r="T9" s="550"/>
      <c r="U9" s="146"/>
    </row>
    <row r="10" spans="1:22" ht="38.25" customHeight="1" thickBot="1" x14ac:dyDescent="0.35">
      <c r="A10" s="513"/>
      <c r="B10" s="514"/>
      <c r="C10" s="514"/>
      <c r="D10" s="514"/>
      <c r="E10" s="514"/>
      <c r="F10" s="514"/>
      <c r="G10" s="514"/>
      <c r="H10" s="514"/>
      <c r="I10" s="514"/>
      <c r="J10" s="514"/>
      <c r="K10" s="515"/>
      <c r="L10" s="163"/>
      <c r="M10" s="95"/>
      <c r="N10" s="551" t="s">
        <v>56</v>
      </c>
      <c r="O10" s="552"/>
      <c r="P10" s="240"/>
      <c r="Q10" s="548"/>
      <c r="R10" s="549"/>
      <c r="S10" s="549"/>
      <c r="T10" s="550"/>
      <c r="U10" s="146"/>
    </row>
    <row r="11" spans="1:22" ht="26.25" customHeight="1" thickBot="1" x14ac:dyDescent="0.3">
      <c r="A11" s="513"/>
      <c r="B11" s="514"/>
      <c r="C11" s="514"/>
      <c r="D11" s="514"/>
      <c r="E11" s="514"/>
      <c r="F11" s="514"/>
      <c r="G11" s="514"/>
      <c r="H11" s="514"/>
      <c r="I11" s="514"/>
      <c r="J11" s="514"/>
      <c r="K11" s="515"/>
      <c r="L11" s="162"/>
      <c r="M11" s="85"/>
      <c r="N11" s="75"/>
      <c r="O11" s="75"/>
      <c r="P11" s="242"/>
      <c r="Q11" s="548" t="s">
        <v>92</v>
      </c>
      <c r="R11" s="549"/>
      <c r="S11" s="549"/>
      <c r="T11" s="550"/>
      <c r="U11" s="146"/>
    </row>
    <row r="12" spans="1:22" ht="18.75" x14ac:dyDescent="0.3">
      <c r="A12" s="513"/>
      <c r="B12" s="514"/>
      <c r="C12" s="514"/>
      <c r="D12" s="514"/>
      <c r="E12" s="514"/>
      <c r="F12" s="514"/>
      <c r="G12" s="514"/>
      <c r="H12" s="514"/>
      <c r="I12" s="514"/>
      <c r="J12" s="514"/>
      <c r="K12" s="515"/>
      <c r="L12" s="162"/>
      <c r="N12" s="110" t="s">
        <v>35</v>
      </c>
      <c r="O12" s="183">
        <f>Intern!H211</f>
        <v>0</v>
      </c>
      <c r="P12" s="240"/>
      <c r="Q12" s="548"/>
      <c r="R12" s="549"/>
      <c r="S12" s="549"/>
      <c r="T12" s="550"/>
      <c r="U12" s="146"/>
    </row>
    <row r="13" spans="1:22" ht="19.5" thickBot="1" x14ac:dyDescent="0.35">
      <c r="A13" s="516"/>
      <c r="B13" s="517"/>
      <c r="C13" s="517"/>
      <c r="D13" s="517"/>
      <c r="E13" s="517"/>
      <c r="F13" s="517"/>
      <c r="G13" s="517"/>
      <c r="H13" s="517"/>
      <c r="I13" s="517"/>
      <c r="J13" s="517"/>
      <c r="K13" s="518"/>
      <c r="L13" s="163"/>
      <c r="M13" s="13"/>
      <c r="N13" s="51" t="s">
        <v>36</v>
      </c>
      <c r="O13" s="184">
        <f>Intern!H212</f>
        <v>0</v>
      </c>
      <c r="P13" s="240"/>
      <c r="Q13" s="548" t="s">
        <v>104</v>
      </c>
      <c r="R13" s="549"/>
      <c r="S13" s="549"/>
      <c r="T13" s="550"/>
      <c r="U13" s="146"/>
    </row>
    <row r="14" spans="1:22" ht="15" customHeight="1" thickBot="1" x14ac:dyDescent="0.35">
      <c r="A14" s="44"/>
      <c r="B14" s="153"/>
      <c r="C14" s="153"/>
      <c r="D14" s="154"/>
      <c r="E14" s="154"/>
      <c r="F14" s="154"/>
      <c r="G14" s="154"/>
      <c r="H14" s="154"/>
      <c r="I14" s="154"/>
      <c r="J14" s="154"/>
      <c r="K14" s="154"/>
      <c r="L14" s="165"/>
      <c r="M14" s="164"/>
      <c r="N14" s="51" t="s">
        <v>37</v>
      </c>
      <c r="O14" s="184">
        <f>Intern!H213</f>
        <v>0</v>
      </c>
      <c r="P14" s="241"/>
      <c r="Q14" s="548"/>
      <c r="R14" s="549"/>
      <c r="S14" s="549"/>
      <c r="T14" s="550"/>
      <c r="U14" s="56"/>
      <c r="V14" s="56"/>
    </row>
    <row r="15" spans="1:22" ht="18.75" x14ac:dyDescent="0.3">
      <c r="A15" s="200"/>
      <c r="B15" s="199"/>
      <c r="C15" s="198"/>
      <c r="D15" s="191"/>
      <c r="E15" s="191"/>
      <c r="F15" s="191"/>
      <c r="G15" s="191"/>
      <c r="H15" s="190"/>
      <c r="I15" s="191"/>
      <c r="J15" s="191"/>
      <c r="K15" s="192"/>
      <c r="L15" s="166"/>
      <c r="M15" s="164"/>
      <c r="N15" s="51" t="s">
        <v>38</v>
      </c>
      <c r="O15" s="184">
        <f>Intern!H214</f>
        <v>0</v>
      </c>
      <c r="P15" s="240"/>
      <c r="Q15" s="548" t="s">
        <v>231</v>
      </c>
      <c r="R15" s="549"/>
      <c r="S15" s="549"/>
      <c r="T15" s="550"/>
      <c r="U15" s="144"/>
      <c r="V15" s="56"/>
    </row>
    <row r="16" spans="1:22" ht="18.75" customHeight="1" thickBot="1" x14ac:dyDescent="0.35">
      <c r="A16" s="249" t="s">
        <v>41</v>
      </c>
      <c r="B16" s="250"/>
      <c r="C16" s="194"/>
      <c r="D16" s="193" t="s">
        <v>42</v>
      </c>
      <c r="E16" s="194"/>
      <c r="F16" s="194"/>
      <c r="G16" s="472" t="s">
        <v>139</v>
      </c>
      <c r="H16" s="472"/>
      <c r="I16" s="195"/>
      <c r="J16" s="195"/>
      <c r="K16" s="196"/>
      <c r="L16" s="167"/>
      <c r="M16" s="14"/>
      <c r="N16" s="51" t="s">
        <v>39</v>
      </c>
      <c r="O16" s="184">
        <f>Intern!H215</f>
        <v>0</v>
      </c>
      <c r="P16" s="242"/>
      <c r="Q16" s="548"/>
      <c r="R16" s="549"/>
      <c r="S16" s="549"/>
      <c r="T16" s="550"/>
      <c r="U16" s="234"/>
      <c r="V16" s="56"/>
    </row>
    <row r="17" spans="1:22" ht="19.5" customHeight="1" thickBot="1" x14ac:dyDescent="0.35">
      <c r="A17" s="553"/>
      <c r="B17" s="554"/>
      <c r="C17" s="194"/>
      <c r="D17" s="480"/>
      <c r="E17" s="480"/>
      <c r="F17" s="194"/>
      <c r="G17" s="475"/>
      <c r="H17" s="476"/>
      <c r="I17" s="195"/>
      <c r="J17" s="195"/>
      <c r="K17" s="196"/>
      <c r="L17" s="166"/>
      <c r="M17" s="14"/>
      <c r="N17" s="53" t="s">
        <v>40</v>
      </c>
      <c r="O17" s="185">
        <f>Intern!H216</f>
        <v>0</v>
      </c>
      <c r="P17" s="240"/>
      <c r="Q17" s="291"/>
      <c r="R17" s="292"/>
      <c r="S17" s="292"/>
      <c r="T17" s="293"/>
      <c r="U17" s="147"/>
      <c r="V17" s="56"/>
    </row>
    <row r="18" spans="1:22" ht="18.75" customHeight="1" thickBot="1" x14ac:dyDescent="0.3">
      <c r="A18" s="553"/>
      <c r="B18" s="554"/>
      <c r="C18" s="245"/>
      <c r="D18" s="480"/>
      <c r="E18" s="480"/>
      <c r="F18" s="194"/>
      <c r="G18" s="475"/>
      <c r="H18" s="476"/>
      <c r="I18" s="195"/>
      <c r="J18" s="195"/>
      <c r="K18" s="196"/>
      <c r="L18" s="166"/>
      <c r="M18" s="95"/>
      <c r="N18" s="84"/>
      <c r="P18" s="243"/>
      <c r="Q18" s="294"/>
      <c r="R18" s="295"/>
      <c r="S18" s="295"/>
      <c r="T18" s="296"/>
      <c r="U18" s="147"/>
      <c r="V18" s="56"/>
    </row>
    <row r="19" spans="1:22" ht="19.5" customHeight="1" thickBot="1" x14ac:dyDescent="0.3">
      <c r="A19" s="473"/>
      <c r="B19" s="474"/>
      <c r="C19" s="245"/>
      <c r="D19" s="252"/>
      <c r="E19" s="252"/>
      <c r="F19" s="194"/>
      <c r="G19" s="475"/>
      <c r="H19" s="476"/>
      <c r="I19" s="195"/>
      <c r="J19" s="195"/>
      <c r="K19" s="196"/>
      <c r="L19" s="166"/>
      <c r="M19" s="85"/>
      <c r="N19" s="95"/>
      <c r="O19" s="69"/>
      <c r="P19" s="68"/>
      <c r="Q19" s="226"/>
      <c r="R19" s="226"/>
      <c r="S19" s="48"/>
      <c r="T19" s="56"/>
      <c r="U19" s="148"/>
      <c r="V19" s="56"/>
    </row>
    <row r="20" spans="1:22" ht="18" customHeight="1" thickBot="1" x14ac:dyDescent="0.3">
      <c r="A20" s="244"/>
      <c r="B20" s="245"/>
      <c r="C20" s="245"/>
      <c r="D20" s="245"/>
      <c r="E20" s="245"/>
      <c r="F20" s="247"/>
      <c r="G20" s="481"/>
      <c r="H20" s="482"/>
      <c r="I20" s="195"/>
      <c r="J20" s="195"/>
      <c r="K20" s="196"/>
      <c r="L20" s="171"/>
      <c r="P20" s="85"/>
      <c r="Q20" s="527" t="s">
        <v>112</v>
      </c>
      <c r="R20" s="528"/>
      <c r="S20" s="528"/>
      <c r="T20" s="529"/>
      <c r="U20" s="56"/>
      <c r="V20" s="56"/>
    </row>
    <row r="21" spans="1:22" ht="17.25" customHeight="1" x14ac:dyDescent="0.25">
      <c r="A21" s="279"/>
      <c r="B21" s="280"/>
      <c r="C21" s="280"/>
      <c r="D21" s="280"/>
      <c r="E21" s="280"/>
      <c r="F21" s="280"/>
      <c r="G21" s="483"/>
      <c r="H21" s="483"/>
      <c r="I21" s="195"/>
      <c r="J21" s="195"/>
      <c r="K21" s="196"/>
      <c r="L21" s="171"/>
      <c r="M21" s="95"/>
      <c r="P21" s="85"/>
      <c r="Q21" s="530"/>
      <c r="R21" s="531"/>
      <c r="S21" s="531"/>
      <c r="T21" s="532"/>
      <c r="U21" s="227"/>
      <c r="V21" s="56"/>
    </row>
    <row r="22" spans="1:22" ht="15" customHeight="1" x14ac:dyDescent="0.25">
      <c r="A22" s="281"/>
      <c r="B22" s="252"/>
      <c r="C22" s="252"/>
      <c r="D22" s="252"/>
      <c r="E22" s="252"/>
      <c r="F22" s="252"/>
      <c r="G22" s="252"/>
      <c r="H22" s="252"/>
      <c r="I22" s="195"/>
      <c r="J22" s="195"/>
      <c r="K22" s="196"/>
      <c r="L22" s="166"/>
      <c r="M22" s="85"/>
      <c r="P22" s="6"/>
      <c r="Q22" s="530"/>
      <c r="R22" s="531"/>
      <c r="S22" s="531"/>
      <c r="T22" s="532"/>
      <c r="U22" s="139"/>
      <c r="V22" s="56"/>
    </row>
    <row r="23" spans="1:22" ht="15" customHeight="1" thickBot="1" x14ac:dyDescent="0.3">
      <c r="A23" s="248" t="s">
        <v>111</v>
      </c>
      <c r="B23" s="247"/>
      <c r="C23" s="247"/>
      <c r="D23" s="485" t="s">
        <v>110</v>
      </c>
      <c r="E23" s="485"/>
      <c r="F23" s="247"/>
      <c r="G23" s="484" t="s">
        <v>120</v>
      </c>
      <c r="H23" s="484"/>
      <c r="I23" s="195"/>
      <c r="J23" s="195"/>
      <c r="K23" s="201"/>
      <c r="L23" s="168"/>
      <c r="P23" s="94"/>
      <c r="Q23" s="530"/>
      <c r="R23" s="531"/>
      <c r="S23" s="531"/>
      <c r="T23" s="532"/>
      <c r="U23" s="56"/>
      <c r="V23" s="56"/>
    </row>
    <row r="24" spans="1:22" ht="20.25" customHeight="1" thickBot="1" x14ac:dyDescent="0.3">
      <c r="A24" s="475"/>
      <c r="B24" s="476"/>
      <c r="C24" s="252"/>
      <c r="D24" s="475"/>
      <c r="E24" s="476"/>
      <c r="F24" s="252"/>
      <c r="G24" s="480"/>
      <c r="H24" s="480"/>
      <c r="I24" s="195"/>
      <c r="J24" s="195"/>
      <c r="K24" s="196"/>
      <c r="L24" s="166"/>
      <c r="M24" s="95"/>
      <c r="P24" s="85"/>
      <c r="Q24" s="530"/>
      <c r="R24" s="531"/>
      <c r="S24" s="531"/>
      <c r="T24" s="532"/>
      <c r="U24" s="227"/>
      <c r="V24" s="56"/>
    </row>
    <row r="25" spans="1:22" ht="23.25" customHeight="1" thickBot="1" x14ac:dyDescent="0.3">
      <c r="A25" s="475"/>
      <c r="B25" s="476"/>
      <c r="C25" s="247"/>
      <c r="D25" s="475"/>
      <c r="E25" s="476"/>
      <c r="F25" s="247"/>
      <c r="G25" s="194"/>
      <c r="H25" s="195"/>
      <c r="I25" s="195"/>
      <c r="J25" s="195"/>
      <c r="K25" s="196"/>
      <c r="L25" s="166"/>
      <c r="M25" s="95"/>
      <c r="P25" s="85"/>
      <c r="Q25" s="530"/>
      <c r="R25" s="531"/>
      <c r="S25" s="531"/>
      <c r="T25" s="532"/>
      <c r="U25" s="139"/>
      <c r="V25" s="56"/>
    </row>
    <row r="26" spans="1:22" ht="18.75" customHeight="1" thickBot="1" x14ac:dyDescent="0.3">
      <c r="A26" s="246"/>
      <c r="B26" s="247"/>
      <c r="C26" s="247"/>
      <c r="D26" s="477"/>
      <c r="E26" s="478"/>
      <c r="F26" s="247"/>
      <c r="G26" s="194"/>
      <c r="H26" s="197"/>
      <c r="I26" s="197"/>
      <c r="J26" s="197"/>
      <c r="K26" s="196"/>
      <c r="L26" s="166"/>
      <c r="M26" s="95"/>
      <c r="P26" s="6"/>
      <c r="Q26" s="530"/>
      <c r="R26" s="531"/>
      <c r="S26" s="531"/>
      <c r="T26" s="532"/>
      <c r="U26" s="139"/>
      <c r="V26" s="56"/>
    </row>
    <row r="27" spans="1:22" ht="19.5" customHeight="1" thickBot="1" x14ac:dyDescent="0.3">
      <c r="A27" s="282"/>
      <c r="B27" s="283"/>
      <c r="C27" s="283"/>
      <c r="D27" s="479"/>
      <c r="E27" s="479"/>
      <c r="F27" s="283"/>
      <c r="G27" s="206"/>
      <c r="H27" s="207"/>
      <c r="I27" s="207"/>
      <c r="J27" s="207"/>
      <c r="K27" s="208"/>
      <c r="L27" s="166"/>
      <c r="M27" s="85"/>
      <c r="P27" s="94"/>
      <c r="Q27" s="533"/>
      <c r="R27" s="534"/>
      <c r="S27" s="534"/>
      <c r="T27" s="535"/>
      <c r="U27" s="225"/>
      <c r="V27" s="56"/>
    </row>
    <row r="28" spans="1:22" ht="15.75" thickBot="1" x14ac:dyDescent="0.3">
      <c r="A28" s="159"/>
      <c r="B28" s="150"/>
      <c r="C28" s="150"/>
      <c r="D28" s="536"/>
      <c r="E28" s="537"/>
      <c r="F28" s="538"/>
      <c r="G28" s="202"/>
      <c r="H28" s="202"/>
      <c r="I28" s="203"/>
      <c r="J28" s="204"/>
      <c r="K28" s="205"/>
      <c r="L28" s="170"/>
      <c r="M28" s="95"/>
      <c r="N28" s="71"/>
      <c r="O28" s="69"/>
      <c r="P28" s="69"/>
      <c r="Q28" s="87"/>
      <c r="R28" s="87"/>
      <c r="S28" s="224"/>
      <c r="T28" s="47"/>
      <c r="U28" s="224"/>
      <c r="V28" s="56"/>
    </row>
    <row r="29" spans="1:22" ht="34.5" customHeight="1" thickBot="1" x14ac:dyDescent="0.3">
      <c r="A29" s="519" t="s">
        <v>62</v>
      </c>
      <c r="B29" s="539"/>
      <c r="C29" s="539"/>
      <c r="D29" s="540"/>
      <c r="E29" s="113"/>
      <c r="F29" s="113"/>
      <c r="G29" s="113"/>
      <c r="H29" s="113"/>
      <c r="I29" s="155"/>
      <c r="J29" s="519" t="s">
        <v>61</v>
      </c>
      <c r="K29" s="520"/>
      <c r="L29" s="169"/>
      <c r="M29" s="221"/>
      <c r="N29" s="524" t="s">
        <v>93</v>
      </c>
      <c r="O29" s="525"/>
      <c r="P29" s="525"/>
      <c r="Q29" s="525"/>
      <c r="R29" s="525"/>
      <c r="S29" s="525"/>
      <c r="T29" s="525"/>
      <c r="U29" s="526"/>
      <c r="V29" s="56"/>
    </row>
    <row r="30" spans="1:22" ht="29.25" customHeight="1" thickBot="1" x14ac:dyDescent="0.3">
      <c r="A30" s="500" t="s">
        <v>35</v>
      </c>
      <c r="B30" s="498"/>
      <c r="C30" s="499"/>
      <c r="D30" s="186">
        <f>Intern!B232</f>
        <v>0</v>
      </c>
      <c r="E30" s="132"/>
      <c r="F30" s="113"/>
      <c r="G30" s="113"/>
      <c r="H30" s="113"/>
      <c r="I30" s="156"/>
      <c r="J30" s="486">
        <f>Intern!H220</f>
        <v>0</v>
      </c>
      <c r="K30" s="487"/>
      <c r="L30" s="175"/>
      <c r="M30" s="228"/>
      <c r="N30" s="521" t="s">
        <v>77</v>
      </c>
      <c r="O30" s="460" t="s">
        <v>94</v>
      </c>
      <c r="P30" s="461"/>
      <c r="Q30" s="461"/>
      <c r="R30" s="461"/>
      <c r="S30" s="461"/>
      <c r="T30" s="461"/>
      <c r="U30" s="462"/>
      <c r="V30" s="56"/>
    </row>
    <row r="31" spans="1:22" ht="21" customHeight="1" x14ac:dyDescent="0.25">
      <c r="A31" s="488" t="s">
        <v>36</v>
      </c>
      <c r="B31" s="489"/>
      <c r="C31" s="490"/>
      <c r="D31" s="187">
        <f>Intern!C232</f>
        <v>0</v>
      </c>
      <c r="E31" s="133"/>
      <c r="F31" s="113"/>
      <c r="G31" s="113"/>
      <c r="H31" s="113"/>
      <c r="I31" s="127"/>
      <c r="J31" s="125"/>
      <c r="K31" s="130"/>
      <c r="L31" s="152"/>
      <c r="M31" s="229"/>
      <c r="N31" s="522"/>
      <c r="O31" s="463"/>
      <c r="P31" s="464"/>
      <c r="Q31" s="464"/>
      <c r="R31" s="464"/>
      <c r="S31" s="464"/>
      <c r="T31" s="464"/>
      <c r="U31" s="465"/>
      <c r="V31" s="233"/>
    </row>
    <row r="32" spans="1:22" ht="21" customHeight="1" thickBot="1" x14ac:dyDescent="0.3">
      <c r="A32" s="488" t="s">
        <v>59</v>
      </c>
      <c r="B32" s="489"/>
      <c r="C32" s="490"/>
      <c r="D32" s="187">
        <f>Intern!D232</f>
        <v>0</v>
      </c>
      <c r="E32" s="133"/>
      <c r="F32" s="113"/>
      <c r="G32" s="113"/>
      <c r="H32" s="113"/>
      <c r="I32" s="127"/>
      <c r="J32" s="131"/>
      <c r="K32" s="126"/>
      <c r="L32" s="131"/>
      <c r="M32" s="222"/>
      <c r="N32" s="523"/>
      <c r="O32" s="466"/>
      <c r="P32" s="467"/>
      <c r="Q32" s="467"/>
      <c r="R32" s="467"/>
      <c r="S32" s="467"/>
      <c r="T32" s="467"/>
      <c r="U32" s="468"/>
      <c r="V32" s="56"/>
    </row>
    <row r="33" spans="1:22" ht="21" customHeight="1" x14ac:dyDescent="0.25">
      <c r="A33" s="488" t="s">
        <v>38</v>
      </c>
      <c r="B33" s="489"/>
      <c r="C33" s="490"/>
      <c r="D33" s="187">
        <f>Intern!E232</f>
        <v>0</v>
      </c>
      <c r="E33" s="113"/>
      <c r="F33" s="113"/>
      <c r="G33" s="113"/>
      <c r="H33" s="113"/>
      <c r="I33" s="125"/>
      <c r="J33" s="131"/>
      <c r="K33" s="128"/>
      <c r="L33" s="128"/>
      <c r="M33" s="229"/>
      <c r="N33" s="521" t="s">
        <v>78</v>
      </c>
      <c r="O33" s="460" t="s">
        <v>95</v>
      </c>
      <c r="P33" s="461"/>
      <c r="Q33" s="461"/>
      <c r="R33" s="461"/>
      <c r="S33" s="461"/>
      <c r="T33" s="461"/>
      <c r="U33" s="462"/>
      <c r="V33" s="56"/>
    </row>
    <row r="34" spans="1:22" ht="21" customHeight="1" x14ac:dyDescent="0.25">
      <c r="A34" s="491" t="s">
        <v>39</v>
      </c>
      <c r="B34" s="492"/>
      <c r="C34" s="493"/>
      <c r="D34" s="187">
        <f>Intern!F232</f>
        <v>0</v>
      </c>
      <c r="E34" s="132"/>
      <c r="F34" s="113"/>
      <c r="G34" s="113"/>
      <c r="H34" s="113"/>
      <c r="I34" s="113"/>
      <c r="J34" s="131"/>
      <c r="K34" s="131"/>
      <c r="L34" s="129"/>
      <c r="M34" s="129"/>
      <c r="N34" s="522"/>
      <c r="O34" s="463"/>
      <c r="P34" s="464"/>
      <c r="Q34" s="464"/>
      <c r="R34" s="464"/>
      <c r="S34" s="464"/>
      <c r="T34" s="464"/>
      <c r="U34" s="465"/>
      <c r="V34" s="56"/>
    </row>
    <row r="35" spans="1:22" ht="21" customHeight="1" thickBot="1" x14ac:dyDescent="0.3">
      <c r="A35" s="494" t="s">
        <v>60</v>
      </c>
      <c r="B35" s="495"/>
      <c r="C35" s="496"/>
      <c r="D35" s="188">
        <f>Intern!G232</f>
        <v>0</v>
      </c>
      <c r="E35" s="133"/>
      <c r="F35" s="113"/>
      <c r="G35" s="113"/>
      <c r="H35" s="113"/>
      <c r="I35" s="127"/>
      <c r="J35" s="127"/>
      <c r="K35" s="131"/>
      <c r="L35" s="151"/>
      <c r="M35" s="128"/>
      <c r="N35" s="522"/>
      <c r="O35" s="463"/>
      <c r="P35" s="464"/>
      <c r="Q35" s="464"/>
      <c r="R35" s="464"/>
      <c r="S35" s="464"/>
      <c r="T35" s="464"/>
      <c r="U35" s="465"/>
      <c r="V35" s="56"/>
    </row>
    <row r="36" spans="1:22" ht="15.75" thickBot="1" x14ac:dyDescent="0.3">
      <c r="A36" s="541"/>
      <c r="B36" s="541"/>
      <c r="C36" s="541"/>
      <c r="D36" s="134"/>
      <c r="E36" s="66"/>
      <c r="F36" s="66"/>
      <c r="G36" s="66"/>
      <c r="H36" s="66"/>
      <c r="I36" s="66"/>
      <c r="J36" s="66"/>
      <c r="K36" s="11"/>
      <c r="L36" s="71"/>
      <c r="M36" s="94"/>
      <c r="N36" s="523"/>
      <c r="O36" s="466"/>
      <c r="P36" s="467"/>
      <c r="Q36" s="467"/>
      <c r="R36" s="467"/>
      <c r="S36" s="467"/>
      <c r="T36" s="467"/>
      <c r="U36" s="468"/>
      <c r="V36" s="56"/>
    </row>
    <row r="37" spans="1:22" ht="34.5" customHeight="1" thickBot="1" x14ac:dyDescent="0.3">
      <c r="A37" s="497" t="s">
        <v>63</v>
      </c>
      <c r="B37" s="498"/>
      <c r="C37" s="498"/>
      <c r="D37" s="499"/>
      <c r="E37" s="77"/>
      <c r="F37" s="69"/>
      <c r="G37" s="69"/>
      <c r="H37" s="69"/>
      <c r="J37" s="519" t="s">
        <v>61</v>
      </c>
      <c r="K37" s="520"/>
      <c r="L37" s="172"/>
      <c r="M37" s="148"/>
      <c r="N37" s="521" t="s">
        <v>79</v>
      </c>
      <c r="O37" s="460" t="s">
        <v>113</v>
      </c>
      <c r="P37" s="461"/>
      <c r="Q37" s="461"/>
      <c r="R37" s="461"/>
      <c r="S37" s="461"/>
      <c r="T37" s="461"/>
      <c r="U37" s="462"/>
      <c r="V37" s="56"/>
    </row>
    <row r="38" spans="1:22" ht="29.25" customHeight="1" thickBot="1" x14ac:dyDescent="0.3">
      <c r="A38" s="500" t="s">
        <v>35</v>
      </c>
      <c r="B38" s="498"/>
      <c r="C38" s="499"/>
      <c r="D38" s="186">
        <f>Intern!B233</f>
        <v>0</v>
      </c>
      <c r="E38" s="70"/>
      <c r="F38" s="66"/>
      <c r="G38" s="66"/>
      <c r="H38" s="66"/>
      <c r="I38" s="85"/>
      <c r="J38" s="486">
        <f>Intern!H221</f>
        <v>0</v>
      </c>
      <c r="K38" s="487"/>
      <c r="L38" s="173"/>
      <c r="M38" s="148"/>
      <c r="N38" s="522"/>
      <c r="O38" s="463"/>
      <c r="P38" s="464"/>
      <c r="Q38" s="464"/>
      <c r="R38" s="464"/>
      <c r="S38" s="464"/>
      <c r="T38" s="464"/>
      <c r="U38" s="465"/>
      <c r="V38" s="56"/>
    </row>
    <row r="39" spans="1:22" ht="21" customHeight="1" thickBot="1" x14ac:dyDescent="0.3">
      <c r="A39" s="488" t="s">
        <v>36</v>
      </c>
      <c r="B39" s="489"/>
      <c r="C39" s="490"/>
      <c r="D39" s="187">
        <f>Intern!C233</f>
        <v>0</v>
      </c>
      <c r="E39" s="70"/>
      <c r="F39" s="105"/>
      <c r="G39" s="105"/>
      <c r="H39" s="105"/>
      <c r="I39" s="105"/>
      <c r="J39" s="68"/>
      <c r="K39" s="73"/>
      <c r="L39" s="94"/>
      <c r="M39" s="94"/>
      <c r="N39" s="523"/>
      <c r="O39" s="466"/>
      <c r="P39" s="467"/>
      <c r="Q39" s="467"/>
      <c r="R39" s="467"/>
      <c r="S39" s="467"/>
      <c r="T39" s="467"/>
      <c r="U39" s="468"/>
      <c r="V39" s="56"/>
    </row>
    <row r="40" spans="1:22" ht="21" customHeight="1" x14ac:dyDescent="0.25">
      <c r="A40" s="488" t="s">
        <v>59</v>
      </c>
      <c r="B40" s="489"/>
      <c r="C40" s="490"/>
      <c r="D40" s="187">
        <f>Intern!D233</f>
        <v>0</v>
      </c>
      <c r="E40" s="144"/>
      <c r="F40" s="49"/>
      <c r="G40" s="49"/>
      <c r="H40" s="49"/>
      <c r="I40" s="49"/>
      <c r="J40" s="145"/>
      <c r="K40" s="116"/>
      <c r="L40" s="143"/>
      <c r="M40" s="147"/>
      <c r="N40" s="521" t="s">
        <v>80</v>
      </c>
      <c r="O40" s="460" t="s">
        <v>96</v>
      </c>
      <c r="P40" s="461"/>
      <c r="Q40" s="461"/>
      <c r="R40" s="461"/>
      <c r="S40" s="461"/>
      <c r="T40" s="461"/>
      <c r="U40" s="462"/>
      <c r="V40" s="56"/>
    </row>
    <row r="41" spans="1:22" ht="21" customHeight="1" x14ac:dyDescent="0.25">
      <c r="A41" s="488" t="s">
        <v>38</v>
      </c>
      <c r="B41" s="489"/>
      <c r="C41" s="490"/>
      <c r="D41" s="187">
        <f>Intern!E233</f>
        <v>0</v>
      </c>
      <c r="E41" s="142"/>
      <c r="F41" s="150"/>
      <c r="G41" s="150"/>
      <c r="H41" s="150"/>
      <c r="I41" s="150"/>
      <c r="J41" s="144"/>
      <c r="K41" s="150"/>
      <c r="L41" s="142"/>
      <c r="M41" s="46"/>
      <c r="N41" s="522"/>
      <c r="O41" s="463"/>
      <c r="P41" s="464"/>
      <c r="Q41" s="464"/>
      <c r="R41" s="464"/>
      <c r="S41" s="464"/>
      <c r="T41" s="464"/>
      <c r="U41" s="465"/>
      <c r="V41" s="56"/>
    </row>
    <row r="42" spans="1:22" ht="21" customHeight="1" x14ac:dyDescent="0.25">
      <c r="A42" s="491" t="s">
        <v>39</v>
      </c>
      <c r="B42" s="492"/>
      <c r="C42" s="493"/>
      <c r="D42" s="187">
        <f>Intern!F233</f>
        <v>0</v>
      </c>
      <c r="E42" s="145"/>
      <c r="F42" s="49"/>
      <c r="G42" s="49"/>
      <c r="H42" s="49"/>
      <c r="I42" s="49"/>
      <c r="J42" s="146"/>
      <c r="K42" s="49"/>
      <c r="L42" s="144"/>
      <c r="M42" s="146"/>
      <c r="N42" s="522"/>
      <c r="O42" s="463"/>
      <c r="P42" s="464"/>
      <c r="Q42" s="464"/>
      <c r="R42" s="464"/>
      <c r="S42" s="464"/>
      <c r="T42" s="464"/>
      <c r="U42" s="465"/>
      <c r="V42" s="56"/>
    </row>
    <row r="43" spans="1:22" ht="21" customHeight="1" thickBot="1" x14ac:dyDescent="0.3">
      <c r="A43" s="494" t="s">
        <v>60</v>
      </c>
      <c r="B43" s="495"/>
      <c r="C43" s="496"/>
      <c r="D43" s="188">
        <f>Intern!G233</f>
        <v>0</v>
      </c>
      <c r="E43" s="144"/>
      <c r="F43" s="116"/>
      <c r="G43" s="116"/>
      <c r="H43" s="116"/>
      <c r="I43" s="116"/>
      <c r="J43" s="56"/>
      <c r="K43" s="49"/>
      <c r="L43" s="143"/>
      <c r="M43" s="147"/>
      <c r="N43" s="523"/>
      <c r="O43" s="466"/>
      <c r="P43" s="467"/>
      <c r="Q43" s="467"/>
      <c r="R43" s="467"/>
      <c r="S43" s="467"/>
      <c r="T43" s="467"/>
      <c r="U43" s="468"/>
      <c r="V43" s="56"/>
    </row>
    <row r="44" spans="1:22" ht="15.75" thickBot="1" x14ac:dyDescent="0.3">
      <c r="A44" s="56"/>
      <c r="B44" s="124"/>
      <c r="C44" s="138"/>
      <c r="D44" s="124"/>
      <c r="E44" s="135"/>
      <c r="F44" s="136"/>
      <c r="G44" s="136"/>
      <c r="H44" s="136"/>
      <c r="I44" s="137"/>
      <c r="J44" s="47"/>
      <c r="K44" s="47"/>
      <c r="L44" s="145"/>
      <c r="M44" s="135"/>
      <c r="N44" s="521" t="s">
        <v>81</v>
      </c>
      <c r="O44" s="460" t="s">
        <v>97</v>
      </c>
      <c r="P44" s="461"/>
      <c r="Q44" s="461"/>
      <c r="R44" s="461"/>
      <c r="S44" s="461"/>
      <c r="T44" s="461"/>
      <c r="U44" s="462"/>
      <c r="V44" s="56"/>
    </row>
    <row r="45" spans="1:22" ht="34.5" customHeight="1" thickBot="1" x14ac:dyDescent="0.3">
      <c r="A45" s="497" t="s">
        <v>64</v>
      </c>
      <c r="B45" s="498"/>
      <c r="C45" s="498"/>
      <c r="D45" s="499"/>
      <c r="E45" s="139"/>
      <c r="F45" s="49"/>
      <c r="G45" s="146"/>
      <c r="H45" s="148"/>
      <c r="I45" s="148"/>
      <c r="J45" s="519" t="s">
        <v>61</v>
      </c>
      <c r="K45" s="520"/>
      <c r="L45" s="172"/>
      <c r="M45" s="135"/>
      <c r="N45" s="522"/>
      <c r="O45" s="463"/>
      <c r="P45" s="464"/>
      <c r="Q45" s="464"/>
      <c r="R45" s="464"/>
      <c r="S45" s="464"/>
      <c r="T45" s="464"/>
      <c r="U45" s="465"/>
      <c r="V45" s="56"/>
    </row>
    <row r="46" spans="1:22" ht="29.25" customHeight="1" thickBot="1" x14ac:dyDescent="0.3">
      <c r="A46" s="500" t="s">
        <v>35</v>
      </c>
      <c r="B46" s="498"/>
      <c r="C46" s="499"/>
      <c r="D46" s="186">
        <f>Intern!B234</f>
        <v>0</v>
      </c>
      <c r="E46" s="157"/>
      <c r="F46" s="144"/>
      <c r="G46" s="49"/>
      <c r="H46" s="49"/>
      <c r="I46" s="146"/>
      <c r="J46" s="486">
        <f>Intern!H222</f>
        <v>0</v>
      </c>
      <c r="K46" s="487"/>
      <c r="L46" s="173"/>
      <c r="M46" s="146"/>
      <c r="N46" s="522"/>
      <c r="O46" s="463"/>
      <c r="P46" s="464"/>
      <c r="Q46" s="464"/>
      <c r="R46" s="464"/>
      <c r="S46" s="464"/>
      <c r="T46" s="464"/>
      <c r="U46" s="465"/>
      <c r="V46" s="56"/>
    </row>
    <row r="47" spans="1:22" ht="21" customHeight="1" thickBot="1" x14ac:dyDescent="0.3">
      <c r="A47" s="488" t="s">
        <v>36</v>
      </c>
      <c r="B47" s="489"/>
      <c r="C47" s="490"/>
      <c r="D47" s="187">
        <f>Intern!C234</f>
        <v>0</v>
      </c>
      <c r="E47" s="157"/>
      <c r="F47" s="49"/>
      <c r="G47" s="116"/>
      <c r="H47" s="116"/>
      <c r="I47" s="143"/>
      <c r="J47" s="144"/>
      <c r="K47" s="158"/>
      <c r="L47" s="143"/>
      <c r="M47" s="146"/>
      <c r="N47" s="523"/>
      <c r="O47" s="466"/>
      <c r="P47" s="467"/>
      <c r="Q47" s="467"/>
      <c r="R47" s="467"/>
      <c r="S47" s="467"/>
      <c r="T47" s="467"/>
      <c r="U47" s="468"/>
      <c r="V47" s="56"/>
    </row>
    <row r="48" spans="1:22" ht="21" customHeight="1" thickBot="1" x14ac:dyDescent="0.3">
      <c r="A48" s="488" t="s">
        <v>59</v>
      </c>
      <c r="B48" s="489"/>
      <c r="C48" s="490"/>
      <c r="D48" s="187">
        <f>Intern!D234</f>
        <v>0</v>
      </c>
      <c r="E48" s="77"/>
      <c r="F48" s="66"/>
      <c r="G48" s="96"/>
      <c r="H48" s="96"/>
      <c r="I48" s="15"/>
      <c r="J48" s="68"/>
      <c r="K48" s="68"/>
      <c r="L48" s="68"/>
      <c r="M48" s="66"/>
      <c r="N48" s="230"/>
      <c r="O48" s="223"/>
      <c r="P48" s="231"/>
      <c r="Q48" s="231"/>
      <c r="R48" s="231"/>
      <c r="S48" s="232"/>
      <c r="T48" s="232"/>
      <c r="U48" s="232"/>
      <c r="V48" s="56"/>
    </row>
    <row r="49" spans="1:22" ht="21" customHeight="1" x14ac:dyDescent="0.25">
      <c r="A49" s="488" t="s">
        <v>38</v>
      </c>
      <c r="B49" s="489"/>
      <c r="C49" s="490"/>
      <c r="D49" s="187">
        <f>Intern!E234</f>
        <v>0</v>
      </c>
      <c r="E49" s="77"/>
      <c r="F49" s="105"/>
      <c r="G49" s="105"/>
      <c r="H49" s="105"/>
      <c r="I49" s="123"/>
      <c r="J49" s="123"/>
      <c r="K49" s="123"/>
      <c r="L49" s="6"/>
      <c r="M49" s="122"/>
      <c r="N49" s="521" t="s">
        <v>82</v>
      </c>
      <c r="O49" s="460" t="s">
        <v>98</v>
      </c>
      <c r="P49" s="461"/>
      <c r="Q49" s="461"/>
      <c r="R49" s="461"/>
      <c r="S49" s="461"/>
      <c r="T49" s="461"/>
      <c r="U49" s="462"/>
      <c r="V49" s="56"/>
    </row>
    <row r="50" spans="1:22" ht="21" customHeight="1" x14ac:dyDescent="0.25">
      <c r="A50" s="491" t="s">
        <v>39</v>
      </c>
      <c r="B50" s="492"/>
      <c r="C50" s="493"/>
      <c r="D50" s="187">
        <f>Intern!F234</f>
        <v>0</v>
      </c>
      <c r="E50" s="77"/>
      <c r="F50" s="66"/>
      <c r="G50" s="66"/>
      <c r="H50" s="66"/>
      <c r="I50" s="68"/>
      <c r="J50" s="49"/>
      <c r="K50" s="49"/>
      <c r="L50" s="146"/>
      <c r="M50" s="148"/>
      <c r="N50" s="522"/>
      <c r="O50" s="463"/>
      <c r="P50" s="464"/>
      <c r="Q50" s="464"/>
      <c r="R50" s="464"/>
      <c r="S50" s="464"/>
      <c r="T50" s="464"/>
      <c r="U50" s="465"/>
      <c r="V50" s="56"/>
    </row>
    <row r="51" spans="1:22" ht="20.25" customHeight="1" thickBot="1" x14ac:dyDescent="0.3">
      <c r="A51" s="494" t="s">
        <v>60</v>
      </c>
      <c r="B51" s="495"/>
      <c r="C51" s="496"/>
      <c r="D51" s="188">
        <f>Intern!G234</f>
        <v>0</v>
      </c>
      <c r="E51" s="76"/>
      <c r="F51" s="96"/>
      <c r="G51" s="96"/>
      <c r="H51" s="96"/>
      <c r="I51" s="15"/>
      <c r="J51" s="116"/>
      <c r="K51" s="147"/>
      <c r="L51" s="49"/>
      <c r="M51" s="149"/>
      <c r="N51" s="523"/>
      <c r="O51" s="466"/>
      <c r="P51" s="467"/>
      <c r="Q51" s="467"/>
      <c r="R51" s="467"/>
      <c r="S51" s="467"/>
      <c r="T51" s="467"/>
      <c r="U51" s="468"/>
      <c r="V51" s="56"/>
    </row>
    <row r="52" spans="1:22" ht="15" customHeight="1" thickBot="1" x14ac:dyDescent="0.3">
      <c r="B52" s="140"/>
      <c r="C52" s="140"/>
      <c r="D52" s="134"/>
      <c r="E52" s="66"/>
      <c r="F52" s="66"/>
      <c r="G52" s="69"/>
      <c r="H52" s="69"/>
      <c r="I52" s="71"/>
      <c r="J52" s="47"/>
      <c r="K52" s="46"/>
      <c r="L52" s="136"/>
      <c r="M52" s="148"/>
      <c r="N52" s="521" t="s">
        <v>83</v>
      </c>
      <c r="O52" s="460" t="s">
        <v>99</v>
      </c>
      <c r="P52" s="461"/>
      <c r="Q52" s="461"/>
      <c r="R52" s="461"/>
      <c r="S52" s="461"/>
      <c r="T52" s="461"/>
      <c r="U52" s="462"/>
      <c r="V52" s="56"/>
    </row>
    <row r="53" spans="1:22" ht="34.5" customHeight="1" thickBot="1" x14ac:dyDescent="0.3">
      <c r="A53" s="497" t="s">
        <v>65</v>
      </c>
      <c r="B53" s="498"/>
      <c r="C53" s="498"/>
      <c r="D53" s="499"/>
      <c r="E53" s="89"/>
      <c r="F53" s="69"/>
      <c r="G53" s="69"/>
      <c r="H53" s="69"/>
      <c r="I53" s="69"/>
      <c r="J53" s="519" t="s">
        <v>61</v>
      </c>
      <c r="K53" s="520"/>
      <c r="L53" s="169"/>
      <c r="M53" s="146"/>
      <c r="N53" s="523"/>
      <c r="O53" s="466"/>
      <c r="P53" s="467"/>
      <c r="Q53" s="467"/>
      <c r="R53" s="467"/>
      <c r="S53" s="467"/>
      <c r="T53" s="467"/>
      <c r="U53" s="468"/>
      <c r="V53" s="56"/>
    </row>
    <row r="54" spans="1:22" ht="29.25" customHeight="1" thickBot="1" x14ac:dyDescent="0.3">
      <c r="A54" s="500" t="s">
        <v>35</v>
      </c>
      <c r="B54" s="498"/>
      <c r="C54" s="499"/>
      <c r="D54" s="186">
        <f>Intern!B235</f>
        <v>0</v>
      </c>
      <c r="E54" s="76"/>
      <c r="F54" s="71"/>
      <c r="I54" s="13"/>
      <c r="J54" s="486">
        <f>Intern!H223</f>
        <v>0</v>
      </c>
      <c r="K54" s="487"/>
      <c r="L54" s="174"/>
      <c r="M54" s="146"/>
      <c r="N54" s="521" t="s">
        <v>85</v>
      </c>
      <c r="O54" s="460" t="s">
        <v>100</v>
      </c>
      <c r="P54" s="461"/>
      <c r="Q54" s="461"/>
      <c r="R54" s="461"/>
      <c r="S54" s="461"/>
      <c r="T54" s="461"/>
      <c r="U54" s="462"/>
    </row>
    <row r="55" spans="1:22" ht="21" customHeight="1" x14ac:dyDescent="0.25">
      <c r="A55" s="488" t="s">
        <v>36</v>
      </c>
      <c r="B55" s="489"/>
      <c r="C55" s="490"/>
      <c r="D55" s="187">
        <f>Intern!C235</f>
        <v>0</v>
      </c>
      <c r="E55" s="106"/>
      <c r="F55" s="66"/>
      <c r="I55" s="70"/>
      <c r="J55" s="158"/>
      <c r="K55" s="158"/>
      <c r="L55" s="144"/>
      <c r="M55" s="146"/>
      <c r="N55" s="522"/>
      <c r="O55" s="463"/>
      <c r="P55" s="464"/>
      <c r="Q55" s="464"/>
      <c r="R55" s="464"/>
      <c r="S55" s="464"/>
      <c r="T55" s="464"/>
      <c r="U55" s="465"/>
    </row>
    <row r="56" spans="1:22" ht="21" customHeight="1" thickBot="1" x14ac:dyDescent="0.3">
      <c r="A56" s="488" t="s">
        <v>59</v>
      </c>
      <c r="B56" s="489"/>
      <c r="C56" s="490"/>
      <c r="D56" s="187">
        <f>Intern!D235</f>
        <v>0</v>
      </c>
      <c r="E56" s="106"/>
      <c r="F56" s="94"/>
      <c r="I56" s="68"/>
      <c r="J56" s="116"/>
      <c r="K56" s="116"/>
      <c r="L56" s="143"/>
      <c r="M56" s="147"/>
      <c r="N56" s="523"/>
      <c r="O56" s="466"/>
      <c r="P56" s="467"/>
      <c r="Q56" s="467"/>
      <c r="R56" s="467"/>
      <c r="S56" s="467"/>
      <c r="T56" s="467"/>
      <c r="U56" s="468"/>
    </row>
    <row r="57" spans="1:22" ht="18.75" customHeight="1" x14ac:dyDescent="0.25">
      <c r="A57" s="488" t="s">
        <v>38</v>
      </c>
      <c r="B57" s="489"/>
      <c r="C57" s="490"/>
      <c r="D57" s="187">
        <f>Intern!E235</f>
        <v>0</v>
      </c>
      <c r="E57" s="77"/>
      <c r="I57" s="123"/>
      <c r="J57" s="68"/>
      <c r="K57" s="96"/>
      <c r="L57" s="66"/>
      <c r="M57" s="6"/>
      <c r="N57" s="521" t="s">
        <v>86</v>
      </c>
      <c r="O57" s="460" t="s">
        <v>101</v>
      </c>
      <c r="P57" s="461"/>
      <c r="Q57" s="461"/>
      <c r="R57" s="461"/>
      <c r="S57" s="461"/>
      <c r="T57" s="461"/>
      <c r="U57" s="462"/>
    </row>
    <row r="58" spans="1:22" ht="18.75" customHeight="1" x14ac:dyDescent="0.25">
      <c r="A58" s="491" t="s">
        <v>39</v>
      </c>
      <c r="B58" s="492"/>
      <c r="C58" s="493"/>
      <c r="D58" s="187">
        <f>Intern!F235</f>
        <v>0</v>
      </c>
      <c r="E58" s="77"/>
      <c r="F58" s="85"/>
      <c r="I58" s="68"/>
      <c r="J58" s="68"/>
      <c r="K58" s="105"/>
      <c r="L58" s="105"/>
      <c r="M58" s="94"/>
      <c r="N58" s="522"/>
      <c r="O58" s="463"/>
      <c r="P58" s="464"/>
      <c r="Q58" s="464"/>
      <c r="R58" s="464"/>
      <c r="S58" s="464"/>
      <c r="T58" s="464"/>
      <c r="U58" s="465"/>
    </row>
    <row r="59" spans="1:22" ht="18.75" customHeight="1" thickBot="1" x14ac:dyDescent="0.3">
      <c r="A59" s="494" t="s">
        <v>60</v>
      </c>
      <c r="B59" s="495"/>
      <c r="C59" s="496"/>
      <c r="D59" s="188">
        <f>Intern!G235</f>
        <v>0</v>
      </c>
      <c r="E59" s="76"/>
      <c r="F59" s="85"/>
      <c r="I59" s="68"/>
      <c r="J59" s="49"/>
      <c r="K59" s="49"/>
      <c r="L59" s="146"/>
      <c r="M59" s="148"/>
      <c r="N59" s="523"/>
      <c r="O59" s="466"/>
      <c r="P59" s="467"/>
      <c r="Q59" s="467"/>
      <c r="R59" s="467"/>
      <c r="S59" s="467"/>
      <c r="T59" s="467"/>
      <c r="U59" s="468"/>
    </row>
    <row r="60" spans="1:22" ht="9.9499999999999993" customHeight="1" thickBot="1" x14ac:dyDescent="0.3">
      <c r="A60" s="141"/>
      <c r="C60" s="134"/>
      <c r="D60" s="134"/>
      <c r="E60" s="85"/>
      <c r="F60" s="66"/>
      <c r="H60" s="105"/>
      <c r="J60" s="49"/>
      <c r="K60" s="146"/>
      <c r="L60" s="148"/>
      <c r="M60" s="148"/>
      <c r="N60" s="521" t="s">
        <v>84</v>
      </c>
      <c r="O60" s="460" t="s">
        <v>102</v>
      </c>
      <c r="P60" s="461"/>
      <c r="Q60" s="461"/>
      <c r="R60" s="461"/>
      <c r="S60" s="461"/>
      <c r="T60" s="461"/>
      <c r="U60" s="462"/>
    </row>
    <row r="61" spans="1:22" ht="34.5" customHeight="1" thickBot="1" x14ac:dyDescent="0.3">
      <c r="A61" s="497" t="s">
        <v>66</v>
      </c>
      <c r="B61" s="498"/>
      <c r="C61" s="498"/>
      <c r="D61" s="499"/>
      <c r="F61" s="69"/>
      <c r="G61" s="69"/>
      <c r="H61" s="71"/>
      <c r="I61" s="66"/>
      <c r="J61" s="519" t="s">
        <v>61</v>
      </c>
      <c r="K61" s="520"/>
      <c r="L61" s="169"/>
      <c r="M61" s="148"/>
      <c r="N61" s="522"/>
      <c r="O61" s="463"/>
      <c r="P61" s="464"/>
      <c r="Q61" s="464"/>
      <c r="R61" s="464"/>
      <c r="S61" s="464"/>
      <c r="T61" s="464"/>
      <c r="U61" s="465"/>
    </row>
    <row r="62" spans="1:22" ht="29.25" customHeight="1" thickBot="1" x14ac:dyDescent="0.3">
      <c r="A62" s="500" t="s">
        <v>35</v>
      </c>
      <c r="B62" s="498"/>
      <c r="C62" s="499"/>
      <c r="D62" s="186">
        <f>Intern!B236</f>
        <v>0</v>
      </c>
      <c r="E62" s="89"/>
      <c r="I62" s="88"/>
      <c r="J62" s="486">
        <f>Intern!H224</f>
        <v>0</v>
      </c>
      <c r="K62" s="487"/>
      <c r="L62" s="173"/>
      <c r="M62" s="148"/>
      <c r="N62" s="522"/>
      <c r="O62" s="463"/>
      <c r="P62" s="464"/>
      <c r="Q62" s="464"/>
      <c r="R62" s="464"/>
      <c r="S62" s="464"/>
      <c r="T62" s="464"/>
      <c r="U62" s="465"/>
    </row>
    <row r="63" spans="1:22" ht="21" customHeight="1" thickBot="1" x14ac:dyDescent="0.3">
      <c r="A63" s="488" t="s">
        <v>36</v>
      </c>
      <c r="B63" s="489"/>
      <c r="C63" s="490"/>
      <c r="D63" s="187">
        <f>Intern!C236</f>
        <v>0</v>
      </c>
      <c r="I63" s="68"/>
      <c r="J63" s="143"/>
      <c r="K63" s="147"/>
      <c r="L63" s="49"/>
      <c r="M63" s="148"/>
      <c r="N63" s="523"/>
      <c r="O63" s="466"/>
      <c r="P63" s="467"/>
      <c r="Q63" s="467"/>
      <c r="R63" s="467"/>
      <c r="S63" s="467"/>
      <c r="T63" s="467"/>
      <c r="U63" s="468"/>
    </row>
    <row r="64" spans="1:22" ht="18.75" customHeight="1" x14ac:dyDescent="0.25">
      <c r="A64" s="488" t="s">
        <v>59</v>
      </c>
      <c r="B64" s="489"/>
      <c r="C64" s="490"/>
      <c r="D64" s="187">
        <f>Intern!D236</f>
        <v>0</v>
      </c>
      <c r="E64" s="106"/>
      <c r="I64" s="68"/>
      <c r="J64" s="15"/>
      <c r="K64" s="96"/>
      <c r="L64" s="96"/>
      <c r="M64" s="122"/>
      <c r="N64" s="469" t="s">
        <v>87</v>
      </c>
      <c r="O64" s="460" t="s">
        <v>103</v>
      </c>
      <c r="P64" s="461"/>
      <c r="Q64" s="461"/>
      <c r="R64" s="461"/>
      <c r="S64" s="461"/>
      <c r="T64" s="461"/>
      <c r="U64" s="462"/>
    </row>
    <row r="65" spans="1:25" ht="18.75" customHeight="1" x14ac:dyDescent="0.25">
      <c r="A65" s="488" t="s">
        <v>38</v>
      </c>
      <c r="B65" s="489"/>
      <c r="C65" s="490"/>
      <c r="D65" s="187">
        <f>Intern!E236</f>
        <v>0</v>
      </c>
      <c r="E65" s="106"/>
      <c r="I65" s="68"/>
      <c r="J65" s="15"/>
      <c r="K65" s="96"/>
      <c r="L65" s="96"/>
      <c r="M65" s="122"/>
      <c r="N65" s="470"/>
      <c r="O65" s="463"/>
      <c r="P65" s="464"/>
      <c r="Q65" s="464"/>
      <c r="R65" s="464"/>
      <c r="S65" s="464"/>
      <c r="T65" s="464"/>
      <c r="U65" s="465"/>
    </row>
    <row r="66" spans="1:25" ht="18.75" customHeight="1" thickBot="1" x14ac:dyDescent="0.3">
      <c r="A66" s="491" t="s">
        <v>39</v>
      </c>
      <c r="B66" s="492"/>
      <c r="C66" s="493"/>
      <c r="D66" s="187">
        <f>Intern!F236</f>
        <v>0</v>
      </c>
      <c r="E66" s="106"/>
      <c r="I66" s="68"/>
      <c r="J66" s="15"/>
      <c r="K66" s="96"/>
      <c r="L66" s="96"/>
      <c r="M66" s="122"/>
      <c r="N66" s="471"/>
      <c r="O66" s="466"/>
      <c r="P66" s="467"/>
      <c r="Q66" s="467"/>
      <c r="R66" s="467"/>
      <c r="S66" s="467"/>
      <c r="T66" s="467"/>
      <c r="U66" s="468"/>
    </row>
    <row r="67" spans="1:25" ht="21" customHeight="1" thickBot="1" x14ac:dyDescent="0.3">
      <c r="A67" s="494" t="s">
        <v>60</v>
      </c>
      <c r="B67" s="495"/>
      <c r="C67" s="496"/>
      <c r="D67" s="188">
        <f>Intern!G236</f>
        <v>0</v>
      </c>
      <c r="E67" s="106"/>
      <c r="F67" s="122"/>
      <c r="G67" s="122"/>
      <c r="H67" s="93"/>
      <c r="I67" s="93"/>
      <c r="J67" s="66"/>
      <c r="K67" s="96"/>
      <c r="L67" s="96"/>
      <c r="M67" s="122"/>
      <c r="N67" s="469" t="s">
        <v>88</v>
      </c>
      <c r="O67" s="460" t="s">
        <v>114</v>
      </c>
      <c r="P67" s="461"/>
      <c r="Q67" s="461"/>
      <c r="R67" s="461"/>
      <c r="S67" s="461"/>
      <c r="T67" s="461"/>
      <c r="U67" s="462"/>
    </row>
    <row r="68" spans="1:25" ht="32.25" customHeight="1" thickBot="1" x14ac:dyDescent="0.3">
      <c r="A68" s="88"/>
      <c r="B68" s="73"/>
      <c r="C68" s="73"/>
      <c r="D68" s="73"/>
      <c r="E68" s="66"/>
      <c r="F68" s="96"/>
      <c r="G68" s="96"/>
      <c r="H68" s="66"/>
      <c r="I68" s="66"/>
      <c r="J68" s="15"/>
      <c r="K68" s="96"/>
      <c r="L68" s="96"/>
      <c r="M68" s="122"/>
      <c r="N68" s="470"/>
      <c r="O68" s="463"/>
      <c r="P68" s="464"/>
      <c r="Q68" s="464"/>
      <c r="R68" s="464"/>
      <c r="S68" s="464"/>
      <c r="T68" s="464"/>
      <c r="U68" s="465"/>
    </row>
    <row r="69" spans="1:25" ht="27.75" customHeight="1" thickBot="1" x14ac:dyDescent="0.3">
      <c r="A69" s="497" t="s">
        <v>135</v>
      </c>
      <c r="B69" s="498"/>
      <c r="C69" s="498"/>
      <c r="D69" s="499"/>
      <c r="E69" s="66"/>
      <c r="F69" s="66"/>
      <c r="G69" s="66"/>
      <c r="H69" s="66"/>
      <c r="I69" s="66"/>
      <c r="J69" s="519" t="s">
        <v>61</v>
      </c>
      <c r="K69" s="520"/>
      <c r="L69" s="66"/>
      <c r="M69" s="71"/>
      <c r="N69" s="471"/>
      <c r="O69" s="466"/>
      <c r="P69" s="467"/>
      <c r="Q69" s="467"/>
      <c r="R69" s="467"/>
      <c r="S69" s="467"/>
      <c r="T69" s="467"/>
      <c r="U69" s="468"/>
    </row>
    <row r="70" spans="1:25" ht="29.25" customHeight="1" thickBot="1" x14ac:dyDescent="0.3">
      <c r="A70" s="500" t="s">
        <v>35</v>
      </c>
      <c r="B70" s="498"/>
      <c r="C70" s="499"/>
      <c r="D70" s="186">
        <f>Intern!B237</f>
        <v>0</v>
      </c>
      <c r="E70" s="66"/>
      <c r="F70" s="66"/>
      <c r="G70" s="66"/>
      <c r="H70" s="66"/>
      <c r="I70" s="66"/>
      <c r="J70" s="486">
        <f>Intern!H225</f>
        <v>0</v>
      </c>
      <c r="K70" s="487"/>
      <c r="L70" s="94"/>
      <c r="M70" s="6"/>
      <c r="N70" s="286"/>
      <c r="O70" s="285"/>
      <c r="P70" s="285"/>
      <c r="Q70" s="285"/>
      <c r="R70" s="285"/>
      <c r="S70" s="285"/>
      <c r="T70" s="285"/>
      <c r="U70" s="285"/>
      <c r="V70" s="6"/>
      <c r="W70" s="6"/>
      <c r="X70" s="6"/>
      <c r="Y70" s="6"/>
    </row>
    <row r="71" spans="1:25" ht="21" customHeight="1" x14ac:dyDescent="0.25">
      <c r="A71" s="488" t="s">
        <v>36</v>
      </c>
      <c r="B71" s="489"/>
      <c r="C71" s="490"/>
      <c r="D71" s="187">
        <f>Intern!C237</f>
        <v>0</v>
      </c>
      <c r="E71" s="76"/>
      <c r="F71" s="69"/>
      <c r="G71" s="69"/>
      <c r="H71" s="69"/>
      <c r="I71" s="66"/>
      <c r="J71" s="66"/>
      <c r="K71" s="66"/>
      <c r="L71" s="94"/>
      <c r="M71" s="6"/>
      <c r="N71" s="286"/>
      <c r="O71" s="285"/>
      <c r="P71" s="285"/>
      <c r="Q71" s="285"/>
      <c r="R71" s="285"/>
      <c r="S71" s="285"/>
      <c r="T71" s="285"/>
      <c r="U71" s="285"/>
      <c r="V71" s="6"/>
      <c r="W71" s="6"/>
      <c r="X71" s="6"/>
      <c r="Y71" s="6"/>
    </row>
    <row r="72" spans="1:25" ht="21" customHeight="1" x14ac:dyDescent="0.25">
      <c r="A72" s="488" t="s">
        <v>59</v>
      </c>
      <c r="B72" s="489"/>
      <c r="C72" s="490"/>
      <c r="D72" s="187">
        <f>Intern!D237</f>
        <v>0</v>
      </c>
      <c r="E72" s="6"/>
      <c r="F72" s="6"/>
      <c r="G72" s="6"/>
      <c r="H72" s="6"/>
      <c r="I72" s="15"/>
      <c r="J72" s="68"/>
      <c r="K72" s="68"/>
      <c r="L72" s="88"/>
      <c r="M72" s="6"/>
      <c r="N72" s="6"/>
      <c r="O72" s="6"/>
      <c r="P72" s="6"/>
      <c r="Q72" s="6"/>
      <c r="R72" s="6"/>
      <c r="S72" s="6"/>
      <c r="T72" s="6"/>
      <c r="U72" s="6"/>
      <c r="V72" s="6"/>
      <c r="W72" s="6"/>
      <c r="X72" s="6"/>
      <c r="Y72" s="6"/>
    </row>
    <row r="73" spans="1:25" ht="21" customHeight="1" x14ac:dyDescent="0.25">
      <c r="A73" s="488" t="s">
        <v>38</v>
      </c>
      <c r="B73" s="489"/>
      <c r="C73" s="490"/>
      <c r="D73" s="187">
        <f>Intern!E237</f>
        <v>0</v>
      </c>
      <c r="E73" s="89"/>
      <c r="F73" s="6"/>
      <c r="G73" s="6"/>
      <c r="H73" s="6"/>
      <c r="I73" s="68"/>
      <c r="J73" s="68"/>
      <c r="K73" s="68"/>
      <c r="L73" s="85"/>
      <c r="M73" s="6"/>
      <c r="N73" s="6"/>
      <c r="O73" s="6"/>
      <c r="P73" s="6"/>
      <c r="Q73" s="6"/>
      <c r="R73" s="6"/>
      <c r="S73" s="6"/>
      <c r="T73" s="6"/>
      <c r="U73" s="6"/>
      <c r="V73" s="6"/>
      <c r="W73" s="6"/>
      <c r="X73" s="6"/>
      <c r="Y73" s="6"/>
    </row>
    <row r="74" spans="1:25" ht="21" customHeight="1" x14ac:dyDescent="0.25">
      <c r="A74" s="491" t="s">
        <v>39</v>
      </c>
      <c r="B74" s="492"/>
      <c r="C74" s="493"/>
      <c r="D74" s="187">
        <f>Intern!F237</f>
        <v>0</v>
      </c>
      <c r="E74" s="6"/>
      <c r="F74" s="6"/>
      <c r="G74" s="6"/>
      <c r="H74" s="6"/>
      <c r="I74" s="68"/>
      <c r="J74" s="68"/>
      <c r="K74" s="68"/>
      <c r="L74" s="85"/>
      <c r="M74" s="6"/>
      <c r="N74" s="6"/>
      <c r="O74" s="6"/>
      <c r="P74" s="6"/>
      <c r="Q74" s="6"/>
      <c r="R74" s="6"/>
      <c r="S74" s="6"/>
      <c r="T74" s="6"/>
      <c r="U74" s="6"/>
      <c r="V74" s="6"/>
      <c r="W74" s="6"/>
      <c r="X74" s="6"/>
      <c r="Y74" s="6"/>
    </row>
    <row r="75" spans="1:25" ht="21" customHeight="1" thickBot="1" x14ac:dyDescent="0.3">
      <c r="A75" s="494" t="s">
        <v>60</v>
      </c>
      <c r="B75" s="495"/>
      <c r="C75" s="496"/>
      <c r="D75" s="188">
        <f>Intern!G237</f>
        <v>0</v>
      </c>
      <c r="E75" s="106"/>
      <c r="F75" s="6"/>
      <c r="G75" s="6"/>
      <c r="H75" s="6"/>
      <c r="I75" s="68"/>
      <c r="J75" s="68"/>
      <c r="K75" s="68"/>
      <c r="L75" s="85"/>
      <c r="M75" s="6"/>
      <c r="N75" s="6"/>
      <c r="O75" s="6"/>
      <c r="P75" s="6"/>
      <c r="Q75" s="6"/>
      <c r="R75" s="6"/>
      <c r="S75" s="6"/>
      <c r="T75" s="6"/>
      <c r="U75" s="6"/>
      <c r="V75" s="6"/>
      <c r="W75" s="6"/>
      <c r="X75" s="6"/>
      <c r="Y75" s="6"/>
    </row>
    <row r="76" spans="1:25" ht="15.75" thickBot="1" x14ac:dyDescent="0.3">
      <c r="A76" s="141"/>
      <c r="B76" s="6"/>
      <c r="C76" s="140"/>
      <c r="D76" s="140"/>
      <c r="E76" s="66"/>
      <c r="F76" s="93"/>
      <c r="G76" s="93"/>
      <c r="H76" s="93"/>
      <c r="I76" s="105"/>
      <c r="J76" s="74"/>
      <c r="K76" s="74"/>
      <c r="L76" s="85"/>
      <c r="M76" s="6"/>
      <c r="N76" s="6"/>
      <c r="O76" s="6"/>
      <c r="P76" s="6"/>
      <c r="Q76" s="6"/>
      <c r="R76" s="6"/>
      <c r="S76" s="6"/>
      <c r="T76" s="6"/>
      <c r="U76" s="6"/>
      <c r="V76" s="6"/>
      <c r="W76" s="6"/>
      <c r="X76" s="6"/>
      <c r="Y76" s="6"/>
    </row>
    <row r="77" spans="1:25" ht="34.5" customHeight="1" thickBot="1" x14ac:dyDescent="0.3">
      <c r="A77" s="497" t="s">
        <v>134</v>
      </c>
      <c r="B77" s="498"/>
      <c r="C77" s="498"/>
      <c r="D77" s="499"/>
      <c r="E77" s="257"/>
      <c r="I77" s="13"/>
      <c r="J77" s="519" t="s">
        <v>61</v>
      </c>
      <c r="K77" s="520"/>
      <c r="L77" s="88"/>
      <c r="M77" s="6"/>
      <c r="N77" s="6"/>
      <c r="O77" s="6"/>
      <c r="P77" s="6"/>
      <c r="Q77" s="6"/>
      <c r="R77" s="6"/>
      <c r="S77" s="6"/>
      <c r="T77" s="6"/>
      <c r="U77" s="6"/>
      <c r="V77" s="6"/>
      <c r="W77" s="6"/>
      <c r="X77" s="6"/>
      <c r="Y77" s="6"/>
    </row>
    <row r="78" spans="1:25" ht="29.25" customHeight="1" thickBot="1" x14ac:dyDescent="0.3">
      <c r="A78" s="500" t="s">
        <v>35</v>
      </c>
      <c r="B78" s="498"/>
      <c r="C78" s="499"/>
      <c r="D78" s="186">
        <f>Intern!B238</f>
        <v>0</v>
      </c>
      <c r="I78" s="13"/>
      <c r="J78" s="486">
        <f>Intern!H226</f>
        <v>0</v>
      </c>
      <c r="K78" s="487"/>
      <c r="L78" s="89"/>
      <c r="M78" s="6"/>
      <c r="N78" s="6"/>
      <c r="O78" s="6"/>
      <c r="P78" s="6"/>
      <c r="Q78" s="6"/>
      <c r="R78" s="6"/>
      <c r="S78" s="6"/>
      <c r="T78" s="6"/>
      <c r="U78" s="6"/>
      <c r="V78" s="6"/>
      <c r="W78" s="6"/>
      <c r="X78" s="6"/>
      <c r="Y78" s="6"/>
    </row>
    <row r="79" spans="1:25" ht="21" customHeight="1" x14ac:dyDescent="0.25">
      <c r="A79" s="488" t="s">
        <v>36</v>
      </c>
      <c r="B79" s="489"/>
      <c r="C79" s="490"/>
      <c r="D79" s="187">
        <f>Intern!C238</f>
        <v>0</v>
      </c>
      <c r="E79" s="106"/>
      <c r="I79" s="70"/>
      <c r="J79" s="259"/>
      <c r="L79" s="71"/>
      <c r="M79" s="6"/>
      <c r="N79" s="6"/>
      <c r="O79" s="6"/>
      <c r="P79" s="6"/>
      <c r="Q79" s="6"/>
      <c r="R79" s="6"/>
      <c r="S79" s="6"/>
      <c r="T79" s="6"/>
      <c r="U79" s="6"/>
      <c r="V79" s="6"/>
      <c r="W79" s="6"/>
      <c r="X79" s="6"/>
      <c r="Y79" s="6"/>
    </row>
    <row r="80" spans="1:25" ht="21" customHeight="1" x14ac:dyDescent="0.25">
      <c r="A80" s="488" t="s">
        <v>59</v>
      </c>
      <c r="B80" s="489"/>
      <c r="C80" s="490"/>
      <c r="D80" s="187">
        <f>Intern!D238</f>
        <v>0</v>
      </c>
      <c r="E80" s="106"/>
      <c r="I80" s="70"/>
      <c r="J80" s="66"/>
      <c r="K80" s="85"/>
      <c r="L80" s="94"/>
      <c r="M80" s="6"/>
      <c r="N80" s="6"/>
      <c r="O80" s="6"/>
      <c r="P80" s="6"/>
      <c r="Q80" s="6"/>
      <c r="R80" s="6"/>
      <c r="S80" s="6"/>
      <c r="T80" s="6"/>
      <c r="U80" s="6"/>
      <c r="V80" s="6"/>
      <c r="W80" s="6"/>
      <c r="X80" s="6"/>
      <c r="Y80" s="6"/>
    </row>
    <row r="81" spans="1:25" ht="21" customHeight="1" x14ac:dyDescent="0.25">
      <c r="A81" s="488" t="s">
        <v>38</v>
      </c>
      <c r="B81" s="489"/>
      <c r="C81" s="490"/>
      <c r="D81" s="187">
        <f>Intern!E238</f>
        <v>0</v>
      </c>
      <c r="E81" s="89"/>
      <c r="I81" s="95"/>
      <c r="J81" s="66"/>
      <c r="K81" s="68"/>
      <c r="L81" s="284"/>
      <c r="M81" s="6"/>
      <c r="N81" s="6"/>
      <c r="O81" s="6"/>
      <c r="P81" s="6"/>
      <c r="Q81" s="6"/>
      <c r="R81" s="6"/>
      <c r="S81" s="6"/>
      <c r="T81" s="6"/>
      <c r="U81" s="6"/>
      <c r="V81" s="6"/>
      <c r="W81" s="6"/>
      <c r="X81" s="6"/>
      <c r="Y81" s="6"/>
    </row>
    <row r="82" spans="1:25" ht="21" customHeight="1" x14ac:dyDescent="0.25">
      <c r="A82" s="491" t="s">
        <v>39</v>
      </c>
      <c r="B82" s="492"/>
      <c r="C82" s="493"/>
      <c r="D82" s="187">
        <f>Intern!F238</f>
        <v>0</v>
      </c>
      <c r="I82" s="68"/>
      <c r="J82" s="66"/>
      <c r="K82" s="68"/>
      <c r="L82" s="85"/>
      <c r="M82" s="6"/>
      <c r="N82" s="6"/>
      <c r="O82" s="6"/>
      <c r="P82" s="6"/>
      <c r="Q82" s="6"/>
      <c r="R82" s="6"/>
      <c r="S82" s="6"/>
      <c r="T82" s="6"/>
      <c r="U82" s="6"/>
      <c r="V82" s="6"/>
      <c r="W82" s="6"/>
      <c r="X82" s="6"/>
      <c r="Y82" s="6"/>
    </row>
    <row r="83" spans="1:25" ht="21" customHeight="1" thickBot="1" x14ac:dyDescent="0.3">
      <c r="A83" s="494" t="s">
        <v>60</v>
      </c>
      <c r="B83" s="495"/>
      <c r="C83" s="496"/>
      <c r="D83" s="188">
        <f>Intern!G238</f>
        <v>0</v>
      </c>
      <c r="E83" s="106"/>
      <c r="J83" s="96"/>
      <c r="K83" s="15"/>
      <c r="L83" s="71"/>
      <c r="M83" s="6"/>
      <c r="N83" s="6"/>
      <c r="O83" s="6"/>
      <c r="P83" s="6"/>
      <c r="Q83" s="6"/>
      <c r="R83" s="6"/>
      <c r="S83" s="6"/>
      <c r="T83" s="6"/>
      <c r="U83" s="6"/>
      <c r="V83" s="6"/>
      <c r="W83" s="6"/>
      <c r="X83" s="6"/>
      <c r="Y83" s="6"/>
    </row>
    <row r="84" spans="1:25" ht="15.75" thickBot="1" x14ac:dyDescent="0.3">
      <c r="B84" s="134"/>
      <c r="C84" s="134"/>
      <c r="F84" s="105"/>
      <c r="G84" s="105"/>
      <c r="H84" s="105"/>
      <c r="I84" s="66"/>
      <c r="J84" s="87"/>
      <c r="L84" s="94"/>
      <c r="M84" s="6"/>
      <c r="N84" s="6"/>
      <c r="O84" s="6"/>
      <c r="P84" s="6"/>
      <c r="Q84" s="6"/>
      <c r="R84" s="6"/>
      <c r="S84" s="6"/>
      <c r="T84" s="6"/>
      <c r="U84" s="6"/>
      <c r="V84" s="6"/>
      <c r="W84" s="6"/>
      <c r="X84" s="6"/>
      <c r="Y84" s="6"/>
    </row>
    <row r="85" spans="1:25" ht="34.5" customHeight="1" thickBot="1" x14ac:dyDescent="0.3">
      <c r="A85" s="497" t="s">
        <v>133</v>
      </c>
      <c r="B85" s="498"/>
      <c r="C85" s="498"/>
      <c r="D85" s="499"/>
      <c r="E85" s="257"/>
      <c r="I85" s="13"/>
      <c r="J85" s="519" t="s">
        <v>61</v>
      </c>
      <c r="K85" s="520"/>
      <c r="L85" s="89"/>
      <c r="M85" s="6"/>
      <c r="N85" s="6"/>
      <c r="O85" s="6"/>
      <c r="P85" s="6"/>
      <c r="Q85" s="6"/>
      <c r="R85" s="6"/>
      <c r="S85" s="6"/>
      <c r="T85" s="6"/>
      <c r="U85" s="6"/>
      <c r="V85" s="6"/>
      <c r="W85" s="6"/>
      <c r="X85" s="6"/>
      <c r="Y85" s="6"/>
    </row>
    <row r="86" spans="1:25" ht="29.25" customHeight="1" thickBot="1" x14ac:dyDescent="0.3">
      <c r="A86" s="500" t="s">
        <v>35</v>
      </c>
      <c r="B86" s="498"/>
      <c r="C86" s="499"/>
      <c r="D86" s="186">
        <f>Intern!B239</f>
        <v>0</v>
      </c>
      <c r="J86" s="486">
        <f>Intern!H227</f>
        <v>0</v>
      </c>
      <c r="K86" s="487"/>
      <c r="M86" s="6"/>
      <c r="N86" s="6"/>
      <c r="O86" s="6"/>
      <c r="P86" s="6"/>
      <c r="Q86" s="6"/>
      <c r="R86" s="6"/>
      <c r="S86" s="6"/>
      <c r="T86" s="6"/>
      <c r="U86" s="6"/>
      <c r="V86" s="6"/>
      <c r="W86" s="6"/>
      <c r="X86" s="6"/>
      <c r="Y86" s="6"/>
    </row>
    <row r="87" spans="1:25" ht="21" customHeight="1" x14ac:dyDescent="0.25">
      <c r="A87" s="488" t="s">
        <v>36</v>
      </c>
      <c r="B87" s="489"/>
      <c r="C87" s="490"/>
      <c r="D87" s="187">
        <f>Intern!C239</f>
        <v>0</v>
      </c>
      <c r="E87" s="106"/>
      <c r="I87" s="70"/>
      <c r="J87" s="73"/>
      <c r="L87" s="71"/>
      <c r="M87" s="6"/>
      <c r="N87" s="6"/>
      <c r="O87" s="6"/>
      <c r="P87" s="6"/>
      <c r="Q87" s="6"/>
      <c r="R87" s="6"/>
      <c r="S87" s="6"/>
      <c r="T87" s="6"/>
      <c r="U87" s="6"/>
      <c r="V87" s="6"/>
      <c r="W87" s="6"/>
      <c r="X87" s="6"/>
      <c r="Y87" s="6"/>
    </row>
    <row r="88" spans="1:25" ht="21" customHeight="1" x14ac:dyDescent="0.25">
      <c r="A88" s="488" t="s">
        <v>59</v>
      </c>
      <c r="B88" s="489"/>
      <c r="C88" s="490"/>
      <c r="D88" s="187">
        <f>Intern!D239</f>
        <v>0</v>
      </c>
      <c r="E88" s="106"/>
      <c r="I88" s="68"/>
      <c r="J88" s="66"/>
      <c r="K88" s="85"/>
      <c r="L88" s="94"/>
      <c r="M88" s="6"/>
      <c r="N88" s="6"/>
      <c r="O88" s="6"/>
      <c r="P88" s="6"/>
      <c r="Q88" s="6"/>
      <c r="R88" s="6"/>
      <c r="S88" s="6"/>
      <c r="T88" s="6"/>
      <c r="U88" s="6"/>
      <c r="V88" s="6"/>
      <c r="W88" s="6"/>
      <c r="X88" s="6"/>
      <c r="Y88" s="6"/>
    </row>
    <row r="89" spans="1:25" ht="21" customHeight="1" x14ac:dyDescent="0.25">
      <c r="A89" s="488" t="s">
        <v>38</v>
      </c>
      <c r="B89" s="489"/>
      <c r="C89" s="490"/>
      <c r="D89" s="187">
        <f>Intern!E239</f>
        <v>0</v>
      </c>
      <c r="E89" s="106"/>
      <c r="I89" s="68"/>
      <c r="J89" s="66"/>
      <c r="K89" s="85"/>
      <c r="L89" s="94"/>
      <c r="M89" s="6"/>
      <c r="N89" s="6"/>
      <c r="O89" s="6"/>
      <c r="P89" s="6"/>
      <c r="Q89" s="6"/>
      <c r="R89" s="6"/>
      <c r="S89" s="6"/>
      <c r="T89" s="6"/>
      <c r="U89" s="6"/>
      <c r="V89" s="6"/>
      <c r="W89" s="6"/>
      <c r="X89" s="6"/>
      <c r="Y89" s="6"/>
    </row>
    <row r="90" spans="1:25" ht="21" customHeight="1" x14ac:dyDescent="0.25">
      <c r="A90" s="491" t="s">
        <v>39</v>
      </c>
      <c r="B90" s="492"/>
      <c r="C90" s="493"/>
      <c r="D90" s="187">
        <f>Intern!F239</f>
        <v>0</v>
      </c>
      <c r="E90" s="106"/>
      <c r="J90" s="66"/>
      <c r="K90" s="85"/>
      <c r="L90" s="94"/>
      <c r="M90" s="6"/>
      <c r="N90" s="6"/>
      <c r="O90" s="6"/>
      <c r="P90" s="6"/>
      <c r="Q90" s="6"/>
      <c r="R90" s="6"/>
      <c r="S90" s="6"/>
      <c r="T90" s="6"/>
      <c r="U90" s="6"/>
      <c r="V90" s="6"/>
      <c r="W90" s="6"/>
      <c r="X90" s="6"/>
      <c r="Y90" s="6"/>
    </row>
    <row r="91" spans="1:25" ht="21" customHeight="1" thickBot="1" x14ac:dyDescent="0.3">
      <c r="A91" s="494" t="s">
        <v>60</v>
      </c>
      <c r="B91" s="495"/>
      <c r="C91" s="496"/>
      <c r="D91" s="188">
        <f>Intern!G239</f>
        <v>0</v>
      </c>
      <c r="E91" s="89"/>
      <c r="I91" s="68"/>
      <c r="J91" s="85"/>
      <c r="K91" s="66"/>
      <c r="L91" s="122"/>
      <c r="M91" s="6"/>
      <c r="N91" s="6"/>
      <c r="O91" s="6"/>
      <c r="P91" s="6"/>
      <c r="Q91" s="6"/>
      <c r="R91" s="6"/>
      <c r="S91" s="6"/>
      <c r="T91" s="6"/>
      <c r="U91" s="6"/>
      <c r="V91" s="6"/>
      <c r="W91" s="6"/>
      <c r="X91" s="6"/>
      <c r="Y91" s="6"/>
    </row>
    <row r="92" spans="1:25" ht="15.75" thickBot="1" x14ac:dyDescent="0.3">
      <c r="A92" s="141"/>
      <c r="C92" s="134"/>
      <c r="E92" s="66"/>
      <c r="F92" s="105"/>
      <c r="H92" s="105"/>
      <c r="J92" s="87"/>
      <c r="K92" s="11"/>
      <c r="L92" s="71"/>
      <c r="M92" s="6"/>
      <c r="N92" s="6"/>
      <c r="O92" s="6"/>
      <c r="P92" s="6"/>
      <c r="Q92" s="6"/>
      <c r="R92" s="6"/>
      <c r="S92" s="6"/>
      <c r="T92" s="6"/>
      <c r="U92" s="6"/>
      <c r="V92" s="6"/>
      <c r="W92" s="6"/>
      <c r="X92" s="6"/>
      <c r="Y92" s="6"/>
    </row>
    <row r="93" spans="1:25" ht="34.5" customHeight="1" thickBot="1" x14ac:dyDescent="0.3">
      <c r="A93" s="497" t="s">
        <v>132</v>
      </c>
      <c r="B93" s="498"/>
      <c r="C93" s="498"/>
      <c r="D93" s="499"/>
      <c r="I93" s="13"/>
      <c r="J93" s="519" t="s">
        <v>61</v>
      </c>
      <c r="K93" s="520"/>
      <c r="L93" s="89"/>
      <c r="M93" s="6"/>
      <c r="N93" s="6"/>
      <c r="O93" s="6"/>
      <c r="P93" s="6"/>
      <c r="Q93" s="6"/>
      <c r="R93" s="6"/>
      <c r="S93" s="6"/>
      <c r="T93" s="6"/>
      <c r="U93" s="6"/>
      <c r="V93" s="6"/>
      <c r="W93" s="6"/>
      <c r="X93" s="6"/>
      <c r="Y93" s="6"/>
    </row>
    <row r="94" spans="1:25" ht="29.25" customHeight="1" thickBot="1" x14ac:dyDescent="0.3">
      <c r="A94" s="500" t="s">
        <v>35</v>
      </c>
      <c r="B94" s="498"/>
      <c r="C94" s="499"/>
      <c r="D94" s="186">
        <f>Intern!B240</f>
        <v>0</v>
      </c>
      <c r="E94" s="89"/>
      <c r="I94" s="13"/>
      <c r="J94" s="486">
        <f>Intern!H228</f>
        <v>0</v>
      </c>
      <c r="K94" s="487"/>
      <c r="L94" s="257"/>
      <c r="M94" s="6"/>
      <c r="N94" s="6"/>
      <c r="O94" s="6"/>
      <c r="P94" s="6"/>
      <c r="Q94" s="6"/>
      <c r="R94" s="6"/>
      <c r="S94" s="6"/>
      <c r="T94" s="6"/>
      <c r="U94" s="6"/>
      <c r="V94" s="6"/>
      <c r="W94" s="6"/>
      <c r="X94" s="6"/>
      <c r="Y94" s="6"/>
    </row>
    <row r="95" spans="1:25" ht="21" customHeight="1" x14ac:dyDescent="0.25">
      <c r="A95" s="488" t="s">
        <v>36</v>
      </c>
      <c r="B95" s="489"/>
      <c r="C95" s="490"/>
      <c r="D95" s="187">
        <f>Intern!C240</f>
        <v>0</v>
      </c>
      <c r="I95" s="95"/>
      <c r="J95" s="72"/>
      <c r="K95" s="260"/>
      <c r="L95" s="122"/>
      <c r="M95" s="6"/>
      <c r="N95" s="6"/>
      <c r="O95" s="6"/>
      <c r="P95" s="6"/>
      <c r="Q95" s="6"/>
      <c r="R95" s="6"/>
      <c r="S95" s="6"/>
      <c r="T95" s="6"/>
      <c r="U95" s="6"/>
      <c r="V95" s="6"/>
      <c r="W95" s="6"/>
      <c r="X95" s="6"/>
      <c r="Y95" s="6"/>
    </row>
    <row r="96" spans="1:25" ht="21" customHeight="1" x14ac:dyDescent="0.25">
      <c r="A96" s="488" t="s">
        <v>59</v>
      </c>
      <c r="B96" s="489"/>
      <c r="C96" s="490"/>
      <c r="D96" s="187">
        <f>Intern!D240</f>
        <v>0</v>
      </c>
      <c r="E96" s="106"/>
      <c r="I96" s="70"/>
      <c r="K96" s="66"/>
      <c r="L96" s="95"/>
      <c r="M96" s="6"/>
      <c r="N96" s="6"/>
      <c r="O96" s="6"/>
      <c r="P96" s="6"/>
      <c r="Q96" s="6"/>
      <c r="R96" s="6"/>
      <c r="S96" s="6"/>
      <c r="T96" s="6"/>
      <c r="U96" s="6"/>
      <c r="V96" s="6"/>
      <c r="W96" s="6"/>
      <c r="X96" s="6"/>
      <c r="Y96" s="6"/>
    </row>
    <row r="97" spans="1:25" ht="21" customHeight="1" x14ac:dyDescent="0.25">
      <c r="A97" s="488" t="s">
        <v>38</v>
      </c>
      <c r="B97" s="489"/>
      <c r="C97" s="490"/>
      <c r="D97" s="187">
        <f>Intern!E240</f>
        <v>0</v>
      </c>
      <c r="E97" s="106"/>
      <c r="I97" s="95"/>
      <c r="J97" s="69"/>
      <c r="L97" s="94"/>
      <c r="M97" s="6"/>
      <c r="N97" s="6"/>
      <c r="O97" s="6"/>
      <c r="P97" s="6"/>
      <c r="Q97" s="6"/>
      <c r="R97" s="6"/>
      <c r="S97" s="6"/>
      <c r="T97" s="6"/>
      <c r="U97" s="6"/>
      <c r="V97" s="6"/>
      <c r="W97" s="6"/>
      <c r="X97" s="6"/>
      <c r="Y97" s="6"/>
    </row>
    <row r="98" spans="1:25" ht="21" customHeight="1" x14ac:dyDescent="0.25">
      <c r="A98" s="491" t="s">
        <v>39</v>
      </c>
      <c r="B98" s="492"/>
      <c r="C98" s="493"/>
      <c r="D98" s="187">
        <f>Intern!F240</f>
        <v>0</v>
      </c>
      <c r="E98" s="106"/>
      <c r="I98" s="95"/>
      <c r="J98" s="66"/>
      <c r="K98" s="66"/>
      <c r="L98" s="95"/>
      <c r="M98" s="6"/>
      <c r="N98" s="6"/>
      <c r="O98" s="6"/>
      <c r="P98" s="6"/>
      <c r="Q98" s="6"/>
      <c r="R98" s="6"/>
      <c r="S98" s="6"/>
      <c r="T98" s="6"/>
      <c r="U98" s="6"/>
      <c r="V98" s="6"/>
      <c r="W98" s="6"/>
      <c r="X98" s="6"/>
      <c r="Y98" s="6"/>
    </row>
    <row r="99" spans="1:25" ht="21" customHeight="1" thickBot="1" x14ac:dyDescent="0.3">
      <c r="A99" s="494" t="s">
        <v>60</v>
      </c>
      <c r="B99" s="495"/>
      <c r="C99" s="496"/>
      <c r="D99" s="188">
        <f>Intern!G240</f>
        <v>0</v>
      </c>
      <c r="E99" s="106"/>
      <c r="I99" s="85"/>
      <c r="J99" s="96"/>
      <c r="L99" s="94"/>
      <c r="M99" s="6"/>
      <c r="N99" s="6"/>
      <c r="O99" s="6"/>
      <c r="P99" s="6"/>
      <c r="Q99" s="6"/>
      <c r="R99" s="6"/>
      <c r="S99" s="6"/>
      <c r="T99" s="6"/>
      <c r="U99" s="6"/>
      <c r="V99" s="6"/>
      <c r="W99" s="6"/>
      <c r="X99" s="6"/>
      <c r="Y99" s="6"/>
    </row>
    <row r="100" spans="1:25" ht="15.75" thickBot="1" x14ac:dyDescent="0.3">
      <c r="B100" s="134"/>
      <c r="C100" s="134"/>
      <c r="D100" s="141"/>
      <c r="E100" s="69"/>
      <c r="F100" s="123"/>
      <c r="G100" s="123"/>
      <c r="H100" s="123"/>
      <c r="I100" s="66"/>
      <c r="J100" s="87"/>
      <c r="K100" s="87"/>
      <c r="L100" s="94"/>
      <c r="M100" s="6"/>
      <c r="N100" s="6"/>
      <c r="O100" s="6"/>
      <c r="P100" s="6"/>
      <c r="Q100" s="6"/>
      <c r="R100" s="6"/>
      <c r="S100" s="6"/>
      <c r="T100" s="6"/>
      <c r="U100" s="6"/>
      <c r="V100" s="6"/>
      <c r="W100" s="6"/>
      <c r="X100" s="6"/>
      <c r="Y100" s="6"/>
    </row>
    <row r="101" spans="1:25" ht="34.5" customHeight="1" thickBot="1" x14ac:dyDescent="0.3">
      <c r="A101" s="497" t="s">
        <v>131</v>
      </c>
      <c r="B101" s="498"/>
      <c r="C101" s="498"/>
      <c r="D101" s="499"/>
      <c r="E101" s="106"/>
      <c r="I101" s="13"/>
      <c r="J101" s="519" t="s">
        <v>61</v>
      </c>
      <c r="K101" s="520"/>
      <c r="L101" s="106"/>
      <c r="M101" s="6"/>
      <c r="N101" s="6"/>
      <c r="O101" s="6"/>
      <c r="P101" s="6"/>
      <c r="Q101" s="6"/>
      <c r="R101" s="6"/>
      <c r="S101" s="6"/>
      <c r="T101" s="6"/>
      <c r="U101" s="6"/>
      <c r="V101" s="6"/>
      <c r="W101" s="6"/>
      <c r="X101" s="6"/>
      <c r="Y101" s="6"/>
    </row>
    <row r="102" spans="1:25" ht="29.25" customHeight="1" thickBot="1" x14ac:dyDescent="0.3">
      <c r="A102" s="500" t="s">
        <v>35</v>
      </c>
      <c r="B102" s="498"/>
      <c r="C102" s="499"/>
      <c r="D102" s="186">
        <f>Intern!B241</f>
        <v>0</v>
      </c>
      <c r="E102" s="89"/>
      <c r="I102" s="13"/>
      <c r="J102" s="486">
        <f>Intern!H229</f>
        <v>0</v>
      </c>
      <c r="K102" s="487"/>
      <c r="L102" s="89"/>
      <c r="M102" s="6"/>
      <c r="N102" s="6"/>
      <c r="O102" s="6"/>
      <c r="P102" s="6"/>
      <c r="Q102" s="6"/>
      <c r="R102" s="6"/>
      <c r="S102" s="6"/>
      <c r="T102" s="6"/>
      <c r="U102" s="6"/>
      <c r="V102" s="6"/>
      <c r="W102" s="6"/>
      <c r="X102" s="6"/>
      <c r="Y102" s="6"/>
    </row>
    <row r="103" spans="1:25" ht="21" customHeight="1" x14ac:dyDescent="0.25">
      <c r="A103" s="488" t="s">
        <v>36</v>
      </c>
      <c r="B103" s="489"/>
      <c r="C103" s="490"/>
      <c r="D103" s="187">
        <f>Intern!C241</f>
        <v>0</v>
      </c>
      <c r="E103" s="89"/>
      <c r="I103" s="68"/>
      <c r="K103" s="260"/>
      <c r="L103" s="93"/>
      <c r="M103" s="6"/>
      <c r="N103" s="6"/>
      <c r="O103" s="6"/>
      <c r="P103" s="6"/>
      <c r="Q103" s="6"/>
      <c r="R103" s="6"/>
      <c r="S103" s="6"/>
      <c r="T103" s="6"/>
      <c r="U103" s="6"/>
      <c r="V103" s="6"/>
      <c r="W103" s="6"/>
      <c r="X103" s="6"/>
      <c r="Y103" s="6"/>
    </row>
    <row r="104" spans="1:25" ht="21" customHeight="1" x14ac:dyDescent="0.25">
      <c r="A104" s="488" t="s">
        <v>59</v>
      </c>
      <c r="B104" s="489"/>
      <c r="C104" s="490"/>
      <c r="D104" s="187">
        <f>Intern!D241</f>
        <v>0</v>
      </c>
      <c r="E104" s="89"/>
      <c r="I104" s="68"/>
      <c r="J104" s="95"/>
      <c r="K104" s="66"/>
      <c r="L104" s="94"/>
      <c r="M104" s="6"/>
      <c r="N104" s="6"/>
      <c r="O104" s="6"/>
      <c r="P104" s="6"/>
      <c r="Q104" s="6"/>
      <c r="R104" s="6"/>
      <c r="S104" s="6"/>
      <c r="T104" s="6"/>
      <c r="U104" s="6"/>
      <c r="V104" s="6"/>
      <c r="W104" s="6"/>
      <c r="X104" s="6"/>
      <c r="Y104" s="6"/>
    </row>
    <row r="105" spans="1:25" ht="21" customHeight="1" x14ac:dyDescent="0.25">
      <c r="A105" s="488" t="s">
        <v>38</v>
      </c>
      <c r="B105" s="489"/>
      <c r="C105" s="490"/>
      <c r="D105" s="187">
        <f>Intern!E241</f>
        <v>0</v>
      </c>
      <c r="E105" s="89"/>
      <c r="I105" s="70"/>
      <c r="J105" s="66"/>
      <c r="K105" s="66"/>
      <c r="L105" s="85"/>
      <c r="M105" s="6"/>
      <c r="N105" s="6"/>
      <c r="O105" s="6"/>
      <c r="P105" s="6"/>
      <c r="Q105" s="6"/>
      <c r="R105" s="6"/>
      <c r="S105" s="6"/>
      <c r="T105" s="6"/>
      <c r="U105" s="6"/>
      <c r="V105" s="6"/>
      <c r="W105" s="6"/>
      <c r="X105" s="6"/>
      <c r="Y105" s="6"/>
    </row>
    <row r="106" spans="1:25" ht="21" customHeight="1" x14ac:dyDescent="0.25">
      <c r="A106" s="491" t="s">
        <v>39</v>
      </c>
      <c r="B106" s="492"/>
      <c r="C106" s="493"/>
      <c r="D106" s="187">
        <f>Intern!F241</f>
        <v>0</v>
      </c>
      <c r="I106" s="85"/>
      <c r="J106" s="66"/>
      <c r="K106" s="66"/>
      <c r="L106" s="85"/>
      <c r="M106" s="6"/>
      <c r="N106" s="6"/>
      <c r="O106" s="6"/>
      <c r="P106" s="6"/>
      <c r="Q106" s="6"/>
      <c r="R106" s="6"/>
      <c r="S106" s="6"/>
      <c r="T106" s="6"/>
      <c r="U106" s="6"/>
      <c r="V106" s="6"/>
      <c r="W106" s="6"/>
      <c r="X106" s="6"/>
      <c r="Y106" s="6"/>
    </row>
    <row r="107" spans="1:25" ht="21" customHeight="1" thickBot="1" x14ac:dyDescent="0.3">
      <c r="A107" s="494" t="s">
        <v>60</v>
      </c>
      <c r="B107" s="495"/>
      <c r="C107" s="496"/>
      <c r="D107" s="188">
        <f>Intern!G241</f>
        <v>0</v>
      </c>
      <c r="E107" s="89"/>
      <c r="I107" s="70"/>
      <c r="J107" s="66"/>
      <c r="K107" s="96"/>
      <c r="L107" s="94"/>
      <c r="M107" s="6"/>
      <c r="N107" s="6"/>
      <c r="O107" s="6"/>
      <c r="P107" s="6"/>
      <c r="Q107" s="6"/>
      <c r="R107" s="6"/>
      <c r="S107" s="6"/>
      <c r="T107" s="6"/>
      <c r="U107" s="6"/>
      <c r="V107" s="6"/>
      <c r="W107" s="6"/>
      <c r="X107" s="6"/>
      <c r="Y107" s="6"/>
    </row>
    <row r="108" spans="1:25" x14ac:dyDescent="0.25">
      <c r="B108" s="261"/>
      <c r="C108" s="260"/>
      <c r="D108" s="261"/>
      <c r="E108" s="69"/>
      <c r="G108" s="93"/>
      <c r="H108" s="93"/>
      <c r="I108" s="69"/>
      <c r="J108" s="69"/>
      <c r="K108" s="105"/>
      <c r="L108" s="6"/>
      <c r="M108" s="6"/>
      <c r="N108" s="6"/>
      <c r="O108" s="6"/>
      <c r="P108" s="6"/>
      <c r="Q108" s="6"/>
      <c r="R108" s="6"/>
      <c r="S108" s="6"/>
      <c r="T108" s="6"/>
      <c r="U108" s="6"/>
      <c r="V108" s="6"/>
      <c r="W108" s="6"/>
      <c r="X108" s="6"/>
      <c r="Y108" s="6"/>
    </row>
    <row r="109" spans="1:25" x14ac:dyDescent="0.25">
      <c r="M109" s="6"/>
      <c r="N109" s="6"/>
      <c r="O109" s="6"/>
      <c r="P109" s="6"/>
      <c r="Q109" s="6"/>
      <c r="R109" s="6"/>
      <c r="S109" s="6"/>
      <c r="T109" s="6"/>
      <c r="U109" s="6"/>
    </row>
  </sheetData>
  <sheetProtection algorithmName="SHA-512" hashValue="hdkbr98okyFWeNL3BTVGZ16IVeOsDvQgIP7nXb0fWohP94WYXgy6m7ouYCWml3OJn1HYn5wfvzmMkIwQ+503eQ==" saltValue="LNGvj6R0Giiy48r036h/6g==" spinCount="100000" sheet="1" objects="1" scenarios="1" selectLockedCells="1"/>
  <mergeCells count="149">
    <mergeCell ref="A17:B17"/>
    <mergeCell ref="A18:B18"/>
    <mergeCell ref="J102:K102"/>
    <mergeCell ref="J69:K69"/>
    <mergeCell ref="J70:K70"/>
    <mergeCell ref="J77:K77"/>
    <mergeCell ref="J78:K78"/>
    <mergeCell ref="J85:K85"/>
    <mergeCell ref="J86:K86"/>
    <mergeCell ref="J93:K93"/>
    <mergeCell ref="J94:K94"/>
    <mergeCell ref="J101:K101"/>
    <mergeCell ref="A69:D69"/>
    <mergeCell ref="A70:C70"/>
    <mergeCell ref="A71:C71"/>
    <mergeCell ref="A72:C72"/>
    <mergeCell ref="A73:C73"/>
    <mergeCell ref="J62:K62"/>
    <mergeCell ref="A67:C67"/>
    <mergeCell ref="A62:C62"/>
    <mergeCell ref="A63:C63"/>
    <mergeCell ref="A64:C64"/>
    <mergeCell ref="A65:C65"/>
    <mergeCell ref="A66:C66"/>
    <mergeCell ref="Q4:T4"/>
    <mergeCell ref="Q5:T6"/>
    <mergeCell ref="Q7:T8"/>
    <mergeCell ref="N10:O10"/>
    <mergeCell ref="N5:O6"/>
    <mergeCell ref="Q9:T10"/>
    <mergeCell ref="Q13:T14"/>
    <mergeCell ref="Q15:T16"/>
    <mergeCell ref="N64:N66"/>
    <mergeCell ref="N49:N51"/>
    <mergeCell ref="N60:N63"/>
    <mergeCell ref="O60:U63"/>
    <mergeCell ref="O64:U66"/>
    <mergeCell ref="Q11:T12"/>
    <mergeCell ref="O49:U51"/>
    <mergeCell ref="N52:N53"/>
    <mergeCell ref="O52:U53"/>
    <mergeCell ref="N54:N56"/>
    <mergeCell ref="N57:N59"/>
    <mergeCell ref="O57:U59"/>
    <mergeCell ref="O54:U56"/>
    <mergeCell ref="O30:U32"/>
    <mergeCell ref="N33:N36"/>
    <mergeCell ref="O33:U36"/>
    <mergeCell ref="A47:C47"/>
    <mergeCell ref="N37:N39"/>
    <mergeCell ref="O37:U39"/>
    <mergeCell ref="N30:N32"/>
    <mergeCell ref="N29:U29"/>
    <mergeCell ref="Q20:T27"/>
    <mergeCell ref="A33:C33"/>
    <mergeCell ref="D28:F28"/>
    <mergeCell ref="A29:D29"/>
    <mergeCell ref="A31:C31"/>
    <mergeCell ref="A32:C32"/>
    <mergeCell ref="A34:C34"/>
    <mergeCell ref="A35:C35"/>
    <mergeCell ref="A36:C36"/>
    <mergeCell ref="A37:D37"/>
    <mergeCell ref="A39:C39"/>
    <mergeCell ref="A40:C40"/>
    <mergeCell ref="A41:C41"/>
    <mergeCell ref="A42:C42"/>
    <mergeCell ref="A43:C43"/>
    <mergeCell ref="J45:K45"/>
    <mergeCell ref="J46:K46"/>
    <mergeCell ref="A46:C46"/>
    <mergeCell ref="A1:K4"/>
    <mergeCell ref="A6:K13"/>
    <mergeCell ref="N4:O4"/>
    <mergeCell ref="J61:K61"/>
    <mergeCell ref="J37:K37"/>
    <mergeCell ref="J38:K38"/>
    <mergeCell ref="J29:K29"/>
    <mergeCell ref="J30:K30"/>
    <mergeCell ref="A49:C49"/>
    <mergeCell ref="A50:C50"/>
    <mergeCell ref="A51:C51"/>
    <mergeCell ref="A53:D53"/>
    <mergeCell ref="A54:C54"/>
    <mergeCell ref="A38:C38"/>
    <mergeCell ref="A45:D45"/>
    <mergeCell ref="A55:C55"/>
    <mergeCell ref="J53:K53"/>
    <mergeCell ref="A30:C30"/>
    <mergeCell ref="A59:C59"/>
    <mergeCell ref="A61:D61"/>
    <mergeCell ref="A48:C48"/>
    <mergeCell ref="O40:U43"/>
    <mergeCell ref="N40:N43"/>
    <mergeCell ref="N44:N47"/>
    <mergeCell ref="A80:C80"/>
    <mergeCell ref="A81:C81"/>
    <mergeCell ref="A82:C82"/>
    <mergeCell ref="A83:C83"/>
    <mergeCell ref="A85:D85"/>
    <mergeCell ref="A74:C74"/>
    <mergeCell ref="A75:C75"/>
    <mergeCell ref="A77:D77"/>
    <mergeCell ref="A78:C78"/>
    <mergeCell ref="A79:C79"/>
    <mergeCell ref="A91:C91"/>
    <mergeCell ref="A93:D93"/>
    <mergeCell ref="A94:C94"/>
    <mergeCell ref="A95:C95"/>
    <mergeCell ref="A96:C96"/>
    <mergeCell ref="A86:C86"/>
    <mergeCell ref="A87:C87"/>
    <mergeCell ref="A88:C88"/>
    <mergeCell ref="A89:C89"/>
    <mergeCell ref="A90:C90"/>
    <mergeCell ref="A103:C103"/>
    <mergeCell ref="A104:C104"/>
    <mergeCell ref="A105:C105"/>
    <mergeCell ref="A106:C106"/>
    <mergeCell ref="A107:C107"/>
    <mergeCell ref="A97:C97"/>
    <mergeCell ref="A98:C98"/>
    <mergeCell ref="A99:C99"/>
    <mergeCell ref="A101:D101"/>
    <mergeCell ref="A102:C102"/>
    <mergeCell ref="O67:U69"/>
    <mergeCell ref="N67:N69"/>
    <mergeCell ref="G16:H16"/>
    <mergeCell ref="A19:B19"/>
    <mergeCell ref="D24:E24"/>
    <mergeCell ref="D25:E25"/>
    <mergeCell ref="D26:E26"/>
    <mergeCell ref="D27:E27"/>
    <mergeCell ref="G24:H24"/>
    <mergeCell ref="A24:B24"/>
    <mergeCell ref="A25:B25"/>
    <mergeCell ref="G20:H20"/>
    <mergeCell ref="G21:H21"/>
    <mergeCell ref="D17:E18"/>
    <mergeCell ref="G17:H17"/>
    <mergeCell ref="G18:H18"/>
    <mergeCell ref="G19:H19"/>
    <mergeCell ref="G23:H23"/>
    <mergeCell ref="D23:E23"/>
    <mergeCell ref="J54:K54"/>
    <mergeCell ref="A56:C56"/>
    <mergeCell ref="A57:C57"/>
    <mergeCell ref="A58:C58"/>
    <mergeCell ref="O44:U47"/>
  </mergeCells>
  <hyperlinks>
    <hyperlink ref="Q5" r:id="rId1" display="https://pqe.stmk.gv.at/course/view.php?id=35" xr:uid="{00000000-0004-0000-0000-000000000000}"/>
    <hyperlink ref="Q5:T6" r:id="rId2" display="Informationen für Sprachförderkräfte - Moodle-Kurs" xr:uid="{00000000-0004-0000-0000-000001000000}"/>
    <hyperlink ref="Q7" r:id="rId3" display="https://pqe.stmk.gv.at/course/view.php?id=13" xr:uid="{00000000-0004-0000-0000-000002000000}"/>
    <hyperlink ref="Q7:T8" r:id="rId4" display="BESK KOMPAKT/BESK-DaZ KOMPAKT Sammlung - Moodle-Kurs" xr:uid="{00000000-0004-0000-0000-000003000000}"/>
    <hyperlink ref="Q9" r:id="rId5" display="https://www.verwaltung.steiermark.at/cms/beitrag/12708916/74836266/" xr:uid="{00000000-0004-0000-0000-000004000000}"/>
    <hyperlink ref="Q11" r:id="rId6" display="https://sprachliche-bildung.uni-graz.at/de/home/" xr:uid="{00000000-0004-0000-0000-000005000000}"/>
    <hyperlink ref="Q13" r:id="rId7" display="https://pep.uni-graz.at/de/materialien/ " xr:uid="{00000000-0004-0000-0000-000006000000}"/>
    <hyperlink ref="Q13:T14" r:id="rId8" display="PEP-UNI Graz - Materialien" xr:uid="{00000000-0004-0000-0000-000007000000}"/>
    <hyperlink ref="Q15:T16" r:id="rId9" display="Praxisimpulskarten" xr:uid="{9AAC03B1-F79E-40D9-93DF-606010524015}"/>
  </hyperlinks>
  <pageMargins left="0.7" right="0.7" top="0.78740157499999996" bottom="0.78740157499999996" header="0.3" footer="0.3"/>
  <pageSetup paperSize="9" orientation="landscape" r:id="rId10"/>
  <drawing r:id="rId1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P564"/>
  <sheetViews>
    <sheetView zoomScaleNormal="100" zoomScaleSheetLayoutView="100" workbookViewId="0">
      <pane ySplit="6" topLeftCell="A7" activePane="bottomLeft" state="frozen"/>
      <selection pane="bottomLeft" activeCell="C26" sqref="C26:C31"/>
    </sheetView>
  </sheetViews>
  <sheetFormatPr baseColWidth="10" defaultRowHeight="15" x14ac:dyDescent="0.25"/>
  <cols>
    <col min="1" max="1" width="4" customWidth="1"/>
    <col min="2" max="2" width="9.42578125" customWidth="1"/>
    <col min="3" max="3" width="33" customWidth="1"/>
    <col min="4" max="4" width="7.7109375" customWidth="1"/>
    <col min="5" max="5" width="8" customWidth="1"/>
    <col min="6" max="6" width="20" customWidth="1"/>
    <col min="7" max="7" width="16.5703125" customWidth="1"/>
    <col min="8" max="8" width="31.28515625" customWidth="1"/>
    <col min="9" max="9" width="4.7109375" customWidth="1"/>
    <col min="10" max="10" width="34" customWidth="1"/>
    <col min="11" max="11" width="6" style="323" customWidth="1"/>
    <col min="12" max="12" width="60.7109375" customWidth="1"/>
    <col min="13" max="13" width="12.5703125" customWidth="1"/>
    <col min="14" max="14" width="36.42578125" customWidth="1"/>
    <col min="15" max="15" width="21.140625" customWidth="1"/>
  </cols>
  <sheetData>
    <row r="1" spans="1:16" ht="15" customHeight="1" x14ac:dyDescent="0.25">
      <c r="B1" s="505" t="s">
        <v>48</v>
      </c>
      <c r="C1" s="505"/>
      <c r="D1" s="505"/>
      <c r="E1" s="505"/>
      <c r="F1" s="505"/>
      <c r="G1" s="505"/>
      <c r="H1" s="505"/>
      <c r="I1" s="34"/>
      <c r="J1" s="35"/>
      <c r="K1" s="320"/>
      <c r="L1" s="35"/>
      <c r="M1" s="35"/>
      <c r="N1" s="35"/>
      <c r="O1" s="35"/>
      <c r="P1" s="7"/>
    </row>
    <row r="2" spans="1:16" x14ac:dyDescent="0.25">
      <c r="B2" s="505"/>
      <c r="C2" s="505"/>
      <c r="D2" s="505"/>
      <c r="E2" s="505"/>
      <c r="F2" s="505"/>
      <c r="G2" s="505"/>
      <c r="H2" s="505"/>
      <c r="I2" s="34"/>
      <c r="J2" s="35"/>
      <c r="K2" s="320"/>
      <c r="L2" s="35"/>
      <c r="M2" s="35"/>
      <c r="N2" s="35"/>
      <c r="O2" s="35"/>
      <c r="P2" s="7"/>
    </row>
    <row r="3" spans="1:16" x14ac:dyDescent="0.25">
      <c r="B3" s="505"/>
      <c r="C3" s="505"/>
      <c r="D3" s="505"/>
      <c r="E3" s="505"/>
      <c r="F3" s="505"/>
      <c r="G3" s="505"/>
      <c r="H3" s="505"/>
      <c r="I3" s="34"/>
      <c r="J3" s="35"/>
      <c r="K3" s="320"/>
      <c r="L3" s="35"/>
      <c r="M3" s="35"/>
      <c r="N3" s="35"/>
      <c r="O3" s="35"/>
      <c r="P3" s="7"/>
    </row>
    <row r="4" spans="1:16" x14ac:dyDescent="0.25">
      <c r="B4" s="505"/>
      <c r="C4" s="505"/>
      <c r="D4" s="505"/>
      <c r="E4" s="505"/>
      <c r="F4" s="505"/>
      <c r="G4" s="505"/>
      <c r="H4" s="505"/>
      <c r="I4" s="34"/>
      <c r="J4" s="35"/>
      <c r="K4" s="320"/>
      <c r="L4" s="35"/>
      <c r="M4" s="35"/>
      <c r="N4" s="35"/>
      <c r="O4" s="35"/>
      <c r="P4" s="7"/>
    </row>
    <row r="5" spans="1:16" ht="13.5" customHeight="1" thickBot="1" x14ac:dyDescent="0.3">
      <c r="B5" s="508"/>
      <c r="C5" s="508"/>
      <c r="D5" s="508"/>
      <c r="E5" s="508"/>
      <c r="F5" s="508"/>
      <c r="G5" s="508"/>
      <c r="H5" s="508"/>
      <c r="I5" s="34"/>
      <c r="J5" s="35"/>
      <c r="K5" s="320"/>
      <c r="L5" s="36"/>
      <c r="M5" s="36"/>
      <c r="N5" s="36"/>
      <c r="O5" s="36"/>
    </row>
    <row r="6" spans="1:16" ht="27.75" customHeight="1" thickBot="1" x14ac:dyDescent="0.3">
      <c r="A6" t="s">
        <v>233</v>
      </c>
      <c r="B6" s="238" t="s">
        <v>44</v>
      </c>
      <c r="C6" s="239" t="s">
        <v>30</v>
      </c>
      <c r="D6" s="576" t="s">
        <v>32</v>
      </c>
      <c r="E6" s="577"/>
      <c r="F6" s="239" t="s">
        <v>31</v>
      </c>
      <c r="G6" s="32" t="s">
        <v>33</v>
      </c>
      <c r="H6" s="235" t="s">
        <v>45</v>
      </c>
      <c r="J6" s="38"/>
      <c r="K6" s="38"/>
      <c r="L6" s="38"/>
      <c r="M6" s="39"/>
      <c r="N6" s="39"/>
      <c r="O6" s="36"/>
    </row>
    <row r="7" spans="1:16" ht="1.5" hidden="1" customHeight="1" thickTop="1" thickBot="1" x14ac:dyDescent="0.3">
      <c r="B7" s="330"/>
      <c r="C7" s="331"/>
      <c r="D7" s="334"/>
      <c r="E7" s="332"/>
      <c r="F7" s="333"/>
      <c r="G7" s="32"/>
      <c r="H7" s="334"/>
      <c r="J7" s="335"/>
      <c r="K7" s="38"/>
      <c r="L7" s="38"/>
      <c r="M7" s="39"/>
      <c r="N7" s="39"/>
      <c r="O7" s="36"/>
    </row>
    <row r="8" spans="1:16" ht="21.95" customHeight="1" thickTop="1" thickBot="1" x14ac:dyDescent="0.3">
      <c r="A8" s="581">
        <v>1</v>
      </c>
      <c r="B8" s="578"/>
      <c r="C8" s="570"/>
      <c r="D8" s="216"/>
      <c r="E8" s="216"/>
      <c r="F8" s="587"/>
      <c r="G8" s="558"/>
      <c r="H8" s="584"/>
      <c r="J8" s="236"/>
      <c r="K8" s="440"/>
      <c r="L8" s="441"/>
      <c r="M8" s="36"/>
      <c r="N8" s="40"/>
      <c r="O8" s="36"/>
    </row>
    <row r="9" spans="1:16" ht="21.95" customHeight="1" x14ac:dyDescent="0.25">
      <c r="A9" s="582"/>
      <c r="B9" s="579"/>
      <c r="C9" s="571"/>
      <c r="D9" s="217"/>
      <c r="E9" s="217"/>
      <c r="F9" s="588"/>
      <c r="G9" s="559"/>
      <c r="H9" s="585"/>
      <c r="J9" s="237"/>
      <c r="K9" s="444"/>
      <c r="L9" s="449" t="s">
        <v>229</v>
      </c>
      <c r="M9" s="438"/>
      <c r="N9" s="40"/>
      <c r="O9" s="41"/>
    </row>
    <row r="10" spans="1:16" ht="21.95" customHeight="1" x14ac:dyDescent="0.25">
      <c r="A10" s="582"/>
      <c r="B10" s="579"/>
      <c r="C10" s="571"/>
      <c r="D10" s="218"/>
      <c r="E10" s="218"/>
      <c r="F10" s="587"/>
      <c r="G10" s="555"/>
      <c r="H10" s="585"/>
      <c r="J10" s="237"/>
      <c r="K10" s="445" t="s">
        <v>166</v>
      </c>
      <c r="L10" s="446" t="s">
        <v>1</v>
      </c>
      <c r="M10" s="439"/>
      <c r="N10" s="40"/>
      <c r="O10" s="41"/>
    </row>
    <row r="11" spans="1:16" ht="21.95" customHeight="1" x14ac:dyDescent="0.25">
      <c r="A11" s="582"/>
      <c r="B11" s="579"/>
      <c r="C11" s="571"/>
      <c r="D11" s="219"/>
      <c r="E11" s="219"/>
      <c r="F11" s="588"/>
      <c r="G11" s="555"/>
      <c r="H11" s="585"/>
      <c r="J11" s="237"/>
      <c r="K11" s="445" t="s">
        <v>167</v>
      </c>
      <c r="L11" s="446" t="s">
        <v>2</v>
      </c>
      <c r="M11" s="438"/>
      <c r="N11" s="40"/>
      <c r="O11" s="41"/>
    </row>
    <row r="12" spans="1:16" ht="21.95" customHeight="1" thickBot="1" x14ac:dyDescent="0.3">
      <c r="A12" s="582"/>
      <c r="B12" s="579"/>
      <c r="C12" s="571"/>
      <c r="D12" s="219"/>
      <c r="E12" s="219"/>
      <c r="F12" s="587"/>
      <c r="G12" s="556"/>
      <c r="H12" s="585"/>
      <c r="J12" s="237"/>
      <c r="K12" s="445" t="s">
        <v>168</v>
      </c>
      <c r="L12" s="446" t="s">
        <v>70</v>
      </c>
      <c r="M12" s="438"/>
      <c r="N12" s="40"/>
      <c r="O12" s="41"/>
    </row>
    <row r="13" spans="1:16" ht="21.95" customHeight="1" thickBot="1" x14ac:dyDescent="0.3">
      <c r="A13" s="583"/>
      <c r="B13" s="580"/>
      <c r="C13" s="572"/>
      <c r="D13" s="288"/>
      <c r="E13" s="366"/>
      <c r="F13" s="587"/>
      <c r="G13" s="557"/>
      <c r="H13" s="586"/>
      <c r="J13" s="237"/>
      <c r="K13" s="445" t="s">
        <v>169</v>
      </c>
      <c r="L13" s="446" t="s">
        <v>3</v>
      </c>
      <c r="M13" s="438"/>
      <c r="N13" s="40"/>
      <c r="O13" s="41"/>
    </row>
    <row r="14" spans="1:16" ht="21.95" customHeight="1" thickTop="1" x14ac:dyDescent="0.25">
      <c r="A14" s="565">
        <v>2</v>
      </c>
      <c r="B14" s="568"/>
      <c r="C14" s="570"/>
      <c r="D14" s="216"/>
      <c r="E14" s="216"/>
      <c r="F14" s="558"/>
      <c r="G14" s="558"/>
      <c r="H14" s="558"/>
      <c r="J14" s="237"/>
      <c r="K14" s="445" t="s">
        <v>170</v>
      </c>
      <c r="L14" s="446" t="s">
        <v>4</v>
      </c>
      <c r="M14" s="438"/>
      <c r="N14" s="40"/>
      <c r="O14" s="41"/>
    </row>
    <row r="15" spans="1:16" ht="21.95" customHeight="1" x14ac:dyDescent="0.25">
      <c r="A15" s="565"/>
      <c r="B15" s="568"/>
      <c r="C15" s="571"/>
      <c r="D15" s="217"/>
      <c r="E15" s="217"/>
      <c r="F15" s="559"/>
      <c r="G15" s="559"/>
      <c r="H15" s="560"/>
      <c r="J15" s="237"/>
      <c r="K15" s="445" t="s">
        <v>171</v>
      </c>
      <c r="L15" s="446" t="s">
        <v>5</v>
      </c>
      <c r="M15" s="438"/>
      <c r="N15" s="40"/>
      <c r="O15" s="41"/>
    </row>
    <row r="16" spans="1:16" ht="21.95" customHeight="1" x14ac:dyDescent="0.25">
      <c r="A16" s="565"/>
      <c r="B16" s="568"/>
      <c r="C16" s="571"/>
      <c r="D16" s="218"/>
      <c r="E16" s="218"/>
      <c r="F16" s="555"/>
      <c r="G16" s="555"/>
      <c r="H16" s="560"/>
      <c r="J16" s="237"/>
      <c r="K16" s="445" t="s">
        <v>172</v>
      </c>
      <c r="L16" s="446" t="s">
        <v>47</v>
      </c>
      <c r="M16" s="439"/>
      <c r="N16" s="112"/>
      <c r="O16" s="41"/>
    </row>
    <row r="17" spans="1:15" ht="21.95" customHeight="1" x14ac:dyDescent="0.25">
      <c r="A17" s="565"/>
      <c r="B17" s="568"/>
      <c r="C17" s="571"/>
      <c r="D17" s="219"/>
      <c r="E17" s="219"/>
      <c r="F17" s="555"/>
      <c r="G17" s="555"/>
      <c r="H17" s="560"/>
      <c r="J17" s="237"/>
      <c r="K17" s="445" t="s">
        <v>173</v>
      </c>
      <c r="L17" s="446" t="s">
        <v>6</v>
      </c>
      <c r="M17" s="438"/>
      <c r="N17" s="40"/>
      <c r="O17" s="36"/>
    </row>
    <row r="18" spans="1:15" ht="21.95" customHeight="1" thickBot="1" x14ac:dyDescent="0.3">
      <c r="A18" s="565"/>
      <c r="B18" s="568"/>
      <c r="C18" s="571"/>
      <c r="D18" s="219"/>
      <c r="E18" s="219"/>
      <c r="F18" s="556"/>
      <c r="G18" s="556"/>
      <c r="H18" s="560"/>
      <c r="J18" s="237"/>
      <c r="K18" s="445" t="s">
        <v>174</v>
      </c>
      <c r="L18" s="446" t="s">
        <v>7</v>
      </c>
      <c r="M18" s="438"/>
      <c r="N18" s="40"/>
      <c r="O18" s="36"/>
    </row>
    <row r="19" spans="1:15" ht="21.95" customHeight="1" thickBot="1" x14ac:dyDescent="0.3">
      <c r="A19" s="566"/>
      <c r="B19" s="569"/>
      <c r="C19" s="572"/>
      <c r="D19" s="450"/>
      <c r="E19" s="451"/>
      <c r="F19" s="563"/>
      <c r="G19" s="557"/>
      <c r="H19" s="557"/>
      <c r="J19" s="237"/>
      <c r="K19" s="445" t="s">
        <v>175</v>
      </c>
      <c r="L19" s="446" t="s">
        <v>9</v>
      </c>
      <c r="M19" s="438"/>
      <c r="N19" s="40"/>
      <c r="O19" s="36"/>
    </row>
    <row r="20" spans="1:15" ht="21.95" customHeight="1" thickTop="1" x14ac:dyDescent="0.25">
      <c r="A20" s="564">
        <v>3</v>
      </c>
      <c r="B20" s="567"/>
      <c r="C20" s="570"/>
      <c r="D20" s="216"/>
      <c r="E20" s="216"/>
      <c r="F20" s="560"/>
      <c r="G20" s="558"/>
      <c r="H20" s="560"/>
      <c r="J20" s="237"/>
      <c r="K20" s="445" t="s">
        <v>176</v>
      </c>
      <c r="L20" s="446" t="s">
        <v>10</v>
      </c>
      <c r="M20" s="438"/>
      <c r="N20" s="40"/>
      <c r="O20" s="36"/>
    </row>
    <row r="21" spans="1:15" ht="21.95" customHeight="1" x14ac:dyDescent="0.25">
      <c r="A21" s="565"/>
      <c r="B21" s="568"/>
      <c r="C21" s="571"/>
      <c r="D21" s="217"/>
      <c r="E21" s="217"/>
      <c r="F21" s="559"/>
      <c r="G21" s="559"/>
      <c r="H21" s="560"/>
      <c r="J21" s="437"/>
      <c r="K21" s="445" t="s">
        <v>177</v>
      </c>
      <c r="L21" s="446" t="s">
        <v>11</v>
      </c>
      <c r="M21" s="438"/>
      <c r="N21" s="40"/>
      <c r="O21" s="36"/>
    </row>
    <row r="22" spans="1:15" ht="21.95" customHeight="1" x14ac:dyDescent="0.25">
      <c r="A22" s="565"/>
      <c r="B22" s="568"/>
      <c r="C22" s="571"/>
      <c r="D22" s="218"/>
      <c r="E22" s="218"/>
      <c r="F22" s="555"/>
      <c r="G22" s="555"/>
      <c r="H22" s="560"/>
      <c r="J22" s="437"/>
      <c r="K22" s="445" t="s">
        <v>178</v>
      </c>
      <c r="L22" s="446" t="s">
        <v>12</v>
      </c>
      <c r="M22" s="439"/>
      <c r="N22" s="40"/>
      <c r="O22" s="36"/>
    </row>
    <row r="23" spans="1:15" ht="21.95" customHeight="1" x14ac:dyDescent="0.25">
      <c r="A23" s="565"/>
      <c r="B23" s="568"/>
      <c r="C23" s="571"/>
      <c r="D23" s="219"/>
      <c r="E23" s="219"/>
      <c r="F23" s="555"/>
      <c r="G23" s="555"/>
      <c r="H23" s="560"/>
      <c r="J23" s="437"/>
      <c r="K23" s="445" t="s">
        <v>179</v>
      </c>
      <c r="L23" s="446" t="s">
        <v>13</v>
      </c>
      <c r="M23" s="438"/>
      <c r="N23" s="40"/>
      <c r="O23" s="36"/>
    </row>
    <row r="24" spans="1:15" ht="21.95" customHeight="1" thickBot="1" x14ac:dyDescent="0.3">
      <c r="A24" s="565"/>
      <c r="B24" s="568"/>
      <c r="C24" s="571"/>
      <c r="D24" s="219"/>
      <c r="E24" s="219"/>
      <c r="F24" s="556"/>
      <c r="G24" s="556"/>
      <c r="H24" s="560"/>
      <c r="J24" s="437"/>
      <c r="K24" s="445" t="s">
        <v>180</v>
      </c>
      <c r="L24" s="446" t="s">
        <v>106</v>
      </c>
      <c r="M24" s="438"/>
      <c r="N24" s="40"/>
      <c r="O24" s="36"/>
    </row>
    <row r="25" spans="1:15" ht="21.95" customHeight="1" thickBot="1" x14ac:dyDescent="0.3">
      <c r="A25" s="566"/>
      <c r="B25" s="569"/>
      <c r="C25" s="572"/>
      <c r="D25" s="452"/>
      <c r="E25" s="366"/>
      <c r="F25" s="563"/>
      <c r="G25" s="557"/>
      <c r="H25" s="557"/>
      <c r="J25" s="437"/>
      <c r="K25" s="445" t="s">
        <v>181</v>
      </c>
      <c r="L25" s="446" t="s">
        <v>15</v>
      </c>
      <c r="M25" s="438"/>
      <c r="N25" s="40"/>
      <c r="O25" s="36"/>
    </row>
    <row r="26" spans="1:15" ht="23.25" customHeight="1" thickTop="1" x14ac:dyDescent="0.25">
      <c r="A26" s="564">
        <v>4</v>
      </c>
      <c r="B26" s="567"/>
      <c r="C26" s="570"/>
      <c r="D26" s="216"/>
      <c r="E26" s="216"/>
      <c r="F26" s="555"/>
      <c r="G26" s="558"/>
      <c r="H26" s="560"/>
      <c r="J26" s="437"/>
      <c r="K26" s="445" t="s">
        <v>182</v>
      </c>
      <c r="L26" s="446" t="s">
        <v>107</v>
      </c>
      <c r="M26" s="438"/>
      <c r="N26" s="40"/>
      <c r="O26" s="36"/>
    </row>
    <row r="27" spans="1:15" ht="23.25" customHeight="1" x14ac:dyDescent="0.25">
      <c r="A27" s="565"/>
      <c r="B27" s="568"/>
      <c r="C27" s="571"/>
      <c r="D27" s="217"/>
      <c r="E27" s="217"/>
      <c r="F27" s="575"/>
      <c r="G27" s="559"/>
      <c r="H27" s="560"/>
      <c r="J27" s="437"/>
      <c r="K27" s="445" t="s">
        <v>183</v>
      </c>
      <c r="L27" s="446" t="s">
        <v>16</v>
      </c>
      <c r="M27" s="439"/>
      <c r="N27" s="40"/>
      <c r="O27" s="36"/>
    </row>
    <row r="28" spans="1:15" ht="23.25" customHeight="1" x14ac:dyDescent="0.25">
      <c r="A28" s="565"/>
      <c r="B28" s="568"/>
      <c r="C28" s="571"/>
      <c r="D28" s="218"/>
      <c r="E28" s="218"/>
      <c r="F28" s="562"/>
      <c r="G28" s="555"/>
      <c r="H28" s="560"/>
      <c r="J28" s="437"/>
      <c r="K28" s="445" t="s">
        <v>184</v>
      </c>
      <c r="L28" s="446" t="s">
        <v>17</v>
      </c>
      <c r="M28" s="438"/>
      <c r="N28" s="40"/>
      <c r="O28" s="36"/>
    </row>
    <row r="29" spans="1:15" ht="23.25" customHeight="1" x14ac:dyDescent="0.25">
      <c r="A29" s="565"/>
      <c r="B29" s="568"/>
      <c r="C29" s="571"/>
      <c r="D29" s="219"/>
      <c r="E29" s="219"/>
      <c r="F29" s="575"/>
      <c r="G29" s="555"/>
      <c r="H29" s="560"/>
      <c r="J29" s="437"/>
      <c r="K29" s="445" t="s">
        <v>185</v>
      </c>
      <c r="L29" s="446" t="s">
        <v>105</v>
      </c>
      <c r="M29" s="438"/>
      <c r="N29" s="40"/>
      <c r="O29" s="36"/>
    </row>
    <row r="30" spans="1:15" ht="23.25" customHeight="1" thickBot="1" x14ac:dyDescent="0.3">
      <c r="A30" s="565"/>
      <c r="B30" s="568"/>
      <c r="C30" s="571"/>
      <c r="D30" s="219"/>
      <c r="E30" s="219"/>
      <c r="F30" s="562"/>
      <c r="G30" s="556"/>
      <c r="H30" s="560"/>
      <c r="J30" s="437"/>
      <c r="K30" s="445" t="s">
        <v>186</v>
      </c>
      <c r="L30" s="446" t="s">
        <v>19</v>
      </c>
      <c r="M30" s="438"/>
      <c r="N30" s="40"/>
      <c r="O30" s="36"/>
    </row>
    <row r="31" spans="1:15" ht="23.25" customHeight="1" thickBot="1" x14ac:dyDescent="0.3">
      <c r="A31" s="566"/>
      <c r="B31" s="569"/>
      <c r="C31" s="572"/>
      <c r="D31" s="453"/>
      <c r="E31" s="451"/>
      <c r="F31" s="563"/>
      <c r="G31" s="557"/>
      <c r="H31" s="557"/>
      <c r="J31" s="437"/>
      <c r="K31" s="445" t="s">
        <v>187</v>
      </c>
      <c r="L31" s="446" t="s">
        <v>140</v>
      </c>
      <c r="M31" s="438"/>
      <c r="N31" s="40"/>
      <c r="O31" s="36"/>
    </row>
    <row r="32" spans="1:15" ht="23.25" customHeight="1" thickTop="1" x14ac:dyDescent="0.25">
      <c r="A32" s="564">
        <v>5</v>
      </c>
      <c r="B32" s="567"/>
      <c r="C32" s="570"/>
      <c r="D32" s="216"/>
      <c r="E32" s="216"/>
      <c r="F32" s="560"/>
      <c r="G32" s="558"/>
      <c r="H32" s="560"/>
      <c r="J32" s="437"/>
      <c r="K32" s="445" t="s">
        <v>188</v>
      </c>
      <c r="L32" s="446" t="s">
        <v>141</v>
      </c>
      <c r="M32" s="438"/>
      <c r="N32" s="40"/>
      <c r="O32" s="36"/>
    </row>
    <row r="33" spans="1:15" ht="23.25" customHeight="1" x14ac:dyDescent="0.25">
      <c r="A33" s="565"/>
      <c r="B33" s="568"/>
      <c r="C33" s="571"/>
      <c r="D33" s="217"/>
      <c r="E33" s="217"/>
      <c r="F33" s="559"/>
      <c r="G33" s="559"/>
      <c r="H33" s="560"/>
      <c r="J33" s="437"/>
      <c r="K33" s="445" t="s">
        <v>189</v>
      </c>
      <c r="L33" s="446" t="s">
        <v>142</v>
      </c>
      <c r="M33" s="439"/>
      <c r="N33" s="40"/>
      <c r="O33" s="36"/>
    </row>
    <row r="34" spans="1:15" ht="23.25" customHeight="1" x14ac:dyDescent="0.25">
      <c r="A34" s="565"/>
      <c r="B34" s="568"/>
      <c r="C34" s="571"/>
      <c r="D34" s="218"/>
      <c r="E34" s="218"/>
      <c r="F34" s="555"/>
      <c r="G34" s="555"/>
      <c r="H34" s="560"/>
      <c r="J34" s="437"/>
      <c r="K34" s="445" t="s">
        <v>190</v>
      </c>
      <c r="L34" s="446" t="s">
        <v>143</v>
      </c>
      <c r="M34" s="438"/>
      <c r="N34" s="40"/>
      <c r="O34" s="36"/>
    </row>
    <row r="35" spans="1:15" ht="23.25" customHeight="1" x14ac:dyDescent="0.25">
      <c r="A35" s="565"/>
      <c r="B35" s="568"/>
      <c r="C35" s="571"/>
      <c r="D35" s="219"/>
      <c r="E35" s="219"/>
      <c r="F35" s="555"/>
      <c r="G35" s="555"/>
      <c r="H35" s="560"/>
      <c r="J35" s="437"/>
      <c r="K35" s="445" t="s">
        <v>191</v>
      </c>
      <c r="L35" s="446" t="s">
        <v>144</v>
      </c>
      <c r="M35" s="438"/>
      <c r="N35" s="40"/>
      <c r="O35" s="36"/>
    </row>
    <row r="36" spans="1:15" ht="23.25" customHeight="1" thickBot="1" x14ac:dyDescent="0.3">
      <c r="A36" s="565"/>
      <c r="B36" s="568"/>
      <c r="C36" s="571"/>
      <c r="D36" s="219"/>
      <c r="E36" s="219"/>
      <c r="F36" s="556"/>
      <c r="G36" s="556"/>
      <c r="H36" s="560"/>
      <c r="J36" s="437"/>
      <c r="K36" s="445" t="s">
        <v>192</v>
      </c>
      <c r="L36" s="446" t="s">
        <v>145</v>
      </c>
      <c r="M36" s="438"/>
      <c r="N36" s="40"/>
      <c r="O36" s="36"/>
    </row>
    <row r="37" spans="1:15" ht="23.25" customHeight="1" thickBot="1" x14ac:dyDescent="0.3">
      <c r="A37" s="566"/>
      <c r="B37" s="569"/>
      <c r="C37" s="572"/>
      <c r="D37" s="452"/>
      <c r="E37" s="454"/>
      <c r="F37" s="563"/>
      <c r="G37" s="557"/>
      <c r="H37" s="557"/>
      <c r="J37" s="437"/>
      <c r="K37" s="445" t="s">
        <v>193</v>
      </c>
      <c r="L37" s="446" t="s">
        <v>146</v>
      </c>
      <c r="M37" s="438"/>
      <c r="N37" s="40"/>
      <c r="O37" s="36"/>
    </row>
    <row r="38" spans="1:15" ht="23.25" customHeight="1" thickTop="1" x14ac:dyDescent="0.25">
      <c r="A38" s="564">
        <v>6</v>
      </c>
      <c r="B38" s="567"/>
      <c r="C38" s="570"/>
      <c r="D38" s="216"/>
      <c r="E38" s="216"/>
      <c r="F38" s="560"/>
      <c r="G38" s="558"/>
      <c r="H38" s="558"/>
      <c r="J38" s="437"/>
      <c r="K38" s="445" t="s">
        <v>194</v>
      </c>
      <c r="L38" s="446" t="s">
        <v>147</v>
      </c>
      <c r="M38" s="438"/>
      <c r="N38" s="40"/>
      <c r="O38" s="36"/>
    </row>
    <row r="39" spans="1:15" ht="23.25" customHeight="1" x14ac:dyDescent="0.25">
      <c r="A39" s="565"/>
      <c r="B39" s="568"/>
      <c r="C39" s="571"/>
      <c r="D39" s="217"/>
      <c r="E39" s="217"/>
      <c r="F39" s="559"/>
      <c r="G39" s="559"/>
      <c r="H39" s="560"/>
      <c r="J39" s="437"/>
      <c r="K39" s="445" t="s">
        <v>195</v>
      </c>
      <c r="L39" s="446" t="s">
        <v>148</v>
      </c>
      <c r="M39" s="439"/>
      <c r="N39" s="40"/>
      <c r="O39" s="36"/>
    </row>
    <row r="40" spans="1:15" ht="23.25" customHeight="1" thickBot="1" x14ac:dyDescent="0.3">
      <c r="A40" s="565"/>
      <c r="B40" s="568"/>
      <c r="C40" s="571"/>
      <c r="D40" s="218"/>
      <c r="E40" s="218"/>
      <c r="F40" s="555"/>
      <c r="G40" s="555"/>
      <c r="H40" s="560"/>
      <c r="J40" s="437"/>
      <c r="K40" s="447" t="s">
        <v>196</v>
      </c>
      <c r="L40" s="448" t="s">
        <v>156</v>
      </c>
      <c r="M40" s="438"/>
      <c r="N40" s="40"/>
      <c r="O40" s="36"/>
    </row>
    <row r="41" spans="1:15" ht="23.25" customHeight="1" x14ac:dyDescent="0.25">
      <c r="A41" s="565"/>
      <c r="B41" s="568"/>
      <c r="C41" s="571"/>
      <c r="D41" s="219"/>
      <c r="E41" s="219"/>
      <c r="F41" s="555"/>
      <c r="G41" s="555"/>
      <c r="H41" s="560"/>
      <c r="J41" s="40"/>
      <c r="K41" s="442"/>
      <c r="L41" s="443"/>
      <c r="M41" s="36"/>
      <c r="N41" s="40"/>
      <c r="O41" s="36"/>
    </row>
    <row r="42" spans="1:15" ht="23.25" customHeight="1" thickBot="1" x14ac:dyDescent="0.3">
      <c r="A42" s="565"/>
      <c r="B42" s="568"/>
      <c r="C42" s="571"/>
      <c r="D42" s="219"/>
      <c r="E42" s="219"/>
      <c r="F42" s="556"/>
      <c r="G42" s="556"/>
      <c r="H42" s="560"/>
      <c r="J42" s="40"/>
      <c r="K42" s="321"/>
      <c r="L42" s="41"/>
      <c r="M42" s="36"/>
      <c r="N42" s="40"/>
      <c r="O42" s="36"/>
    </row>
    <row r="43" spans="1:15" ht="23.25" customHeight="1" thickBot="1" x14ac:dyDescent="0.3">
      <c r="A43" s="566"/>
      <c r="B43" s="569"/>
      <c r="C43" s="572"/>
      <c r="D43" s="453"/>
      <c r="E43" s="366"/>
      <c r="F43" s="563"/>
      <c r="G43" s="557"/>
      <c r="H43" s="557"/>
      <c r="J43" s="40"/>
      <c r="K43" s="321"/>
      <c r="L43" s="41"/>
      <c r="M43" s="36"/>
      <c r="N43" s="40"/>
      <c r="O43" s="36"/>
    </row>
    <row r="44" spans="1:15" ht="23.25" customHeight="1" thickTop="1" x14ac:dyDescent="0.25">
      <c r="A44" s="564">
        <v>7</v>
      </c>
      <c r="B44" s="573"/>
      <c r="C44" s="570"/>
      <c r="D44" s="216"/>
      <c r="E44" s="216"/>
      <c r="F44" s="560"/>
      <c r="G44" s="558"/>
      <c r="H44" s="560"/>
      <c r="J44" s="40"/>
      <c r="K44" s="321"/>
      <c r="L44" s="41"/>
      <c r="M44" s="36"/>
      <c r="N44" s="40"/>
      <c r="O44" s="36"/>
    </row>
    <row r="45" spans="1:15" ht="23.25" customHeight="1" x14ac:dyDescent="0.25">
      <c r="A45" s="565"/>
      <c r="B45" s="568"/>
      <c r="C45" s="571"/>
      <c r="D45" s="217"/>
      <c r="E45" s="217"/>
      <c r="F45" s="559"/>
      <c r="G45" s="559"/>
      <c r="H45" s="560"/>
      <c r="J45" s="40"/>
      <c r="K45" s="321"/>
      <c r="L45" s="41"/>
      <c r="M45" s="36"/>
      <c r="N45" s="40"/>
      <c r="O45" s="36"/>
    </row>
    <row r="46" spans="1:15" ht="23.25" customHeight="1" x14ac:dyDescent="0.25">
      <c r="A46" s="565"/>
      <c r="B46" s="568"/>
      <c r="C46" s="571"/>
      <c r="D46" s="218"/>
      <c r="E46" s="218"/>
      <c r="F46" s="555"/>
      <c r="G46" s="555"/>
      <c r="H46" s="560"/>
      <c r="J46" s="40"/>
      <c r="K46" s="321"/>
      <c r="L46" s="41"/>
      <c r="M46" s="36"/>
      <c r="N46" s="40"/>
      <c r="O46" s="36"/>
    </row>
    <row r="47" spans="1:15" ht="23.25" customHeight="1" x14ac:dyDescent="0.25">
      <c r="A47" s="565"/>
      <c r="B47" s="568"/>
      <c r="C47" s="571"/>
      <c r="D47" s="219"/>
      <c r="E47" s="219"/>
      <c r="F47" s="555"/>
      <c r="G47" s="555"/>
      <c r="H47" s="560"/>
      <c r="J47" s="40"/>
      <c r="K47" s="321"/>
      <c r="L47" s="41"/>
      <c r="M47" s="36"/>
      <c r="N47" s="40"/>
      <c r="O47" s="36"/>
    </row>
    <row r="48" spans="1:15" ht="23.25" customHeight="1" thickBot="1" x14ac:dyDescent="0.3">
      <c r="A48" s="565"/>
      <c r="B48" s="568"/>
      <c r="C48" s="571"/>
      <c r="D48" s="219"/>
      <c r="E48" s="219"/>
      <c r="F48" s="556"/>
      <c r="G48" s="556"/>
      <c r="H48" s="560"/>
      <c r="J48" s="40"/>
      <c r="K48" s="321"/>
      <c r="L48" s="41"/>
      <c r="M48" s="37"/>
      <c r="N48" s="40"/>
      <c r="O48" s="36"/>
    </row>
    <row r="49" spans="1:15" ht="23.25" customHeight="1" thickBot="1" x14ac:dyDescent="0.3">
      <c r="A49" s="566"/>
      <c r="B49" s="569"/>
      <c r="C49" s="572"/>
      <c r="D49" s="452"/>
      <c r="E49" s="454"/>
      <c r="F49" s="563"/>
      <c r="G49" s="557"/>
      <c r="H49" s="557"/>
      <c r="J49" s="40"/>
      <c r="K49" s="321"/>
      <c r="L49" s="41"/>
      <c r="M49" s="36"/>
      <c r="N49" s="40"/>
      <c r="O49" s="36"/>
    </row>
    <row r="50" spans="1:15" ht="23.25" customHeight="1" thickTop="1" x14ac:dyDescent="0.25">
      <c r="A50" s="564">
        <v>8</v>
      </c>
      <c r="B50" s="567"/>
      <c r="C50" s="570"/>
      <c r="D50" s="216"/>
      <c r="E50" s="216"/>
      <c r="F50" s="560"/>
      <c r="G50" s="558"/>
      <c r="H50" s="560"/>
      <c r="J50" s="40"/>
      <c r="K50" s="321"/>
      <c r="L50" s="41"/>
      <c r="M50" s="36"/>
      <c r="N50" s="40"/>
      <c r="O50" s="36"/>
    </row>
    <row r="51" spans="1:15" ht="23.25" customHeight="1" x14ac:dyDescent="0.25">
      <c r="A51" s="565"/>
      <c r="B51" s="568"/>
      <c r="C51" s="571"/>
      <c r="D51" s="217"/>
      <c r="E51" s="217"/>
      <c r="F51" s="559"/>
      <c r="G51" s="559"/>
      <c r="H51" s="560"/>
      <c r="J51" s="40"/>
      <c r="K51" s="321"/>
      <c r="L51" s="41"/>
      <c r="M51" s="36"/>
      <c r="N51" s="40"/>
      <c r="O51" s="36"/>
    </row>
    <row r="52" spans="1:15" ht="23.25" customHeight="1" x14ac:dyDescent="0.25">
      <c r="A52" s="565"/>
      <c r="B52" s="568"/>
      <c r="C52" s="571"/>
      <c r="D52" s="218"/>
      <c r="E52" s="218"/>
      <c r="F52" s="555"/>
      <c r="G52" s="555"/>
      <c r="H52" s="560"/>
      <c r="J52" s="40"/>
      <c r="K52" s="321"/>
      <c r="L52" s="41"/>
      <c r="M52" s="36"/>
      <c r="N52" s="40"/>
      <c r="O52" s="36"/>
    </row>
    <row r="53" spans="1:15" ht="23.25" customHeight="1" x14ac:dyDescent="0.25">
      <c r="A53" s="565"/>
      <c r="B53" s="568"/>
      <c r="C53" s="571"/>
      <c r="D53" s="219"/>
      <c r="E53" s="219"/>
      <c r="F53" s="555"/>
      <c r="G53" s="555"/>
      <c r="H53" s="560"/>
      <c r="J53" s="40"/>
      <c r="K53" s="321"/>
      <c r="L53" s="41"/>
      <c r="M53" s="36"/>
      <c r="N53" s="40"/>
      <c r="O53" s="36"/>
    </row>
    <row r="54" spans="1:15" ht="23.25" customHeight="1" thickBot="1" x14ac:dyDescent="0.3">
      <c r="A54" s="565"/>
      <c r="B54" s="568"/>
      <c r="C54" s="571"/>
      <c r="D54" s="219"/>
      <c r="E54" s="219"/>
      <c r="F54" s="556"/>
      <c r="G54" s="556"/>
      <c r="H54" s="560"/>
      <c r="J54" s="40"/>
      <c r="K54" s="321"/>
      <c r="L54" s="41"/>
      <c r="M54" s="37"/>
      <c r="N54" s="40"/>
      <c r="O54" s="36"/>
    </row>
    <row r="55" spans="1:15" ht="23.25" customHeight="1" thickBot="1" x14ac:dyDescent="0.3">
      <c r="A55" s="566"/>
      <c r="B55" s="569"/>
      <c r="C55" s="572"/>
      <c r="D55" s="453"/>
      <c r="E55" s="451"/>
      <c r="F55" s="563"/>
      <c r="G55" s="557"/>
      <c r="H55" s="557"/>
      <c r="J55" s="40"/>
      <c r="K55" s="321"/>
      <c r="L55" s="41"/>
      <c r="M55" s="36"/>
      <c r="N55" s="40"/>
      <c r="O55" s="36"/>
    </row>
    <row r="56" spans="1:15" ht="23.25" customHeight="1" thickTop="1" x14ac:dyDescent="0.25">
      <c r="A56" s="564">
        <v>9</v>
      </c>
      <c r="B56" s="567"/>
      <c r="C56" s="570"/>
      <c r="D56" s="216"/>
      <c r="E56" s="216"/>
      <c r="F56" s="560"/>
      <c r="G56" s="558"/>
      <c r="H56" s="560"/>
      <c r="J56" s="40"/>
      <c r="K56" s="321"/>
      <c r="L56" s="41"/>
      <c r="M56" s="36"/>
      <c r="N56" s="40"/>
      <c r="O56" s="36"/>
    </row>
    <row r="57" spans="1:15" ht="23.25" customHeight="1" x14ac:dyDescent="0.25">
      <c r="A57" s="565"/>
      <c r="B57" s="568"/>
      <c r="C57" s="571"/>
      <c r="D57" s="217"/>
      <c r="E57" s="217"/>
      <c r="F57" s="559"/>
      <c r="G57" s="559"/>
      <c r="H57" s="560"/>
      <c r="J57" s="40"/>
      <c r="K57" s="321"/>
      <c r="L57" s="41"/>
      <c r="M57" s="36"/>
      <c r="N57" s="40"/>
      <c r="O57" s="36"/>
    </row>
    <row r="58" spans="1:15" ht="23.25" customHeight="1" x14ac:dyDescent="0.25">
      <c r="A58" s="565"/>
      <c r="B58" s="568"/>
      <c r="C58" s="571"/>
      <c r="D58" s="218"/>
      <c r="E58" s="218"/>
      <c r="F58" s="555"/>
      <c r="G58" s="555"/>
      <c r="H58" s="560"/>
      <c r="J58" s="40"/>
      <c r="K58" s="321"/>
      <c r="L58" s="41"/>
      <c r="M58" s="36"/>
      <c r="N58" s="40"/>
      <c r="O58" s="36"/>
    </row>
    <row r="59" spans="1:15" ht="23.25" customHeight="1" x14ac:dyDescent="0.25">
      <c r="A59" s="565"/>
      <c r="B59" s="568"/>
      <c r="C59" s="571"/>
      <c r="D59" s="219"/>
      <c r="E59" s="219"/>
      <c r="F59" s="555"/>
      <c r="G59" s="555"/>
      <c r="H59" s="560"/>
      <c r="J59" s="40"/>
      <c r="K59" s="321"/>
      <c r="L59" s="41"/>
      <c r="M59" s="36"/>
      <c r="N59" s="40"/>
      <c r="O59" s="36"/>
    </row>
    <row r="60" spans="1:15" ht="23.25" customHeight="1" thickBot="1" x14ac:dyDescent="0.3">
      <c r="A60" s="565"/>
      <c r="B60" s="568"/>
      <c r="C60" s="571"/>
      <c r="D60" s="219"/>
      <c r="E60" s="219"/>
      <c r="F60" s="556"/>
      <c r="G60" s="556"/>
      <c r="H60" s="560"/>
      <c r="J60" s="40"/>
      <c r="K60" s="321"/>
      <c r="L60" s="41"/>
      <c r="M60" s="37"/>
      <c r="N60" s="40"/>
      <c r="O60" s="36"/>
    </row>
    <row r="61" spans="1:15" ht="24" customHeight="1" thickBot="1" x14ac:dyDescent="0.3">
      <c r="A61" s="566"/>
      <c r="B61" s="569"/>
      <c r="C61" s="572"/>
      <c r="D61" s="452"/>
      <c r="E61" s="454"/>
      <c r="F61" s="563"/>
      <c r="G61" s="557"/>
      <c r="H61" s="557"/>
      <c r="J61" s="40"/>
      <c r="K61" s="321"/>
      <c r="L61" s="41"/>
      <c r="M61" s="36"/>
      <c r="N61" s="40"/>
      <c r="O61" s="36"/>
    </row>
    <row r="62" spans="1:15" ht="23.25" customHeight="1" thickTop="1" x14ac:dyDescent="0.25">
      <c r="A62" s="564">
        <v>10</v>
      </c>
      <c r="B62" s="573"/>
      <c r="C62" s="570"/>
      <c r="D62" s="216"/>
      <c r="E62" s="216"/>
      <c r="F62" s="560"/>
      <c r="G62" s="558"/>
      <c r="H62" s="560"/>
      <c r="J62" s="40"/>
      <c r="K62" s="321"/>
      <c r="L62" s="41"/>
      <c r="M62" s="36"/>
      <c r="N62" s="40"/>
      <c r="O62" s="36"/>
    </row>
    <row r="63" spans="1:15" ht="23.25" customHeight="1" x14ac:dyDescent="0.25">
      <c r="A63" s="565"/>
      <c r="B63" s="568"/>
      <c r="C63" s="571"/>
      <c r="D63" s="217"/>
      <c r="E63" s="217"/>
      <c r="F63" s="559"/>
      <c r="G63" s="559"/>
      <c r="H63" s="560"/>
      <c r="J63" s="40"/>
      <c r="K63" s="321"/>
      <c r="L63" s="41"/>
      <c r="M63" s="37"/>
      <c r="N63" s="40"/>
      <c r="O63" s="36"/>
    </row>
    <row r="64" spans="1:15" ht="23.25" customHeight="1" x14ac:dyDescent="0.25">
      <c r="A64" s="565"/>
      <c r="B64" s="568"/>
      <c r="C64" s="571"/>
      <c r="D64" s="218"/>
      <c r="E64" s="218"/>
      <c r="F64" s="555"/>
      <c r="G64" s="555"/>
      <c r="H64" s="560"/>
      <c r="J64" s="40"/>
      <c r="K64" s="321"/>
      <c r="L64" s="41"/>
      <c r="M64" s="36"/>
      <c r="N64" s="40"/>
      <c r="O64" s="36"/>
    </row>
    <row r="65" spans="1:15" ht="23.25" customHeight="1" x14ac:dyDescent="0.25">
      <c r="A65" s="565"/>
      <c r="B65" s="568"/>
      <c r="C65" s="571"/>
      <c r="D65" s="219"/>
      <c r="E65" s="219"/>
      <c r="F65" s="555"/>
      <c r="G65" s="555"/>
      <c r="H65" s="560"/>
      <c r="J65" s="40"/>
      <c r="K65" s="321"/>
      <c r="L65" s="41"/>
      <c r="M65" s="36"/>
      <c r="N65" s="40"/>
      <c r="O65" s="36"/>
    </row>
    <row r="66" spans="1:15" ht="23.25" customHeight="1" thickBot="1" x14ac:dyDescent="0.3">
      <c r="A66" s="565"/>
      <c r="B66" s="568"/>
      <c r="C66" s="571"/>
      <c r="D66" s="219"/>
      <c r="E66" s="219"/>
      <c r="F66" s="556"/>
      <c r="G66" s="556"/>
      <c r="H66" s="560"/>
      <c r="J66" s="40"/>
      <c r="K66" s="321"/>
      <c r="L66" s="41"/>
      <c r="M66" s="36"/>
      <c r="N66" s="40"/>
      <c r="O66" s="36"/>
    </row>
    <row r="67" spans="1:15" ht="23.25" customHeight="1" thickBot="1" x14ac:dyDescent="0.3">
      <c r="A67" s="566"/>
      <c r="B67" s="569"/>
      <c r="C67" s="572"/>
      <c r="D67" s="450"/>
      <c r="E67" s="451"/>
      <c r="F67" s="563"/>
      <c r="G67" s="557"/>
      <c r="H67" s="557"/>
      <c r="J67" s="40"/>
      <c r="K67" s="321"/>
      <c r="L67" s="41"/>
      <c r="M67" s="36"/>
      <c r="N67" s="40"/>
      <c r="O67" s="36"/>
    </row>
    <row r="68" spans="1:15" ht="23.25" customHeight="1" thickTop="1" x14ac:dyDescent="0.25">
      <c r="A68" s="564">
        <v>11</v>
      </c>
      <c r="B68" s="567"/>
      <c r="C68" s="570"/>
      <c r="D68" s="216"/>
      <c r="E68" s="216"/>
      <c r="F68" s="560"/>
      <c r="G68" s="558"/>
      <c r="H68" s="560"/>
      <c r="J68" s="40"/>
      <c r="K68" s="321"/>
      <c r="L68" s="41"/>
      <c r="M68" s="36"/>
      <c r="N68" s="40"/>
      <c r="O68" s="36"/>
    </row>
    <row r="69" spans="1:15" ht="23.25" customHeight="1" x14ac:dyDescent="0.25">
      <c r="A69" s="565"/>
      <c r="B69" s="568"/>
      <c r="C69" s="571"/>
      <c r="D69" s="217"/>
      <c r="E69" s="217"/>
      <c r="F69" s="559"/>
      <c r="G69" s="559"/>
      <c r="H69" s="560"/>
      <c r="J69" s="40"/>
      <c r="K69" s="321"/>
      <c r="L69" s="41"/>
      <c r="M69" s="37"/>
      <c r="N69" s="40"/>
      <c r="O69" s="36"/>
    </row>
    <row r="70" spans="1:15" ht="23.25" customHeight="1" x14ac:dyDescent="0.25">
      <c r="A70" s="565"/>
      <c r="B70" s="568"/>
      <c r="C70" s="571"/>
      <c r="D70" s="218"/>
      <c r="E70" s="218"/>
      <c r="F70" s="555"/>
      <c r="G70" s="555"/>
      <c r="H70" s="560"/>
      <c r="J70" s="40"/>
      <c r="K70" s="321"/>
      <c r="L70" s="41"/>
      <c r="M70" s="36"/>
      <c r="N70" s="40"/>
      <c r="O70" s="36"/>
    </row>
    <row r="71" spans="1:15" ht="23.25" customHeight="1" x14ac:dyDescent="0.25">
      <c r="A71" s="565"/>
      <c r="B71" s="568"/>
      <c r="C71" s="571"/>
      <c r="D71" s="219"/>
      <c r="E71" s="219"/>
      <c r="F71" s="555"/>
      <c r="G71" s="555"/>
      <c r="H71" s="560"/>
      <c r="J71" s="40"/>
      <c r="K71" s="321"/>
      <c r="L71" s="41"/>
      <c r="M71" s="36"/>
      <c r="N71" s="40"/>
      <c r="O71" s="36"/>
    </row>
    <row r="72" spans="1:15" ht="23.25" customHeight="1" thickBot="1" x14ac:dyDescent="0.3">
      <c r="A72" s="565"/>
      <c r="B72" s="568"/>
      <c r="C72" s="571"/>
      <c r="D72" s="219"/>
      <c r="E72" s="219"/>
      <c r="F72" s="556"/>
      <c r="G72" s="556"/>
      <c r="H72" s="560"/>
      <c r="J72" s="40"/>
      <c r="K72" s="321"/>
      <c r="L72" s="41"/>
      <c r="M72" s="36"/>
      <c r="N72" s="40"/>
      <c r="O72" s="36"/>
    </row>
    <row r="73" spans="1:15" ht="23.25" customHeight="1" thickBot="1" x14ac:dyDescent="0.3">
      <c r="A73" s="566"/>
      <c r="B73" s="569"/>
      <c r="C73" s="572"/>
      <c r="D73" s="452"/>
      <c r="E73" s="454"/>
      <c r="F73" s="563"/>
      <c r="G73" s="557"/>
      <c r="H73" s="557"/>
      <c r="J73" s="40"/>
      <c r="K73" s="321"/>
      <c r="L73" s="41"/>
      <c r="M73" s="36"/>
      <c r="N73" s="40"/>
      <c r="O73" s="36"/>
    </row>
    <row r="74" spans="1:15" ht="23.25" customHeight="1" thickTop="1" x14ac:dyDescent="0.25">
      <c r="A74" s="564">
        <v>12</v>
      </c>
      <c r="B74" s="567"/>
      <c r="C74" s="570"/>
      <c r="D74" s="216"/>
      <c r="E74" s="216"/>
      <c r="F74" s="560"/>
      <c r="G74" s="558"/>
      <c r="H74" s="560"/>
      <c r="J74" s="40"/>
      <c r="K74" s="321"/>
      <c r="L74" s="41"/>
      <c r="M74" s="36"/>
      <c r="N74" s="40"/>
      <c r="O74" s="36"/>
    </row>
    <row r="75" spans="1:15" ht="23.25" customHeight="1" x14ac:dyDescent="0.25">
      <c r="A75" s="565"/>
      <c r="B75" s="568"/>
      <c r="C75" s="571"/>
      <c r="D75" s="217"/>
      <c r="E75" s="217"/>
      <c r="F75" s="559"/>
      <c r="G75" s="559"/>
      <c r="H75" s="560"/>
      <c r="J75" s="40"/>
      <c r="K75" s="321"/>
      <c r="L75" s="41"/>
      <c r="M75" s="37"/>
      <c r="N75" s="40"/>
      <c r="O75" s="36"/>
    </row>
    <row r="76" spans="1:15" ht="23.25" customHeight="1" x14ac:dyDescent="0.25">
      <c r="A76" s="565"/>
      <c r="B76" s="568"/>
      <c r="C76" s="571"/>
      <c r="D76" s="218"/>
      <c r="E76" s="218"/>
      <c r="F76" s="555"/>
      <c r="G76" s="555"/>
      <c r="H76" s="560"/>
      <c r="J76" s="40"/>
      <c r="K76" s="321"/>
      <c r="L76" s="41"/>
      <c r="M76" s="36"/>
      <c r="N76" s="40"/>
      <c r="O76" s="36"/>
    </row>
    <row r="77" spans="1:15" ht="23.25" customHeight="1" x14ac:dyDescent="0.25">
      <c r="A77" s="565"/>
      <c r="B77" s="568"/>
      <c r="C77" s="571"/>
      <c r="D77" s="219"/>
      <c r="E77" s="219"/>
      <c r="F77" s="555"/>
      <c r="G77" s="555"/>
      <c r="H77" s="560"/>
      <c r="J77" s="40"/>
      <c r="K77" s="321"/>
      <c r="L77" s="41"/>
      <c r="M77" s="36"/>
      <c r="N77" s="40"/>
      <c r="O77" s="36"/>
    </row>
    <row r="78" spans="1:15" ht="23.25" customHeight="1" thickBot="1" x14ac:dyDescent="0.3">
      <c r="A78" s="565"/>
      <c r="B78" s="568"/>
      <c r="C78" s="571"/>
      <c r="D78" s="219"/>
      <c r="E78" s="219"/>
      <c r="F78" s="556"/>
      <c r="G78" s="556"/>
      <c r="H78" s="560"/>
      <c r="J78" s="40"/>
      <c r="K78" s="321"/>
      <c r="L78" s="41"/>
      <c r="M78" s="36"/>
      <c r="N78" s="40"/>
      <c r="O78" s="36"/>
    </row>
    <row r="79" spans="1:15" ht="23.25" customHeight="1" thickBot="1" x14ac:dyDescent="0.3">
      <c r="A79" s="566"/>
      <c r="B79" s="569"/>
      <c r="C79" s="572"/>
      <c r="D79" s="453"/>
      <c r="E79" s="451"/>
      <c r="F79" s="563"/>
      <c r="G79" s="557"/>
      <c r="H79" s="557"/>
      <c r="J79" s="40"/>
      <c r="K79" s="321"/>
      <c r="L79" s="41"/>
      <c r="M79" s="36"/>
      <c r="N79" s="40"/>
      <c r="O79" s="36"/>
    </row>
    <row r="80" spans="1:15" ht="23.25" customHeight="1" thickTop="1" x14ac:dyDescent="0.25">
      <c r="A80" s="564">
        <v>13</v>
      </c>
      <c r="B80" s="573"/>
      <c r="C80" s="570"/>
      <c r="D80" s="216"/>
      <c r="E80" s="216"/>
      <c r="F80" s="574"/>
      <c r="G80" s="558"/>
      <c r="H80" s="561"/>
      <c r="J80" s="40"/>
      <c r="K80" s="321"/>
      <c r="L80" s="41"/>
      <c r="M80" s="36"/>
      <c r="N80" s="40"/>
      <c r="O80" s="36"/>
    </row>
    <row r="81" spans="1:15" ht="23.25" customHeight="1" x14ac:dyDescent="0.25">
      <c r="A81" s="565"/>
      <c r="B81" s="568"/>
      <c r="C81" s="571"/>
      <c r="D81" s="217"/>
      <c r="E81" s="217"/>
      <c r="F81" s="575"/>
      <c r="G81" s="559"/>
      <c r="H81" s="560"/>
      <c r="J81" s="40"/>
      <c r="K81" s="321"/>
      <c r="L81" s="41"/>
      <c r="M81" s="36"/>
      <c r="N81" s="40"/>
      <c r="O81" s="36"/>
    </row>
    <row r="82" spans="1:15" ht="23.25" customHeight="1" x14ac:dyDescent="0.25">
      <c r="A82" s="565"/>
      <c r="B82" s="568"/>
      <c r="C82" s="571"/>
      <c r="D82" s="218"/>
      <c r="E82" s="218"/>
      <c r="F82" s="562"/>
      <c r="G82" s="555"/>
      <c r="H82" s="560"/>
      <c r="J82" s="40"/>
      <c r="K82" s="321"/>
      <c r="L82" s="41"/>
      <c r="M82" s="36"/>
      <c r="N82" s="40"/>
      <c r="O82" s="36"/>
    </row>
    <row r="83" spans="1:15" ht="23.25" customHeight="1" x14ac:dyDescent="0.25">
      <c r="A83" s="565"/>
      <c r="B83" s="568"/>
      <c r="C83" s="571"/>
      <c r="D83" s="219"/>
      <c r="E83" s="219"/>
      <c r="F83" s="575"/>
      <c r="G83" s="555"/>
      <c r="H83" s="560"/>
      <c r="J83" s="40"/>
      <c r="K83" s="321"/>
      <c r="L83" s="41"/>
      <c r="M83" s="36"/>
      <c r="N83" s="40"/>
      <c r="O83" s="36"/>
    </row>
    <row r="84" spans="1:15" ht="23.25" customHeight="1" thickBot="1" x14ac:dyDescent="0.3">
      <c r="A84" s="565"/>
      <c r="B84" s="568"/>
      <c r="C84" s="571"/>
      <c r="D84" s="219"/>
      <c r="E84" s="219"/>
      <c r="F84" s="562"/>
      <c r="G84" s="556"/>
      <c r="H84" s="560"/>
      <c r="J84" s="40"/>
      <c r="K84" s="321"/>
      <c r="L84" s="41"/>
      <c r="M84" s="37"/>
      <c r="N84" s="40"/>
      <c r="O84" s="36"/>
    </row>
    <row r="85" spans="1:15" ht="23.25" customHeight="1" thickBot="1" x14ac:dyDescent="0.3">
      <c r="A85" s="566"/>
      <c r="B85" s="569"/>
      <c r="C85" s="572"/>
      <c r="D85" s="452"/>
      <c r="E85" s="455"/>
      <c r="F85" s="563"/>
      <c r="G85" s="557"/>
      <c r="H85" s="557"/>
      <c r="J85" s="40"/>
      <c r="K85" s="321"/>
      <c r="L85" s="41"/>
      <c r="M85" s="36"/>
      <c r="N85" s="40"/>
      <c r="O85" s="36"/>
    </row>
    <row r="86" spans="1:15" ht="23.25" customHeight="1" thickTop="1" x14ac:dyDescent="0.25">
      <c r="A86" s="564">
        <v>14</v>
      </c>
      <c r="B86" s="567"/>
      <c r="C86" s="570"/>
      <c r="D86" s="216"/>
      <c r="E86" s="216"/>
      <c r="F86" s="560"/>
      <c r="G86" s="558"/>
      <c r="H86" s="560"/>
      <c r="J86" s="40"/>
      <c r="K86" s="321"/>
      <c r="L86" s="41"/>
      <c r="M86" s="36"/>
      <c r="N86" s="40"/>
      <c r="O86" s="36"/>
    </row>
    <row r="87" spans="1:15" ht="23.25" customHeight="1" x14ac:dyDescent="0.25">
      <c r="A87" s="565"/>
      <c r="B87" s="568"/>
      <c r="C87" s="571"/>
      <c r="D87" s="217"/>
      <c r="E87" s="217"/>
      <c r="F87" s="559"/>
      <c r="G87" s="559"/>
      <c r="H87" s="560"/>
      <c r="J87" s="40"/>
      <c r="K87" s="321"/>
      <c r="L87" s="41"/>
      <c r="M87" s="36"/>
      <c r="N87" s="40"/>
      <c r="O87" s="36"/>
    </row>
    <row r="88" spans="1:15" ht="23.25" customHeight="1" x14ac:dyDescent="0.25">
      <c r="A88" s="565"/>
      <c r="B88" s="568"/>
      <c r="C88" s="571"/>
      <c r="D88" s="218"/>
      <c r="E88" s="218"/>
      <c r="F88" s="555"/>
      <c r="G88" s="555"/>
      <c r="H88" s="560"/>
      <c r="J88" s="40"/>
      <c r="K88" s="321"/>
      <c r="L88" s="41"/>
      <c r="M88" s="36"/>
      <c r="N88" s="40"/>
      <c r="O88" s="36"/>
    </row>
    <row r="89" spans="1:15" ht="23.25" customHeight="1" x14ac:dyDescent="0.25">
      <c r="A89" s="565"/>
      <c r="B89" s="568"/>
      <c r="C89" s="571"/>
      <c r="D89" s="219"/>
      <c r="E89" s="219"/>
      <c r="F89" s="555"/>
      <c r="G89" s="555"/>
      <c r="H89" s="560"/>
      <c r="J89" s="40"/>
      <c r="K89" s="321"/>
      <c r="L89" s="41"/>
      <c r="M89" s="36"/>
      <c r="N89" s="40"/>
      <c r="O89" s="36"/>
    </row>
    <row r="90" spans="1:15" ht="23.25" customHeight="1" thickBot="1" x14ac:dyDescent="0.3">
      <c r="A90" s="565"/>
      <c r="B90" s="568"/>
      <c r="C90" s="571"/>
      <c r="D90" s="219"/>
      <c r="E90" s="219"/>
      <c r="F90" s="556"/>
      <c r="G90" s="556"/>
      <c r="H90" s="560"/>
      <c r="J90" s="40"/>
      <c r="K90" s="321"/>
      <c r="L90" s="41"/>
      <c r="M90" s="37"/>
      <c r="N90" s="40"/>
      <c r="O90" s="36"/>
    </row>
    <row r="91" spans="1:15" ht="23.25" customHeight="1" thickBot="1" x14ac:dyDescent="0.3">
      <c r="A91" s="566"/>
      <c r="B91" s="569"/>
      <c r="C91" s="572"/>
      <c r="D91" s="450"/>
      <c r="E91" s="455"/>
      <c r="F91" s="557"/>
      <c r="G91" s="557"/>
      <c r="H91" s="557"/>
      <c r="J91" s="40"/>
      <c r="K91" s="321"/>
      <c r="L91" s="41"/>
      <c r="M91" s="36"/>
      <c r="N91" s="40"/>
      <c r="O91" s="36"/>
    </row>
    <row r="92" spans="1:15" ht="23.25" customHeight="1" thickTop="1" x14ac:dyDescent="0.25">
      <c r="A92" s="564">
        <v>15</v>
      </c>
      <c r="B92" s="567"/>
      <c r="C92" s="570"/>
      <c r="D92" s="216"/>
      <c r="E92" s="216"/>
      <c r="F92" s="560"/>
      <c r="G92" s="558"/>
      <c r="H92" s="560"/>
      <c r="J92" s="40"/>
      <c r="K92" s="321"/>
      <c r="L92" s="41"/>
      <c r="M92" s="36"/>
      <c r="N92" s="40"/>
      <c r="O92" s="36"/>
    </row>
    <row r="93" spans="1:15" ht="23.25" customHeight="1" x14ac:dyDescent="0.25">
      <c r="A93" s="565"/>
      <c r="B93" s="568"/>
      <c r="C93" s="571"/>
      <c r="D93" s="217"/>
      <c r="E93" s="217"/>
      <c r="F93" s="559"/>
      <c r="G93" s="559"/>
      <c r="H93" s="560"/>
      <c r="J93" s="40"/>
      <c r="K93" s="321"/>
      <c r="L93" s="41"/>
      <c r="M93" s="36"/>
      <c r="N93" s="40"/>
      <c r="O93" s="36"/>
    </row>
    <row r="94" spans="1:15" ht="23.25" customHeight="1" x14ac:dyDescent="0.25">
      <c r="A94" s="565"/>
      <c r="B94" s="568"/>
      <c r="C94" s="571"/>
      <c r="D94" s="218"/>
      <c r="E94" s="218"/>
      <c r="F94" s="555"/>
      <c r="G94" s="555"/>
      <c r="H94" s="560"/>
      <c r="J94" s="40"/>
      <c r="K94" s="321"/>
      <c r="L94" s="41"/>
      <c r="M94" s="36"/>
      <c r="N94" s="40"/>
      <c r="O94" s="36"/>
    </row>
    <row r="95" spans="1:15" ht="23.25" customHeight="1" x14ac:dyDescent="0.25">
      <c r="A95" s="565"/>
      <c r="B95" s="568"/>
      <c r="C95" s="571"/>
      <c r="D95" s="219"/>
      <c r="E95" s="219"/>
      <c r="F95" s="555"/>
      <c r="G95" s="555"/>
      <c r="H95" s="560"/>
      <c r="J95" s="40"/>
      <c r="K95" s="321"/>
      <c r="L95" s="41"/>
      <c r="M95" s="36"/>
      <c r="N95" s="40"/>
      <c r="O95" s="36"/>
    </row>
    <row r="96" spans="1:15" ht="23.25" customHeight="1" thickBot="1" x14ac:dyDescent="0.3">
      <c r="A96" s="565"/>
      <c r="B96" s="568"/>
      <c r="C96" s="571"/>
      <c r="D96" s="219"/>
      <c r="E96" s="219"/>
      <c r="F96" s="556"/>
      <c r="G96" s="556"/>
      <c r="H96" s="560"/>
      <c r="J96" s="40"/>
      <c r="K96" s="321"/>
      <c r="L96" s="41"/>
      <c r="M96" s="37"/>
      <c r="N96" s="40"/>
      <c r="O96" s="36"/>
    </row>
    <row r="97" spans="1:15" ht="23.25" customHeight="1" thickBot="1" x14ac:dyDescent="0.3">
      <c r="A97" s="566"/>
      <c r="B97" s="569"/>
      <c r="C97" s="572"/>
      <c r="D97" s="452"/>
      <c r="E97" s="366"/>
      <c r="F97" s="557"/>
      <c r="G97" s="557"/>
      <c r="H97" s="557"/>
      <c r="J97" s="40"/>
      <c r="K97" s="321"/>
      <c r="L97" s="41"/>
      <c r="M97" s="36"/>
      <c r="N97" s="40"/>
      <c r="O97" s="36"/>
    </row>
    <row r="98" spans="1:15" ht="23.25" customHeight="1" thickTop="1" x14ac:dyDescent="0.25">
      <c r="A98" s="564">
        <v>16</v>
      </c>
      <c r="B98" s="573"/>
      <c r="C98" s="570"/>
      <c r="D98" s="216"/>
      <c r="E98" s="216"/>
      <c r="F98" s="574"/>
      <c r="G98" s="558"/>
      <c r="H98" s="561"/>
      <c r="J98" s="40"/>
      <c r="K98" s="321"/>
      <c r="L98" s="41"/>
      <c r="M98" s="36"/>
      <c r="N98" s="40"/>
      <c r="O98" s="36"/>
    </row>
    <row r="99" spans="1:15" ht="23.25" customHeight="1" x14ac:dyDescent="0.25">
      <c r="A99" s="565"/>
      <c r="B99" s="568"/>
      <c r="C99" s="571"/>
      <c r="D99" s="217"/>
      <c r="E99" s="217"/>
      <c r="F99" s="575"/>
      <c r="G99" s="559"/>
      <c r="H99" s="560"/>
      <c r="J99" s="40"/>
      <c r="K99" s="321"/>
      <c r="L99" s="41"/>
      <c r="M99" s="37"/>
      <c r="N99" s="40"/>
      <c r="O99" s="36"/>
    </row>
    <row r="100" spans="1:15" ht="23.25" customHeight="1" x14ac:dyDescent="0.25">
      <c r="A100" s="565"/>
      <c r="B100" s="568"/>
      <c r="C100" s="571"/>
      <c r="D100" s="218"/>
      <c r="E100" s="218"/>
      <c r="F100" s="562"/>
      <c r="G100" s="555"/>
      <c r="H100" s="560"/>
      <c r="J100" s="40"/>
      <c r="K100" s="321"/>
      <c r="L100" s="41"/>
      <c r="M100" s="36"/>
      <c r="N100" s="40"/>
      <c r="O100" s="36"/>
    </row>
    <row r="101" spans="1:15" ht="23.25" customHeight="1" x14ac:dyDescent="0.25">
      <c r="A101" s="565"/>
      <c r="B101" s="568"/>
      <c r="C101" s="571"/>
      <c r="D101" s="219"/>
      <c r="E101" s="219"/>
      <c r="F101" s="575"/>
      <c r="G101" s="555"/>
      <c r="H101" s="560"/>
      <c r="J101" s="40"/>
      <c r="K101" s="321"/>
      <c r="L101" s="41"/>
      <c r="M101" s="36"/>
      <c r="N101" s="40"/>
      <c r="O101" s="36"/>
    </row>
    <row r="102" spans="1:15" ht="23.25" customHeight="1" thickBot="1" x14ac:dyDescent="0.3">
      <c r="A102" s="565"/>
      <c r="B102" s="568"/>
      <c r="C102" s="571"/>
      <c r="D102" s="219"/>
      <c r="E102" s="219"/>
      <c r="F102" s="562"/>
      <c r="G102" s="556"/>
      <c r="H102" s="560"/>
      <c r="J102" s="40"/>
      <c r="K102" s="321"/>
      <c r="L102" s="41"/>
      <c r="M102" s="36"/>
      <c r="N102" s="40"/>
      <c r="O102" s="36"/>
    </row>
    <row r="103" spans="1:15" ht="23.25" customHeight="1" thickBot="1" x14ac:dyDescent="0.3">
      <c r="A103" s="566"/>
      <c r="B103" s="569"/>
      <c r="C103" s="572"/>
      <c r="D103" s="452"/>
      <c r="E103" s="455"/>
      <c r="F103" s="563"/>
      <c r="G103" s="557"/>
      <c r="H103" s="557"/>
      <c r="J103" s="40"/>
      <c r="K103" s="321"/>
      <c r="L103" s="41"/>
      <c r="M103" s="36"/>
      <c r="N103" s="40"/>
      <c r="O103" s="36"/>
    </row>
    <row r="104" spans="1:15" ht="23.25" customHeight="1" thickTop="1" x14ac:dyDescent="0.25">
      <c r="A104" s="564">
        <v>17</v>
      </c>
      <c r="B104" s="567"/>
      <c r="C104" s="570"/>
      <c r="D104" s="216"/>
      <c r="E104" s="216"/>
      <c r="F104" s="560"/>
      <c r="G104" s="558"/>
      <c r="H104" s="560"/>
      <c r="J104" s="40"/>
      <c r="K104" s="321"/>
      <c r="L104" s="41"/>
      <c r="M104" s="36"/>
      <c r="N104" s="40"/>
      <c r="O104" s="36"/>
    </row>
    <row r="105" spans="1:15" ht="23.25" customHeight="1" x14ac:dyDescent="0.25">
      <c r="A105" s="565"/>
      <c r="B105" s="568"/>
      <c r="C105" s="571"/>
      <c r="D105" s="217"/>
      <c r="E105" s="217"/>
      <c r="F105" s="559"/>
      <c r="G105" s="559"/>
      <c r="H105" s="560"/>
      <c r="J105" s="40"/>
      <c r="K105" s="321"/>
      <c r="L105" s="41"/>
      <c r="M105" s="37"/>
      <c r="N105" s="40"/>
      <c r="O105" s="36"/>
    </row>
    <row r="106" spans="1:15" ht="23.25" customHeight="1" x14ac:dyDescent="0.25">
      <c r="A106" s="565"/>
      <c r="B106" s="568"/>
      <c r="C106" s="571"/>
      <c r="D106" s="218"/>
      <c r="E106" s="218"/>
      <c r="F106" s="555"/>
      <c r="G106" s="555"/>
      <c r="H106" s="560"/>
      <c r="J106" s="40"/>
      <c r="K106" s="321"/>
      <c r="L106" s="41"/>
      <c r="M106" s="36"/>
      <c r="N106" s="40"/>
      <c r="O106" s="36"/>
    </row>
    <row r="107" spans="1:15" ht="23.25" customHeight="1" x14ac:dyDescent="0.25">
      <c r="A107" s="565"/>
      <c r="B107" s="568"/>
      <c r="C107" s="571"/>
      <c r="D107" s="219"/>
      <c r="E107" s="219"/>
      <c r="F107" s="555"/>
      <c r="G107" s="555"/>
      <c r="H107" s="560"/>
      <c r="J107" s="40"/>
      <c r="K107" s="321"/>
      <c r="L107" s="41"/>
      <c r="M107" s="36"/>
      <c r="N107" s="40"/>
      <c r="O107" s="36"/>
    </row>
    <row r="108" spans="1:15" ht="23.25" customHeight="1" thickBot="1" x14ac:dyDescent="0.3">
      <c r="A108" s="565"/>
      <c r="B108" s="568"/>
      <c r="C108" s="571"/>
      <c r="D108" s="219"/>
      <c r="E108" s="219"/>
      <c r="F108" s="556"/>
      <c r="G108" s="556"/>
      <c r="H108" s="560"/>
      <c r="J108" s="40"/>
      <c r="K108" s="321"/>
      <c r="L108" s="41"/>
      <c r="M108" s="36"/>
      <c r="N108" s="40"/>
      <c r="O108" s="36"/>
    </row>
    <row r="109" spans="1:15" ht="23.25" customHeight="1" thickBot="1" x14ac:dyDescent="0.3">
      <c r="A109" s="566"/>
      <c r="B109" s="569"/>
      <c r="C109" s="572"/>
      <c r="D109" s="452"/>
      <c r="E109" s="455"/>
      <c r="F109" s="557"/>
      <c r="G109" s="557"/>
      <c r="H109" s="557"/>
      <c r="J109" s="40"/>
      <c r="K109" s="321"/>
      <c r="L109" s="41"/>
      <c r="M109" s="36"/>
      <c r="N109" s="40"/>
      <c r="O109" s="36"/>
    </row>
    <row r="110" spans="1:15" ht="23.25" customHeight="1" thickTop="1" x14ac:dyDescent="0.25">
      <c r="A110" s="564">
        <v>18</v>
      </c>
      <c r="B110" s="567"/>
      <c r="C110" s="570"/>
      <c r="D110" s="216"/>
      <c r="E110" s="216"/>
      <c r="F110" s="560"/>
      <c r="G110" s="558"/>
      <c r="H110" s="560"/>
      <c r="J110" s="40"/>
      <c r="K110" s="321"/>
      <c r="L110" s="41"/>
      <c r="M110" s="36"/>
      <c r="N110" s="40"/>
      <c r="O110" s="36"/>
    </row>
    <row r="111" spans="1:15" ht="23.25" customHeight="1" x14ac:dyDescent="0.25">
      <c r="A111" s="565"/>
      <c r="B111" s="568"/>
      <c r="C111" s="571"/>
      <c r="D111" s="217"/>
      <c r="E111" s="217"/>
      <c r="F111" s="559"/>
      <c r="G111" s="559"/>
      <c r="H111" s="560"/>
      <c r="J111" s="40"/>
      <c r="K111" s="321"/>
      <c r="L111" s="41"/>
      <c r="M111" s="37"/>
      <c r="N111" s="40"/>
      <c r="O111" s="36"/>
    </row>
    <row r="112" spans="1:15" ht="23.25" customHeight="1" x14ac:dyDescent="0.25">
      <c r="A112" s="565"/>
      <c r="B112" s="568"/>
      <c r="C112" s="571"/>
      <c r="D112" s="218"/>
      <c r="E112" s="218"/>
      <c r="F112" s="555"/>
      <c r="G112" s="555"/>
      <c r="H112" s="560"/>
      <c r="J112" s="40"/>
      <c r="K112" s="321"/>
      <c r="L112" s="41"/>
      <c r="M112" s="36"/>
      <c r="N112" s="40"/>
      <c r="O112" s="36"/>
    </row>
    <row r="113" spans="1:15" ht="23.25" customHeight="1" x14ac:dyDescent="0.25">
      <c r="A113" s="565"/>
      <c r="B113" s="568"/>
      <c r="C113" s="571"/>
      <c r="D113" s="219"/>
      <c r="E113" s="219"/>
      <c r="F113" s="555"/>
      <c r="G113" s="555"/>
      <c r="H113" s="560"/>
      <c r="J113" s="40"/>
      <c r="K113" s="321"/>
      <c r="L113" s="41"/>
      <c r="M113" s="36"/>
      <c r="N113" s="40"/>
      <c r="O113" s="36"/>
    </row>
    <row r="114" spans="1:15" ht="23.25" customHeight="1" thickBot="1" x14ac:dyDescent="0.3">
      <c r="A114" s="565"/>
      <c r="B114" s="568"/>
      <c r="C114" s="571"/>
      <c r="D114" s="219"/>
      <c r="E114" s="219"/>
      <c r="F114" s="556"/>
      <c r="G114" s="556"/>
      <c r="H114" s="560"/>
      <c r="J114" s="40"/>
      <c r="K114" s="321"/>
      <c r="L114" s="41"/>
      <c r="M114" s="36"/>
      <c r="N114" s="40"/>
      <c r="O114" s="36"/>
    </row>
    <row r="115" spans="1:15" ht="23.25" customHeight="1" thickBot="1" x14ac:dyDescent="0.3">
      <c r="A115" s="566"/>
      <c r="B115" s="569"/>
      <c r="C115" s="572"/>
      <c r="D115" s="452"/>
      <c r="E115" s="455"/>
      <c r="F115" s="557"/>
      <c r="G115" s="557"/>
      <c r="H115" s="557"/>
      <c r="J115" s="40"/>
      <c r="K115" s="321"/>
      <c r="L115" s="41"/>
      <c r="M115" s="36"/>
      <c r="N115" s="40"/>
      <c r="O115" s="36"/>
    </row>
    <row r="116" spans="1:15" ht="23.25" customHeight="1" thickTop="1" x14ac:dyDescent="0.25">
      <c r="A116" s="564">
        <v>19</v>
      </c>
      <c r="B116" s="573"/>
      <c r="C116" s="570"/>
      <c r="D116" s="216"/>
      <c r="E116" s="216"/>
      <c r="F116" s="574"/>
      <c r="G116" s="558"/>
      <c r="H116" s="561"/>
      <c r="J116" s="40"/>
      <c r="K116" s="321"/>
      <c r="L116" s="41"/>
      <c r="M116" s="36"/>
      <c r="N116" s="40"/>
      <c r="O116" s="36"/>
    </row>
    <row r="117" spans="1:15" ht="23.25" customHeight="1" x14ac:dyDescent="0.25">
      <c r="A117" s="565"/>
      <c r="B117" s="568"/>
      <c r="C117" s="571"/>
      <c r="D117" s="217"/>
      <c r="E117" s="217"/>
      <c r="F117" s="575"/>
      <c r="G117" s="559"/>
      <c r="H117" s="560"/>
      <c r="J117" s="40"/>
      <c r="K117" s="321"/>
      <c r="L117" s="41"/>
      <c r="M117" s="36"/>
      <c r="N117" s="40"/>
      <c r="O117" s="36"/>
    </row>
    <row r="118" spans="1:15" ht="23.25" customHeight="1" x14ac:dyDescent="0.25">
      <c r="A118" s="565"/>
      <c r="B118" s="568"/>
      <c r="C118" s="571"/>
      <c r="D118" s="218"/>
      <c r="E118" s="218"/>
      <c r="F118" s="562"/>
      <c r="G118" s="555"/>
      <c r="H118" s="560"/>
      <c r="J118" s="40"/>
      <c r="K118" s="321"/>
      <c r="L118" s="41"/>
      <c r="M118" s="36"/>
      <c r="N118" s="40"/>
      <c r="O118" s="36"/>
    </row>
    <row r="119" spans="1:15" ht="23.25" customHeight="1" x14ac:dyDescent="0.25">
      <c r="A119" s="565"/>
      <c r="B119" s="568"/>
      <c r="C119" s="571"/>
      <c r="D119" s="219"/>
      <c r="E119" s="219"/>
      <c r="F119" s="575"/>
      <c r="G119" s="555"/>
      <c r="H119" s="560"/>
      <c r="J119" s="40"/>
      <c r="K119" s="321"/>
      <c r="L119" s="41"/>
      <c r="M119" s="36"/>
      <c r="N119" s="40"/>
      <c r="O119" s="36"/>
    </row>
    <row r="120" spans="1:15" ht="23.25" customHeight="1" thickBot="1" x14ac:dyDescent="0.3">
      <c r="A120" s="565"/>
      <c r="B120" s="568"/>
      <c r="C120" s="571"/>
      <c r="D120" s="219"/>
      <c r="E120" s="219"/>
      <c r="F120" s="562"/>
      <c r="G120" s="556"/>
      <c r="H120" s="560"/>
      <c r="J120" s="40"/>
      <c r="K120" s="321"/>
      <c r="L120" s="41"/>
      <c r="M120" s="37"/>
      <c r="N120" s="40"/>
      <c r="O120" s="36"/>
    </row>
    <row r="121" spans="1:15" ht="23.25" customHeight="1" thickBot="1" x14ac:dyDescent="0.3">
      <c r="A121" s="566"/>
      <c r="B121" s="569"/>
      <c r="C121" s="572"/>
      <c r="D121" s="452"/>
      <c r="E121" s="455"/>
      <c r="F121" s="563"/>
      <c r="G121" s="557"/>
      <c r="H121" s="557"/>
      <c r="J121" s="40"/>
      <c r="K121" s="321"/>
      <c r="L121" s="41"/>
      <c r="M121" s="36"/>
      <c r="N121" s="40"/>
      <c r="O121" s="36"/>
    </row>
    <row r="122" spans="1:15" ht="23.25" customHeight="1" thickTop="1" x14ac:dyDescent="0.25">
      <c r="A122" s="564">
        <v>20</v>
      </c>
      <c r="B122" s="567"/>
      <c r="C122" s="570"/>
      <c r="D122" s="216"/>
      <c r="E122" s="216"/>
      <c r="F122" s="560"/>
      <c r="G122" s="558"/>
      <c r="H122" s="560"/>
      <c r="J122" s="40"/>
      <c r="K122" s="321"/>
      <c r="L122" s="41"/>
      <c r="M122" s="36"/>
      <c r="N122" s="40"/>
      <c r="O122" s="36"/>
    </row>
    <row r="123" spans="1:15" ht="23.25" customHeight="1" x14ac:dyDescent="0.25">
      <c r="A123" s="565"/>
      <c r="B123" s="568"/>
      <c r="C123" s="571"/>
      <c r="D123" s="217"/>
      <c r="E123" s="217"/>
      <c r="F123" s="559"/>
      <c r="G123" s="559"/>
      <c r="H123" s="560"/>
      <c r="J123" s="40"/>
      <c r="K123" s="321"/>
      <c r="L123" s="41"/>
      <c r="M123" s="36"/>
      <c r="N123" s="40"/>
      <c r="O123" s="36"/>
    </row>
    <row r="124" spans="1:15" ht="23.25" customHeight="1" x14ac:dyDescent="0.25">
      <c r="A124" s="565"/>
      <c r="B124" s="568"/>
      <c r="C124" s="571"/>
      <c r="D124" s="218"/>
      <c r="E124" s="218"/>
      <c r="F124" s="555"/>
      <c r="G124" s="555"/>
      <c r="H124" s="560"/>
      <c r="J124" s="40"/>
      <c r="K124" s="321"/>
      <c r="L124" s="41"/>
      <c r="M124" s="36"/>
      <c r="N124" s="40"/>
      <c r="O124" s="36"/>
    </row>
    <row r="125" spans="1:15" ht="23.25" customHeight="1" x14ac:dyDescent="0.25">
      <c r="A125" s="565"/>
      <c r="B125" s="568"/>
      <c r="C125" s="571"/>
      <c r="D125" s="219"/>
      <c r="E125" s="219"/>
      <c r="F125" s="555"/>
      <c r="G125" s="555"/>
      <c r="H125" s="560"/>
      <c r="J125" s="40"/>
      <c r="K125" s="321"/>
      <c r="L125" s="41"/>
      <c r="M125" s="36"/>
      <c r="N125" s="40"/>
      <c r="O125" s="36"/>
    </row>
    <row r="126" spans="1:15" ht="23.25" customHeight="1" thickBot="1" x14ac:dyDescent="0.3">
      <c r="A126" s="565"/>
      <c r="B126" s="568"/>
      <c r="C126" s="571"/>
      <c r="D126" s="219"/>
      <c r="E126" s="219"/>
      <c r="F126" s="556"/>
      <c r="G126" s="556"/>
      <c r="H126" s="560"/>
      <c r="J126" s="40"/>
      <c r="K126" s="321"/>
      <c r="L126" s="41"/>
      <c r="M126" s="37"/>
      <c r="N126" s="40"/>
      <c r="O126" s="36"/>
    </row>
    <row r="127" spans="1:15" ht="23.25" customHeight="1" thickBot="1" x14ac:dyDescent="0.3">
      <c r="A127" s="566"/>
      <c r="B127" s="569"/>
      <c r="C127" s="572"/>
      <c r="D127" s="456"/>
      <c r="E127" s="455"/>
      <c r="F127" s="557"/>
      <c r="G127" s="557"/>
      <c r="H127" s="557"/>
      <c r="J127" s="40"/>
      <c r="K127" s="321"/>
      <c r="L127" s="41"/>
      <c r="M127" s="36"/>
      <c r="N127" s="40"/>
      <c r="O127" s="36"/>
    </row>
    <row r="128" spans="1:15" ht="23.25" customHeight="1" thickTop="1" x14ac:dyDescent="0.25">
      <c r="A128" s="564">
        <v>21</v>
      </c>
      <c r="B128" s="567"/>
      <c r="C128" s="570"/>
      <c r="D128" s="216"/>
      <c r="E128" s="216"/>
      <c r="F128" s="560"/>
      <c r="G128" s="558"/>
      <c r="H128" s="560"/>
      <c r="J128" s="40"/>
      <c r="K128" s="321"/>
      <c r="L128" s="41"/>
      <c r="M128" s="36"/>
      <c r="N128" s="40"/>
      <c r="O128" s="36"/>
    </row>
    <row r="129" spans="1:15" ht="23.25" customHeight="1" x14ac:dyDescent="0.25">
      <c r="A129" s="565"/>
      <c r="B129" s="568"/>
      <c r="C129" s="571"/>
      <c r="D129" s="217"/>
      <c r="E129" s="217"/>
      <c r="F129" s="559"/>
      <c r="G129" s="559"/>
      <c r="H129" s="560"/>
      <c r="J129" s="40"/>
      <c r="K129" s="321"/>
      <c r="L129" s="41"/>
      <c r="M129" s="36"/>
      <c r="N129" s="40"/>
      <c r="O129" s="36"/>
    </row>
    <row r="130" spans="1:15" ht="23.25" customHeight="1" x14ac:dyDescent="0.25">
      <c r="A130" s="565"/>
      <c r="B130" s="568"/>
      <c r="C130" s="571"/>
      <c r="D130" s="218"/>
      <c r="E130" s="218"/>
      <c r="F130" s="555"/>
      <c r="G130" s="555"/>
      <c r="H130" s="560"/>
      <c r="J130" s="40"/>
      <c r="K130" s="321"/>
      <c r="L130" s="41"/>
      <c r="M130" s="36"/>
      <c r="N130" s="40"/>
      <c r="O130" s="36"/>
    </row>
    <row r="131" spans="1:15" ht="23.25" customHeight="1" x14ac:dyDescent="0.25">
      <c r="A131" s="565"/>
      <c r="B131" s="568"/>
      <c r="C131" s="571"/>
      <c r="D131" s="219"/>
      <c r="E131" s="219"/>
      <c r="F131" s="555"/>
      <c r="G131" s="555"/>
      <c r="H131" s="560"/>
      <c r="J131" s="40"/>
      <c r="K131" s="321"/>
      <c r="L131" s="41"/>
      <c r="M131" s="36"/>
      <c r="N131" s="40"/>
      <c r="O131" s="36"/>
    </row>
    <row r="132" spans="1:15" ht="23.25" customHeight="1" thickBot="1" x14ac:dyDescent="0.3">
      <c r="A132" s="565"/>
      <c r="B132" s="568"/>
      <c r="C132" s="571"/>
      <c r="D132" s="219"/>
      <c r="E132" s="219"/>
      <c r="F132" s="556"/>
      <c r="G132" s="556"/>
      <c r="H132" s="560"/>
      <c r="J132" s="40"/>
      <c r="K132" s="321"/>
      <c r="L132" s="41"/>
      <c r="M132" s="37"/>
      <c r="N132" s="40"/>
      <c r="O132" s="36"/>
    </row>
    <row r="133" spans="1:15" ht="23.25" customHeight="1" thickBot="1" x14ac:dyDescent="0.3">
      <c r="A133" s="566"/>
      <c r="B133" s="569"/>
      <c r="C133" s="572"/>
      <c r="D133" s="457"/>
      <c r="E133" s="458"/>
      <c r="F133" s="557"/>
      <c r="G133" s="557"/>
      <c r="H133" s="557"/>
      <c r="J133" s="40"/>
      <c r="K133" s="321"/>
      <c r="L133" s="41"/>
      <c r="M133" s="36"/>
      <c r="N133" s="40"/>
      <c r="O133" s="36"/>
    </row>
    <row r="134" spans="1:15" ht="23.25" customHeight="1" thickTop="1" x14ac:dyDescent="0.25">
      <c r="A134" s="564">
        <v>22</v>
      </c>
      <c r="B134" s="573"/>
      <c r="C134" s="570"/>
      <c r="D134" s="216"/>
      <c r="E134" s="216"/>
      <c r="F134" s="574"/>
      <c r="G134" s="558"/>
      <c r="H134" s="561"/>
      <c r="I134" s="56"/>
      <c r="J134" s="45"/>
      <c r="K134" s="321"/>
      <c r="L134" s="41"/>
      <c r="M134" s="36"/>
      <c r="N134" s="40"/>
      <c r="O134" s="36"/>
    </row>
    <row r="135" spans="1:15" ht="23.25" customHeight="1" x14ac:dyDescent="0.25">
      <c r="A135" s="565"/>
      <c r="B135" s="568"/>
      <c r="C135" s="571"/>
      <c r="D135" s="217"/>
      <c r="E135" s="217"/>
      <c r="F135" s="575"/>
      <c r="G135" s="559"/>
      <c r="H135" s="560"/>
      <c r="I135" s="56"/>
      <c r="J135" s="45"/>
      <c r="K135" s="321"/>
      <c r="L135" s="41"/>
      <c r="M135" s="37"/>
      <c r="N135" s="40"/>
      <c r="O135" s="36"/>
    </row>
    <row r="136" spans="1:15" ht="23.25" customHeight="1" x14ac:dyDescent="0.25">
      <c r="A136" s="565"/>
      <c r="B136" s="568"/>
      <c r="C136" s="571"/>
      <c r="D136" s="218"/>
      <c r="E136" s="218"/>
      <c r="F136" s="562"/>
      <c r="G136" s="555"/>
      <c r="H136" s="560"/>
      <c r="I136" s="56"/>
      <c r="J136" s="45"/>
      <c r="K136" s="321"/>
      <c r="L136" s="41"/>
      <c r="M136" s="36"/>
      <c r="N136" s="40"/>
      <c r="O136" s="36"/>
    </row>
    <row r="137" spans="1:15" ht="23.25" customHeight="1" x14ac:dyDescent="0.25">
      <c r="A137" s="565"/>
      <c r="B137" s="568"/>
      <c r="C137" s="571"/>
      <c r="D137" s="219"/>
      <c r="E137" s="219"/>
      <c r="F137" s="575"/>
      <c r="G137" s="555"/>
      <c r="H137" s="560"/>
      <c r="I137" s="56"/>
      <c r="J137" s="45"/>
      <c r="K137" s="321"/>
      <c r="L137" s="41"/>
      <c r="M137" s="36"/>
      <c r="N137" s="40"/>
      <c r="O137" s="36"/>
    </row>
    <row r="138" spans="1:15" ht="23.25" customHeight="1" thickBot="1" x14ac:dyDescent="0.3">
      <c r="A138" s="565"/>
      <c r="B138" s="568"/>
      <c r="C138" s="571"/>
      <c r="D138" s="219"/>
      <c r="E138" s="219"/>
      <c r="F138" s="562"/>
      <c r="G138" s="556"/>
      <c r="H138" s="560"/>
      <c r="I138" s="56"/>
      <c r="J138" s="45"/>
      <c r="K138" s="321"/>
      <c r="L138" s="41"/>
      <c r="M138" s="36"/>
      <c r="N138" s="40"/>
      <c r="O138" s="36"/>
    </row>
    <row r="139" spans="1:15" ht="23.25" customHeight="1" thickBot="1" x14ac:dyDescent="0.3">
      <c r="A139" s="566"/>
      <c r="B139" s="569"/>
      <c r="C139" s="572"/>
      <c r="D139" s="452"/>
      <c r="E139" s="455"/>
      <c r="F139" s="563"/>
      <c r="G139" s="557"/>
      <c r="H139" s="557"/>
      <c r="I139" s="56"/>
      <c r="J139" s="45"/>
      <c r="K139" s="321"/>
      <c r="L139" s="41"/>
      <c r="M139" s="36"/>
      <c r="N139" s="40"/>
      <c r="O139" s="36"/>
    </row>
    <row r="140" spans="1:15" ht="23.25" customHeight="1" thickTop="1" x14ac:dyDescent="0.25">
      <c r="A140" s="564">
        <v>23</v>
      </c>
      <c r="B140" s="567"/>
      <c r="C140" s="570"/>
      <c r="D140" s="216"/>
      <c r="E140" s="216"/>
      <c r="F140" s="560"/>
      <c r="G140" s="558"/>
      <c r="H140" s="560"/>
      <c r="I140" s="56"/>
      <c r="J140" s="45"/>
      <c r="K140" s="321"/>
      <c r="L140" s="41"/>
      <c r="M140" s="36"/>
      <c r="N140" s="40"/>
      <c r="O140" s="36"/>
    </row>
    <row r="141" spans="1:15" ht="23.25" customHeight="1" x14ac:dyDescent="0.25">
      <c r="A141" s="565"/>
      <c r="B141" s="568"/>
      <c r="C141" s="571"/>
      <c r="D141" s="217"/>
      <c r="E141" s="217"/>
      <c r="F141" s="559"/>
      <c r="G141" s="559"/>
      <c r="H141" s="560"/>
      <c r="I141" s="56"/>
      <c r="J141" s="45"/>
      <c r="K141" s="321"/>
      <c r="L141" s="41"/>
      <c r="M141" s="37"/>
      <c r="N141" s="40"/>
      <c r="O141" s="36"/>
    </row>
    <row r="142" spans="1:15" ht="23.25" customHeight="1" x14ac:dyDescent="0.25">
      <c r="A142" s="565"/>
      <c r="B142" s="568"/>
      <c r="C142" s="571"/>
      <c r="D142" s="218"/>
      <c r="E142" s="218"/>
      <c r="F142" s="555"/>
      <c r="G142" s="555"/>
      <c r="H142" s="560"/>
      <c r="I142" s="56"/>
      <c r="J142" s="45"/>
      <c r="K142" s="321"/>
      <c r="L142" s="41"/>
      <c r="M142" s="36"/>
      <c r="N142" s="40"/>
      <c r="O142" s="36"/>
    </row>
    <row r="143" spans="1:15" ht="23.25" customHeight="1" x14ac:dyDescent="0.25">
      <c r="A143" s="565"/>
      <c r="B143" s="568"/>
      <c r="C143" s="571"/>
      <c r="D143" s="219"/>
      <c r="E143" s="219"/>
      <c r="F143" s="555"/>
      <c r="G143" s="555"/>
      <c r="H143" s="560"/>
      <c r="I143" s="56"/>
      <c r="J143" s="45"/>
      <c r="K143" s="321"/>
      <c r="L143" s="41"/>
      <c r="M143" s="36"/>
      <c r="N143" s="40"/>
      <c r="O143" s="36"/>
    </row>
    <row r="144" spans="1:15" ht="23.25" customHeight="1" thickBot="1" x14ac:dyDescent="0.3">
      <c r="A144" s="565"/>
      <c r="B144" s="568"/>
      <c r="C144" s="571"/>
      <c r="D144" s="219"/>
      <c r="E144" s="219"/>
      <c r="F144" s="556"/>
      <c r="G144" s="556"/>
      <c r="H144" s="560"/>
      <c r="I144" s="56"/>
      <c r="J144" s="45"/>
      <c r="K144" s="321"/>
      <c r="L144" s="41"/>
      <c r="M144" s="36"/>
      <c r="N144" s="40"/>
      <c r="O144" s="36"/>
    </row>
    <row r="145" spans="1:15" ht="23.25" customHeight="1" thickBot="1" x14ac:dyDescent="0.3">
      <c r="A145" s="566"/>
      <c r="B145" s="569"/>
      <c r="C145" s="572"/>
      <c r="D145" s="456"/>
      <c r="E145" s="455"/>
      <c r="F145" s="557"/>
      <c r="G145" s="557"/>
      <c r="H145" s="557"/>
      <c r="I145" s="56"/>
      <c r="J145" s="45"/>
      <c r="K145" s="321"/>
      <c r="L145" s="41"/>
      <c r="M145" s="36"/>
      <c r="N145" s="40"/>
      <c r="O145" s="36"/>
    </row>
    <row r="146" spans="1:15" ht="23.25" customHeight="1" thickTop="1" x14ac:dyDescent="0.25">
      <c r="A146" s="564">
        <v>24</v>
      </c>
      <c r="B146" s="567"/>
      <c r="C146" s="570"/>
      <c r="D146" s="216"/>
      <c r="E146" s="216"/>
      <c r="F146" s="560"/>
      <c r="G146" s="558"/>
      <c r="H146" s="560"/>
      <c r="I146" s="56"/>
      <c r="J146" s="45"/>
      <c r="K146" s="321"/>
      <c r="L146" s="41"/>
      <c r="M146" s="36"/>
      <c r="N146" s="40"/>
      <c r="O146" s="36"/>
    </row>
    <row r="147" spans="1:15" ht="23.25" customHeight="1" x14ac:dyDescent="0.25">
      <c r="A147" s="565"/>
      <c r="B147" s="568"/>
      <c r="C147" s="571"/>
      <c r="D147" s="217"/>
      <c r="E147" s="217"/>
      <c r="F147" s="559"/>
      <c r="G147" s="559"/>
      <c r="H147" s="560"/>
      <c r="I147" s="56"/>
      <c r="J147" s="45"/>
      <c r="K147" s="321"/>
      <c r="L147" s="41"/>
      <c r="M147" s="37"/>
      <c r="N147" s="40"/>
      <c r="O147" s="36"/>
    </row>
    <row r="148" spans="1:15" ht="23.25" customHeight="1" x14ac:dyDescent="0.25">
      <c r="A148" s="565"/>
      <c r="B148" s="568"/>
      <c r="C148" s="571"/>
      <c r="D148" s="218"/>
      <c r="E148" s="218"/>
      <c r="F148" s="555"/>
      <c r="G148" s="555"/>
      <c r="H148" s="560"/>
      <c r="I148" s="56"/>
      <c r="J148" s="45"/>
      <c r="K148" s="321"/>
      <c r="L148" s="41"/>
      <c r="M148" s="36"/>
      <c r="N148" s="40"/>
      <c r="O148" s="36"/>
    </row>
    <row r="149" spans="1:15" ht="23.25" customHeight="1" x14ac:dyDescent="0.25">
      <c r="A149" s="565"/>
      <c r="B149" s="568"/>
      <c r="C149" s="571"/>
      <c r="D149" s="219"/>
      <c r="E149" s="219"/>
      <c r="F149" s="555"/>
      <c r="G149" s="555"/>
      <c r="H149" s="560"/>
      <c r="I149" s="56"/>
      <c r="J149" s="45"/>
      <c r="K149" s="321"/>
      <c r="L149" s="41"/>
      <c r="M149" s="36"/>
      <c r="N149" s="40"/>
      <c r="O149" s="36"/>
    </row>
    <row r="150" spans="1:15" ht="23.25" customHeight="1" thickBot="1" x14ac:dyDescent="0.3">
      <c r="A150" s="565"/>
      <c r="B150" s="568"/>
      <c r="C150" s="571"/>
      <c r="D150" s="219"/>
      <c r="E150" s="219"/>
      <c r="F150" s="556"/>
      <c r="G150" s="556"/>
      <c r="H150" s="560"/>
      <c r="I150" s="56"/>
      <c r="J150" s="45"/>
      <c r="K150" s="321"/>
      <c r="L150" s="41"/>
      <c r="M150" s="36"/>
      <c r="N150" s="40"/>
      <c r="O150" s="36"/>
    </row>
    <row r="151" spans="1:15" ht="23.25" customHeight="1" thickBot="1" x14ac:dyDescent="0.3">
      <c r="A151" s="566"/>
      <c r="B151" s="569"/>
      <c r="C151" s="572"/>
      <c r="D151" s="459"/>
      <c r="E151" s="458"/>
      <c r="F151" s="557"/>
      <c r="G151" s="557"/>
      <c r="H151" s="557"/>
      <c r="I151" s="56"/>
      <c r="J151" s="45"/>
      <c r="K151" s="321"/>
      <c r="L151" s="41"/>
      <c r="M151" s="36"/>
      <c r="N151" s="40"/>
      <c r="O151" s="36"/>
    </row>
    <row r="152" spans="1:15" ht="23.25" customHeight="1" thickTop="1" x14ac:dyDescent="0.25">
      <c r="A152" s="564">
        <v>25</v>
      </c>
      <c r="B152" s="573"/>
      <c r="C152" s="570"/>
      <c r="D152" s="216"/>
      <c r="E152" s="216"/>
      <c r="F152" s="574"/>
      <c r="G152" s="558"/>
      <c r="H152" s="561"/>
      <c r="I152" s="56"/>
      <c r="J152" s="45"/>
      <c r="K152" s="321"/>
      <c r="L152" s="41"/>
      <c r="M152" s="36"/>
      <c r="N152" s="40"/>
      <c r="O152" s="36"/>
    </row>
    <row r="153" spans="1:15" ht="23.25" customHeight="1" x14ac:dyDescent="0.25">
      <c r="A153" s="565"/>
      <c r="B153" s="568"/>
      <c r="C153" s="571"/>
      <c r="D153" s="217"/>
      <c r="E153" s="217"/>
      <c r="F153" s="575"/>
      <c r="G153" s="559"/>
      <c r="H153" s="560"/>
      <c r="I153" s="56"/>
      <c r="J153" s="45"/>
      <c r="K153" s="321"/>
      <c r="L153" s="41"/>
      <c r="M153" s="36"/>
      <c r="N153" s="40"/>
      <c r="O153" s="36"/>
    </row>
    <row r="154" spans="1:15" ht="23.25" customHeight="1" x14ac:dyDescent="0.25">
      <c r="A154" s="565"/>
      <c r="B154" s="568"/>
      <c r="C154" s="571"/>
      <c r="D154" s="218"/>
      <c r="E154" s="218"/>
      <c r="F154" s="562"/>
      <c r="G154" s="555"/>
      <c r="H154" s="560"/>
      <c r="I154" s="56"/>
      <c r="J154" s="45"/>
      <c r="K154" s="321"/>
      <c r="L154" s="41"/>
      <c r="M154" s="36"/>
      <c r="N154" s="40"/>
      <c r="O154" s="36"/>
    </row>
    <row r="155" spans="1:15" ht="23.25" customHeight="1" x14ac:dyDescent="0.25">
      <c r="A155" s="565"/>
      <c r="B155" s="568"/>
      <c r="C155" s="571"/>
      <c r="D155" s="219"/>
      <c r="E155" s="219"/>
      <c r="F155" s="575"/>
      <c r="G155" s="555"/>
      <c r="H155" s="560"/>
      <c r="I155" s="56"/>
      <c r="J155" s="45"/>
      <c r="K155" s="321"/>
      <c r="L155" s="41"/>
      <c r="M155" s="36"/>
      <c r="N155" s="40"/>
      <c r="O155" s="36"/>
    </row>
    <row r="156" spans="1:15" ht="23.25" customHeight="1" thickBot="1" x14ac:dyDescent="0.3">
      <c r="A156" s="565"/>
      <c r="B156" s="568"/>
      <c r="C156" s="571"/>
      <c r="D156" s="219"/>
      <c r="E156" s="219"/>
      <c r="F156" s="562"/>
      <c r="G156" s="556"/>
      <c r="H156" s="560"/>
      <c r="I156" s="56"/>
      <c r="J156" s="45"/>
      <c r="K156" s="321"/>
      <c r="L156" s="41"/>
      <c r="M156" s="37"/>
      <c r="N156" s="40"/>
      <c r="O156" s="36"/>
    </row>
    <row r="157" spans="1:15" ht="23.25" customHeight="1" thickBot="1" x14ac:dyDescent="0.3">
      <c r="A157" s="566"/>
      <c r="B157" s="569"/>
      <c r="C157" s="572"/>
      <c r="D157" s="452"/>
      <c r="E157" s="455"/>
      <c r="F157" s="563"/>
      <c r="G157" s="557"/>
      <c r="H157" s="557"/>
      <c r="I157" s="56"/>
      <c r="J157" s="45"/>
      <c r="K157" s="321"/>
      <c r="L157" s="41"/>
      <c r="M157" s="36"/>
      <c r="N157" s="40"/>
      <c r="O157" s="36"/>
    </row>
    <row r="158" spans="1:15" ht="23.25" customHeight="1" thickTop="1" x14ac:dyDescent="0.25">
      <c r="A158" s="564">
        <v>26</v>
      </c>
      <c r="B158" s="567"/>
      <c r="C158" s="570"/>
      <c r="D158" s="216"/>
      <c r="E158" s="216"/>
      <c r="F158" s="560"/>
      <c r="G158" s="558"/>
      <c r="H158" s="560"/>
      <c r="I158" s="56"/>
      <c r="J158" s="45"/>
      <c r="K158" s="321"/>
      <c r="L158" s="41"/>
      <c r="M158" s="36"/>
      <c r="N158" s="40"/>
      <c r="O158" s="36"/>
    </row>
    <row r="159" spans="1:15" ht="23.25" customHeight="1" x14ac:dyDescent="0.25">
      <c r="A159" s="565"/>
      <c r="B159" s="568"/>
      <c r="C159" s="571"/>
      <c r="D159" s="217"/>
      <c r="E159" s="217"/>
      <c r="F159" s="559"/>
      <c r="G159" s="559"/>
      <c r="H159" s="560"/>
      <c r="I159" s="56"/>
      <c r="J159" s="45"/>
      <c r="K159" s="321"/>
      <c r="L159" s="41"/>
      <c r="M159" s="36"/>
      <c r="N159" s="40"/>
      <c r="O159" s="36"/>
    </row>
    <row r="160" spans="1:15" ht="23.25" customHeight="1" x14ac:dyDescent="0.25">
      <c r="A160" s="565"/>
      <c r="B160" s="568"/>
      <c r="C160" s="571"/>
      <c r="D160" s="218"/>
      <c r="E160" s="218"/>
      <c r="F160" s="555"/>
      <c r="G160" s="555"/>
      <c r="H160" s="560"/>
      <c r="I160" s="56"/>
      <c r="J160" s="45"/>
      <c r="K160" s="321"/>
      <c r="L160" s="41"/>
      <c r="M160" s="36"/>
      <c r="N160" s="40"/>
      <c r="O160" s="36"/>
    </row>
    <row r="161" spans="1:15" ht="23.25" customHeight="1" x14ac:dyDescent="0.25">
      <c r="A161" s="565"/>
      <c r="B161" s="568"/>
      <c r="C161" s="571"/>
      <c r="D161" s="219"/>
      <c r="E161" s="219"/>
      <c r="F161" s="555"/>
      <c r="G161" s="555"/>
      <c r="H161" s="560"/>
      <c r="I161" s="56"/>
      <c r="J161" s="45"/>
      <c r="K161" s="321"/>
      <c r="L161" s="41"/>
      <c r="M161" s="36"/>
      <c r="N161" s="40"/>
      <c r="O161" s="36"/>
    </row>
    <row r="162" spans="1:15" ht="23.25" customHeight="1" thickBot="1" x14ac:dyDescent="0.3">
      <c r="A162" s="565"/>
      <c r="B162" s="568"/>
      <c r="C162" s="571"/>
      <c r="D162" s="219"/>
      <c r="E162" s="219"/>
      <c r="F162" s="556"/>
      <c r="G162" s="556"/>
      <c r="H162" s="560"/>
      <c r="I162" s="56"/>
      <c r="J162" s="45"/>
      <c r="K162" s="321"/>
      <c r="L162" s="41"/>
      <c r="M162" s="37"/>
      <c r="N162" s="40"/>
      <c r="O162" s="36"/>
    </row>
    <row r="163" spans="1:15" ht="23.25" customHeight="1" thickBot="1" x14ac:dyDescent="0.3">
      <c r="A163" s="566"/>
      <c r="B163" s="569"/>
      <c r="C163" s="572"/>
      <c r="D163" s="456"/>
      <c r="E163" s="455"/>
      <c r="F163" s="557"/>
      <c r="G163" s="557"/>
      <c r="H163" s="557"/>
      <c r="I163" s="56"/>
      <c r="J163" s="45"/>
      <c r="K163" s="321"/>
      <c r="L163" s="41"/>
      <c r="M163" s="36"/>
      <c r="N163" s="40"/>
      <c r="O163" s="36"/>
    </row>
    <row r="164" spans="1:15" ht="23.25" customHeight="1" thickTop="1" x14ac:dyDescent="0.25">
      <c r="A164" s="564">
        <v>27</v>
      </c>
      <c r="B164" s="567"/>
      <c r="C164" s="570"/>
      <c r="D164" s="216"/>
      <c r="E164" s="216"/>
      <c r="F164" s="560"/>
      <c r="G164" s="558"/>
      <c r="H164" s="560"/>
      <c r="I164" s="56"/>
      <c r="J164" s="45"/>
      <c r="K164" s="321"/>
      <c r="L164" s="41"/>
      <c r="M164" s="36"/>
      <c r="N164" s="40"/>
      <c r="O164" s="36"/>
    </row>
    <row r="165" spans="1:15" ht="23.25" customHeight="1" x14ac:dyDescent="0.25">
      <c r="A165" s="565"/>
      <c r="B165" s="568"/>
      <c r="C165" s="571"/>
      <c r="D165" s="217"/>
      <c r="E165" s="217"/>
      <c r="F165" s="559"/>
      <c r="G165" s="559"/>
      <c r="H165" s="560"/>
      <c r="I165" s="56"/>
      <c r="J165" s="45"/>
      <c r="K165" s="321"/>
      <c r="L165" s="41"/>
      <c r="M165" s="36"/>
      <c r="N165" s="40"/>
      <c r="O165" s="36"/>
    </row>
    <row r="166" spans="1:15" ht="23.25" customHeight="1" x14ac:dyDescent="0.25">
      <c r="A166" s="565"/>
      <c r="B166" s="568"/>
      <c r="C166" s="571"/>
      <c r="D166" s="218"/>
      <c r="E166" s="218"/>
      <c r="F166" s="555"/>
      <c r="G166" s="555"/>
      <c r="H166" s="560"/>
      <c r="I166" s="56"/>
      <c r="J166" s="45"/>
      <c r="K166" s="321"/>
      <c r="L166" s="41"/>
      <c r="M166" s="36"/>
      <c r="N166" s="40"/>
      <c r="O166" s="36"/>
    </row>
    <row r="167" spans="1:15" ht="23.25" customHeight="1" x14ac:dyDescent="0.25">
      <c r="A167" s="565"/>
      <c r="B167" s="568"/>
      <c r="C167" s="571"/>
      <c r="D167" s="219"/>
      <c r="E167" s="219"/>
      <c r="F167" s="555"/>
      <c r="G167" s="555"/>
      <c r="H167" s="560"/>
      <c r="I167" s="56"/>
      <c r="J167" s="45"/>
      <c r="K167" s="321"/>
      <c r="L167" s="41"/>
      <c r="M167" s="36"/>
      <c r="N167" s="40"/>
      <c r="O167" s="36"/>
    </row>
    <row r="168" spans="1:15" ht="23.25" customHeight="1" thickBot="1" x14ac:dyDescent="0.3">
      <c r="A168" s="565"/>
      <c r="B168" s="568"/>
      <c r="C168" s="571"/>
      <c r="D168" s="219"/>
      <c r="E168" s="219"/>
      <c r="F168" s="556"/>
      <c r="G168" s="556"/>
      <c r="H168" s="560"/>
      <c r="I168" s="56"/>
      <c r="J168" s="45"/>
      <c r="K168" s="321"/>
      <c r="L168" s="41"/>
      <c r="M168" s="37"/>
      <c r="N168" s="40"/>
      <c r="O168" s="36"/>
    </row>
    <row r="169" spans="1:15" ht="23.25" customHeight="1" thickBot="1" x14ac:dyDescent="0.3">
      <c r="A169" s="566"/>
      <c r="B169" s="569"/>
      <c r="C169" s="572"/>
      <c r="D169" s="457"/>
      <c r="E169" s="458"/>
      <c r="F169" s="557"/>
      <c r="G169" s="557"/>
      <c r="H169" s="557"/>
      <c r="I169" s="56"/>
      <c r="J169" s="45"/>
      <c r="K169" s="321"/>
      <c r="L169" s="41"/>
      <c r="M169" s="36"/>
      <c r="N169" s="40"/>
      <c r="O169" s="36"/>
    </row>
    <row r="170" spans="1:15" ht="23.25" customHeight="1" thickTop="1" x14ac:dyDescent="0.25">
      <c r="A170" s="564">
        <v>28</v>
      </c>
      <c r="B170" s="573"/>
      <c r="C170" s="570"/>
      <c r="D170" s="216"/>
      <c r="E170" s="216"/>
      <c r="F170" s="574"/>
      <c r="G170" s="558"/>
      <c r="H170" s="561"/>
      <c r="I170" s="56"/>
      <c r="J170" s="45"/>
      <c r="K170" s="321"/>
      <c r="L170" s="41"/>
      <c r="M170" s="36"/>
      <c r="N170" s="40"/>
      <c r="O170" s="36"/>
    </row>
    <row r="171" spans="1:15" ht="23.25" customHeight="1" x14ac:dyDescent="0.25">
      <c r="A171" s="565"/>
      <c r="B171" s="568"/>
      <c r="C171" s="571"/>
      <c r="D171" s="217"/>
      <c r="E171" s="217"/>
      <c r="F171" s="575"/>
      <c r="G171" s="559"/>
      <c r="H171" s="560"/>
      <c r="I171" s="56"/>
      <c r="J171" s="45"/>
      <c r="K171" s="321"/>
      <c r="L171" s="41"/>
      <c r="M171" s="37"/>
      <c r="N171" s="40"/>
      <c r="O171" s="36"/>
    </row>
    <row r="172" spans="1:15" ht="23.25" customHeight="1" x14ac:dyDescent="0.25">
      <c r="A172" s="565"/>
      <c r="B172" s="568"/>
      <c r="C172" s="571"/>
      <c r="D172" s="218"/>
      <c r="E172" s="218"/>
      <c r="F172" s="562"/>
      <c r="G172" s="555"/>
      <c r="H172" s="560"/>
      <c r="I172" s="56"/>
      <c r="J172" s="45"/>
      <c r="K172" s="321"/>
      <c r="L172" s="41"/>
      <c r="M172" s="36"/>
      <c r="N172" s="40"/>
      <c r="O172" s="36"/>
    </row>
    <row r="173" spans="1:15" ht="23.25" customHeight="1" x14ac:dyDescent="0.25">
      <c r="A173" s="565"/>
      <c r="B173" s="568"/>
      <c r="C173" s="571"/>
      <c r="D173" s="219"/>
      <c r="E173" s="219"/>
      <c r="F173" s="575"/>
      <c r="G173" s="555"/>
      <c r="H173" s="560"/>
      <c r="I173" s="56"/>
      <c r="J173" s="45"/>
      <c r="K173" s="321"/>
      <c r="L173" s="41"/>
      <c r="M173" s="36"/>
      <c r="N173" s="40"/>
      <c r="O173" s="36"/>
    </row>
    <row r="174" spans="1:15" ht="23.25" customHeight="1" thickBot="1" x14ac:dyDescent="0.3">
      <c r="A174" s="565"/>
      <c r="B174" s="568"/>
      <c r="C174" s="571"/>
      <c r="D174" s="219"/>
      <c r="E174" s="219"/>
      <c r="F174" s="562"/>
      <c r="G174" s="556"/>
      <c r="H174" s="560"/>
      <c r="I174" s="56"/>
      <c r="J174" s="45"/>
      <c r="K174" s="321"/>
      <c r="L174" s="41"/>
      <c r="M174" s="36"/>
      <c r="N174" s="40"/>
      <c r="O174" s="36"/>
    </row>
    <row r="175" spans="1:15" ht="23.25" customHeight="1" thickBot="1" x14ac:dyDescent="0.3">
      <c r="A175" s="566"/>
      <c r="B175" s="569"/>
      <c r="C175" s="572"/>
      <c r="D175" s="452"/>
      <c r="E175" s="455"/>
      <c r="F175" s="563"/>
      <c r="G175" s="557"/>
      <c r="H175" s="557"/>
      <c r="I175" s="56"/>
      <c r="J175" s="45"/>
      <c r="K175" s="321"/>
      <c r="L175" s="41"/>
      <c r="M175" s="36"/>
      <c r="N175" s="40"/>
      <c r="O175" s="36"/>
    </row>
    <row r="176" spans="1:15" ht="23.25" customHeight="1" thickTop="1" x14ac:dyDescent="0.25">
      <c r="A176" s="564">
        <v>29</v>
      </c>
      <c r="B176" s="567"/>
      <c r="C176" s="570"/>
      <c r="D176" s="216"/>
      <c r="E176" s="216"/>
      <c r="F176" s="560"/>
      <c r="G176" s="558"/>
      <c r="H176" s="560"/>
      <c r="I176" s="56"/>
      <c r="J176" s="45"/>
      <c r="K176" s="321"/>
      <c r="L176" s="41"/>
      <c r="M176" s="36"/>
      <c r="N176" s="40"/>
      <c r="O176" s="36"/>
    </row>
    <row r="177" spans="1:15" ht="23.25" customHeight="1" x14ac:dyDescent="0.25">
      <c r="A177" s="565"/>
      <c r="B177" s="568"/>
      <c r="C177" s="571"/>
      <c r="D177" s="217"/>
      <c r="E177" s="217"/>
      <c r="F177" s="559"/>
      <c r="G177" s="559"/>
      <c r="H177" s="560"/>
      <c r="I177" s="56"/>
      <c r="J177" s="45"/>
      <c r="K177" s="321"/>
      <c r="L177" s="41"/>
      <c r="M177" s="37"/>
      <c r="N177" s="40"/>
      <c r="O177" s="36"/>
    </row>
    <row r="178" spans="1:15" ht="23.25" customHeight="1" x14ac:dyDescent="0.25">
      <c r="A178" s="565"/>
      <c r="B178" s="568"/>
      <c r="C178" s="571"/>
      <c r="D178" s="218"/>
      <c r="E178" s="218"/>
      <c r="F178" s="555"/>
      <c r="G178" s="555"/>
      <c r="H178" s="560"/>
      <c r="I178" s="56"/>
      <c r="J178" s="45"/>
      <c r="K178" s="321"/>
      <c r="L178" s="41"/>
      <c r="M178" s="36"/>
      <c r="N178" s="40"/>
      <c r="O178" s="36"/>
    </row>
    <row r="179" spans="1:15" ht="23.25" customHeight="1" x14ac:dyDescent="0.25">
      <c r="A179" s="565"/>
      <c r="B179" s="568"/>
      <c r="C179" s="571"/>
      <c r="D179" s="219"/>
      <c r="E179" s="219"/>
      <c r="F179" s="555"/>
      <c r="G179" s="555"/>
      <c r="H179" s="560"/>
      <c r="I179" s="56"/>
      <c r="J179" s="45"/>
      <c r="K179" s="321"/>
      <c r="L179" s="41"/>
      <c r="M179" s="36"/>
      <c r="N179" s="40"/>
      <c r="O179" s="36"/>
    </row>
    <row r="180" spans="1:15" ht="23.25" customHeight="1" thickBot="1" x14ac:dyDescent="0.3">
      <c r="A180" s="565"/>
      <c r="B180" s="568"/>
      <c r="C180" s="571"/>
      <c r="D180" s="219"/>
      <c r="E180" s="219"/>
      <c r="F180" s="556"/>
      <c r="G180" s="556"/>
      <c r="H180" s="560"/>
      <c r="I180" s="56"/>
      <c r="J180" s="45"/>
      <c r="K180" s="321"/>
      <c r="L180" s="41"/>
      <c r="M180" s="36"/>
      <c r="N180" s="40"/>
      <c r="O180" s="36"/>
    </row>
    <row r="181" spans="1:15" ht="23.25" customHeight="1" thickBot="1" x14ac:dyDescent="0.3">
      <c r="A181" s="566"/>
      <c r="B181" s="569"/>
      <c r="C181" s="572"/>
      <c r="D181" s="456"/>
      <c r="E181" s="455"/>
      <c r="F181" s="557"/>
      <c r="G181" s="557"/>
      <c r="H181" s="557"/>
      <c r="I181" s="56"/>
      <c r="J181" s="45"/>
      <c r="K181" s="321"/>
      <c r="L181" s="41"/>
      <c r="M181" s="36"/>
      <c r="N181" s="40"/>
      <c r="O181" s="36"/>
    </row>
    <row r="182" spans="1:15" ht="23.25" customHeight="1" thickTop="1" x14ac:dyDescent="0.25">
      <c r="A182" s="564">
        <v>30</v>
      </c>
      <c r="B182" s="567"/>
      <c r="C182" s="570"/>
      <c r="D182" s="216"/>
      <c r="E182" s="216"/>
      <c r="F182" s="560"/>
      <c r="G182" s="558"/>
      <c r="H182" s="560"/>
      <c r="I182" s="56"/>
      <c r="J182" s="45"/>
      <c r="K182" s="321"/>
      <c r="L182" s="41"/>
      <c r="M182" s="36"/>
      <c r="N182" s="40"/>
      <c r="O182" s="36"/>
    </row>
    <row r="183" spans="1:15" ht="23.25" customHeight="1" x14ac:dyDescent="0.25">
      <c r="A183" s="565"/>
      <c r="B183" s="568"/>
      <c r="C183" s="571"/>
      <c r="D183" s="217"/>
      <c r="E183" s="217"/>
      <c r="F183" s="559"/>
      <c r="G183" s="559"/>
      <c r="H183" s="560"/>
      <c r="I183" s="56"/>
      <c r="J183" s="45"/>
      <c r="K183" s="321"/>
      <c r="L183" s="41"/>
      <c r="M183" s="37"/>
      <c r="N183" s="40"/>
      <c r="O183" s="36"/>
    </row>
    <row r="184" spans="1:15" ht="23.25" customHeight="1" x14ac:dyDescent="0.25">
      <c r="A184" s="565"/>
      <c r="B184" s="568"/>
      <c r="C184" s="571"/>
      <c r="D184" s="218"/>
      <c r="E184" s="218"/>
      <c r="F184" s="555"/>
      <c r="G184" s="555"/>
      <c r="H184" s="560"/>
      <c r="I184" s="56"/>
      <c r="J184" s="45"/>
      <c r="K184" s="321"/>
      <c r="L184" s="41"/>
      <c r="M184" s="36"/>
      <c r="N184" s="40"/>
      <c r="O184" s="36"/>
    </row>
    <row r="185" spans="1:15" ht="23.25" customHeight="1" x14ac:dyDescent="0.25">
      <c r="A185" s="565"/>
      <c r="B185" s="568"/>
      <c r="C185" s="571"/>
      <c r="D185" s="219"/>
      <c r="E185" s="219"/>
      <c r="F185" s="555"/>
      <c r="G185" s="555"/>
      <c r="H185" s="560"/>
      <c r="I185" s="56"/>
      <c r="J185" s="45"/>
      <c r="K185" s="321"/>
      <c r="L185" s="41"/>
      <c r="M185" s="36"/>
      <c r="N185" s="40"/>
      <c r="O185" s="36"/>
    </row>
    <row r="186" spans="1:15" ht="23.25" customHeight="1" thickBot="1" x14ac:dyDescent="0.3">
      <c r="A186" s="565"/>
      <c r="B186" s="568"/>
      <c r="C186" s="571"/>
      <c r="D186" s="219"/>
      <c r="E186" s="219"/>
      <c r="F186" s="556"/>
      <c r="G186" s="556"/>
      <c r="H186" s="560"/>
      <c r="I186" s="56"/>
      <c r="J186" s="45"/>
      <c r="K186" s="321"/>
      <c r="L186" s="41"/>
      <c r="M186" s="36"/>
      <c r="N186" s="40"/>
      <c r="O186" s="36"/>
    </row>
    <row r="187" spans="1:15" ht="23.25" customHeight="1" thickBot="1" x14ac:dyDescent="0.3">
      <c r="A187" s="566"/>
      <c r="B187" s="569"/>
      <c r="C187" s="572"/>
      <c r="D187" s="459"/>
      <c r="E187" s="458"/>
      <c r="F187" s="557"/>
      <c r="G187" s="557"/>
      <c r="H187" s="557"/>
      <c r="I187" s="56"/>
      <c r="J187" s="45"/>
      <c r="K187" s="322"/>
      <c r="L187" s="36"/>
      <c r="M187" s="36"/>
      <c r="N187" s="36"/>
      <c r="O187" s="36"/>
    </row>
    <row r="188" spans="1:15" ht="23.25" customHeight="1" thickTop="1" x14ac:dyDescent="0.25">
      <c r="A188" s="564">
        <v>31</v>
      </c>
      <c r="B188" s="573"/>
      <c r="C188" s="570"/>
      <c r="D188" s="216"/>
      <c r="E188" s="216"/>
      <c r="F188" s="574"/>
      <c r="G188" s="558"/>
      <c r="H188" s="561"/>
      <c r="I188" s="56"/>
      <c r="J188" s="45"/>
      <c r="K188" s="322"/>
      <c r="L188" s="36"/>
      <c r="M188" s="36"/>
      <c r="N188" s="36"/>
      <c r="O188" s="36"/>
    </row>
    <row r="189" spans="1:15" ht="23.25" customHeight="1" x14ac:dyDescent="0.25">
      <c r="A189" s="565"/>
      <c r="B189" s="568"/>
      <c r="C189" s="571"/>
      <c r="D189" s="217"/>
      <c r="E189" s="217"/>
      <c r="F189" s="575"/>
      <c r="G189" s="559"/>
      <c r="H189" s="560"/>
      <c r="I189" s="56"/>
      <c r="J189" s="45"/>
      <c r="K189" s="322"/>
      <c r="L189" s="36"/>
      <c r="M189" s="36"/>
      <c r="N189" s="36"/>
      <c r="O189" s="36"/>
    </row>
    <row r="190" spans="1:15" ht="23.25" customHeight="1" x14ac:dyDescent="0.25">
      <c r="A190" s="565"/>
      <c r="B190" s="568"/>
      <c r="C190" s="571"/>
      <c r="D190" s="218"/>
      <c r="E190" s="218"/>
      <c r="F190" s="562"/>
      <c r="G190" s="555"/>
      <c r="H190" s="560"/>
      <c r="I190" s="56"/>
      <c r="J190" s="45"/>
      <c r="K190" s="322"/>
      <c r="L190" s="36"/>
      <c r="M190" s="36"/>
      <c r="N190" s="36"/>
      <c r="O190" s="36"/>
    </row>
    <row r="191" spans="1:15" ht="23.25" customHeight="1" x14ac:dyDescent="0.25">
      <c r="A191" s="565"/>
      <c r="B191" s="568"/>
      <c r="C191" s="571"/>
      <c r="D191" s="219"/>
      <c r="E191" s="219"/>
      <c r="F191" s="575"/>
      <c r="G191" s="555"/>
      <c r="H191" s="560"/>
      <c r="I191" s="56"/>
      <c r="J191" s="45"/>
      <c r="K191" s="322"/>
      <c r="L191" s="36"/>
      <c r="M191" s="36"/>
      <c r="N191" s="36"/>
      <c r="O191" s="36"/>
    </row>
    <row r="192" spans="1:15" ht="23.25" customHeight="1" thickBot="1" x14ac:dyDescent="0.3">
      <c r="A192" s="565"/>
      <c r="B192" s="568"/>
      <c r="C192" s="571"/>
      <c r="D192" s="219"/>
      <c r="E192" s="219"/>
      <c r="F192" s="562"/>
      <c r="G192" s="556"/>
      <c r="H192" s="560"/>
      <c r="I192" s="56"/>
      <c r="J192" s="45"/>
      <c r="K192" s="322"/>
      <c r="L192" s="36"/>
      <c r="M192" s="36"/>
      <c r="N192" s="36"/>
      <c r="O192" s="36"/>
    </row>
    <row r="193" spans="1:15" ht="23.25" customHeight="1" thickBot="1" x14ac:dyDescent="0.3">
      <c r="A193" s="566"/>
      <c r="B193" s="569"/>
      <c r="C193" s="572"/>
      <c r="D193" s="452"/>
      <c r="E193" s="455"/>
      <c r="F193" s="563"/>
      <c r="G193" s="557"/>
      <c r="H193" s="557"/>
      <c r="I193" s="56"/>
      <c r="J193" s="45"/>
      <c r="K193" s="322"/>
      <c r="L193" s="36"/>
      <c r="M193" s="36"/>
      <c r="N193" s="36"/>
      <c r="O193" s="36"/>
    </row>
    <row r="194" spans="1:15" ht="23.25" customHeight="1" thickTop="1" x14ac:dyDescent="0.25">
      <c r="A194" s="564">
        <v>32</v>
      </c>
      <c r="B194" s="567"/>
      <c r="C194" s="570"/>
      <c r="D194" s="216"/>
      <c r="E194" s="216"/>
      <c r="F194" s="560"/>
      <c r="G194" s="558"/>
      <c r="H194" s="560"/>
      <c r="I194" s="56"/>
      <c r="J194" s="45"/>
      <c r="K194" s="322"/>
      <c r="L194" s="36"/>
      <c r="M194" s="36"/>
      <c r="N194" s="36"/>
      <c r="O194" s="36"/>
    </row>
    <row r="195" spans="1:15" ht="23.25" customHeight="1" x14ac:dyDescent="0.25">
      <c r="A195" s="565"/>
      <c r="B195" s="568"/>
      <c r="C195" s="571"/>
      <c r="D195" s="217"/>
      <c r="E195" s="217"/>
      <c r="F195" s="559"/>
      <c r="G195" s="559"/>
      <c r="H195" s="560"/>
      <c r="I195" s="56"/>
      <c r="J195" s="45"/>
      <c r="K195" s="322"/>
      <c r="L195" s="36"/>
      <c r="M195" s="36"/>
      <c r="N195" s="36"/>
      <c r="O195" s="36"/>
    </row>
    <row r="196" spans="1:15" ht="23.25" customHeight="1" x14ac:dyDescent="0.25">
      <c r="A196" s="565"/>
      <c r="B196" s="568"/>
      <c r="C196" s="571"/>
      <c r="D196" s="218"/>
      <c r="E196" s="218"/>
      <c r="F196" s="555"/>
      <c r="G196" s="555"/>
      <c r="H196" s="560"/>
      <c r="I196" s="56"/>
      <c r="J196" s="45"/>
      <c r="K196" s="322"/>
      <c r="L196" s="36"/>
      <c r="M196" s="36"/>
      <c r="N196" s="36"/>
      <c r="O196" s="36"/>
    </row>
    <row r="197" spans="1:15" ht="23.25" customHeight="1" x14ac:dyDescent="0.25">
      <c r="A197" s="565"/>
      <c r="B197" s="568"/>
      <c r="C197" s="571"/>
      <c r="D197" s="219"/>
      <c r="E197" s="219"/>
      <c r="F197" s="555"/>
      <c r="G197" s="555"/>
      <c r="H197" s="560"/>
      <c r="I197" s="56"/>
      <c r="J197" s="45"/>
      <c r="K197" s="322"/>
      <c r="L197" s="36"/>
      <c r="M197" s="36"/>
      <c r="N197" s="36"/>
      <c r="O197" s="36"/>
    </row>
    <row r="198" spans="1:15" ht="23.25" customHeight="1" thickBot="1" x14ac:dyDescent="0.3">
      <c r="A198" s="565"/>
      <c r="B198" s="568"/>
      <c r="C198" s="571"/>
      <c r="D198" s="219"/>
      <c r="E198" s="219"/>
      <c r="F198" s="556"/>
      <c r="G198" s="556"/>
      <c r="H198" s="560"/>
      <c r="I198" s="56"/>
      <c r="J198" s="45"/>
      <c r="K198" s="322"/>
      <c r="L198" s="36"/>
      <c r="M198" s="36"/>
      <c r="N198" s="36"/>
      <c r="O198" s="36"/>
    </row>
    <row r="199" spans="1:15" ht="23.25" customHeight="1" thickBot="1" x14ac:dyDescent="0.3">
      <c r="A199" s="566"/>
      <c r="B199" s="569"/>
      <c r="C199" s="572"/>
      <c r="D199" s="456"/>
      <c r="E199" s="455"/>
      <c r="F199" s="557"/>
      <c r="G199" s="557"/>
      <c r="H199" s="557"/>
      <c r="I199" s="56"/>
      <c r="J199" s="45"/>
      <c r="K199" s="322"/>
      <c r="L199" s="36"/>
      <c r="M199" s="36"/>
      <c r="N199" s="36"/>
      <c r="O199" s="36"/>
    </row>
    <row r="200" spans="1:15" ht="23.25" customHeight="1" thickTop="1" x14ac:dyDescent="0.25">
      <c r="A200" s="564">
        <v>33</v>
      </c>
      <c r="B200" s="567"/>
      <c r="C200" s="570"/>
      <c r="D200" s="216"/>
      <c r="E200" s="216"/>
      <c r="F200" s="560"/>
      <c r="G200" s="558"/>
      <c r="H200" s="560"/>
      <c r="I200" s="56"/>
      <c r="J200" s="45"/>
      <c r="K200" s="322"/>
      <c r="L200" s="36"/>
      <c r="M200" s="36"/>
      <c r="N200" s="36"/>
      <c r="O200" s="36"/>
    </row>
    <row r="201" spans="1:15" ht="23.25" customHeight="1" x14ac:dyDescent="0.25">
      <c r="A201" s="565"/>
      <c r="B201" s="568"/>
      <c r="C201" s="571"/>
      <c r="D201" s="217"/>
      <c r="E201" s="217"/>
      <c r="F201" s="559"/>
      <c r="G201" s="559"/>
      <c r="H201" s="560"/>
      <c r="I201" s="56"/>
      <c r="J201" s="45"/>
      <c r="K201" s="322"/>
      <c r="L201" s="36"/>
      <c r="M201" s="36"/>
      <c r="N201" s="36"/>
      <c r="O201" s="36"/>
    </row>
    <row r="202" spans="1:15" ht="23.25" customHeight="1" x14ac:dyDescent="0.25">
      <c r="A202" s="565"/>
      <c r="B202" s="568"/>
      <c r="C202" s="571"/>
      <c r="D202" s="218"/>
      <c r="E202" s="218"/>
      <c r="F202" s="555"/>
      <c r="G202" s="555"/>
      <c r="H202" s="560"/>
      <c r="I202" s="56"/>
      <c r="J202" s="45"/>
      <c r="K202" s="322"/>
      <c r="L202" s="36"/>
      <c r="M202" s="36"/>
      <c r="N202" s="36"/>
      <c r="O202" s="36"/>
    </row>
    <row r="203" spans="1:15" ht="23.25" customHeight="1" x14ac:dyDescent="0.25">
      <c r="A203" s="565"/>
      <c r="B203" s="568"/>
      <c r="C203" s="571"/>
      <c r="D203" s="219"/>
      <c r="E203" s="219"/>
      <c r="F203" s="555"/>
      <c r="G203" s="555"/>
      <c r="H203" s="560"/>
      <c r="I203" s="56"/>
      <c r="J203" s="45"/>
      <c r="K203" s="322"/>
      <c r="L203" s="36"/>
      <c r="M203" s="36"/>
      <c r="N203" s="36"/>
      <c r="O203" s="36"/>
    </row>
    <row r="204" spans="1:15" ht="23.25" customHeight="1" thickBot="1" x14ac:dyDescent="0.3">
      <c r="A204" s="565"/>
      <c r="B204" s="568"/>
      <c r="C204" s="571"/>
      <c r="D204" s="219"/>
      <c r="E204" s="219"/>
      <c r="F204" s="556"/>
      <c r="G204" s="556"/>
      <c r="H204" s="560"/>
      <c r="I204" s="56"/>
      <c r="J204" s="45"/>
      <c r="K204" s="322"/>
      <c r="L204" s="36"/>
      <c r="M204" s="36"/>
      <c r="N204" s="36"/>
      <c r="O204" s="36"/>
    </row>
    <row r="205" spans="1:15" ht="23.25" customHeight="1" thickBot="1" x14ac:dyDescent="0.3">
      <c r="A205" s="566"/>
      <c r="B205" s="569"/>
      <c r="C205" s="572"/>
      <c r="D205" s="459"/>
      <c r="E205" s="458"/>
      <c r="F205" s="557"/>
      <c r="G205" s="557"/>
      <c r="H205" s="557"/>
      <c r="I205" s="56"/>
      <c r="J205" s="45"/>
      <c r="K205" s="322"/>
      <c r="L205" s="36"/>
      <c r="M205" s="36"/>
      <c r="N205" s="36"/>
      <c r="O205" s="36"/>
    </row>
    <row r="206" spans="1:15" ht="23.25" customHeight="1" thickTop="1" x14ac:dyDescent="0.25">
      <c r="A206" s="564">
        <v>34</v>
      </c>
      <c r="B206" s="573"/>
      <c r="C206" s="570"/>
      <c r="D206" s="216"/>
      <c r="E206" s="216"/>
      <c r="F206" s="574"/>
      <c r="G206" s="558"/>
      <c r="H206" s="561"/>
      <c r="I206" s="56"/>
      <c r="J206" s="45"/>
      <c r="K206" s="322"/>
      <c r="L206" s="36"/>
      <c r="M206" s="36"/>
      <c r="N206" s="36"/>
      <c r="O206" s="36"/>
    </row>
    <row r="207" spans="1:15" ht="23.25" customHeight="1" x14ac:dyDescent="0.25">
      <c r="A207" s="565"/>
      <c r="B207" s="568"/>
      <c r="C207" s="571"/>
      <c r="D207" s="217"/>
      <c r="E207" s="217"/>
      <c r="F207" s="575"/>
      <c r="G207" s="559"/>
      <c r="H207" s="560"/>
      <c r="I207" s="56"/>
      <c r="J207" s="45"/>
      <c r="K207" s="322"/>
      <c r="L207" s="36"/>
      <c r="M207" s="36"/>
      <c r="N207" s="36"/>
      <c r="O207" s="36"/>
    </row>
    <row r="208" spans="1:15" ht="23.25" customHeight="1" x14ac:dyDescent="0.25">
      <c r="A208" s="565"/>
      <c r="B208" s="568"/>
      <c r="C208" s="571"/>
      <c r="D208" s="218"/>
      <c r="E208" s="218"/>
      <c r="F208" s="562"/>
      <c r="G208" s="555"/>
      <c r="H208" s="560"/>
      <c r="I208" s="56"/>
      <c r="J208" s="45"/>
      <c r="K208" s="322"/>
      <c r="L208" s="36"/>
      <c r="M208" s="36"/>
      <c r="N208" s="36"/>
      <c r="O208" s="36"/>
    </row>
    <row r="209" spans="1:15" ht="23.25" customHeight="1" x14ac:dyDescent="0.25">
      <c r="A209" s="565"/>
      <c r="B209" s="568"/>
      <c r="C209" s="571"/>
      <c r="D209" s="219"/>
      <c r="E209" s="219"/>
      <c r="F209" s="575"/>
      <c r="G209" s="555"/>
      <c r="H209" s="560"/>
      <c r="I209" s="56"/>
      <c r="J209" s="45"/>
      <c r="K209" s="322"/>
      <c r="L209" s="36"/>
      <c r="M209" s="36"/>
      <c r="N209" s="36"/>
      <c r="O209" s="36"/>
    </row>
    <row r="210" spans="1:15" ht="23.25" customHeight="1" thickBot="1" x14ac:dyDescent="0.3">
      <c r="A210" s="565"/>
      <c r="B210" s="568"/>
      <c r="C210" s="571"/>
      <c r="D210" s="219"/>
      <c r="E210" s="219"/>
      <c r="F210" s="562"/>
      <c r="G210" s="556"/>
      <c r="H210" s="560"/>
      <c r="I210" s="56"/>
      <c r="J210" s="45"/>
      <c r="K210" s="322"/>
      <c r="L210" s="36"/>
      <c r="M210" s="36"/>
      <c r="N210" s="36"/>
      <c r="O210" s="36"/>
    </row>
    <row r="211" spans="1:15" ht="23.25" customHeight="1" thickBot="1" x14ac:dyDescent="0.3">
      <c r="A211" s="566"/>
      <c r="B211" s="569"/>
      <c r="C211" s="572"/>
      <c r="D211" s="452"/>
      <c r="E211" s="455"/>
      <c r="F211" s="563"/>
      <c r="G211" s="557"/>
      <c r="H211" s="557"/>
      <c r="I211" s="56"/>
      <c r="J211" s="45"/>
      <c r="K211" s="322"/>
      <c r="L211" s="36"/>
      <c r="M211" s="36"/>
      <c r="N211" s="36"/>
      <c r="O211" s="36"/>
    </row>
    <row r="212" spans="1:15" ht="23.25" customHeight="1" thickTop="1" x14ac:dyDescent="0.25">
      <c r="A212" s="564">
        <v>35</v>
      </c>
      <c r="B212" s="567"/>
      <c r="C212" s="570"/>
      <c r="D212" s="216"/>
      <c r="E212" s="216"/>
      <c r="F212" s="560"/>
      <c r="G212" s="558"/>
      <c r="H212" s="560"/>
      <c r="I212" s="56"/>
      <c r="J212" s="45"/>
      <c r="K212" s="322"/>
      <c r="L212" s="36"/>
      <c r="M212" s="36"/>
      <c r="N212" s="36"/>
      <c r="O212" s="36"/>
    </row>
    <row r="213" spans="1:15" ht="23.25" customHeight="1" x14ac:dyDescent="0.25">
      <c r="A213" s="565"/>
      <c r="B213" s="568"/>
      <c r="C213" s="571"/>
      <c r="D213" s="217"/>
      <c r="E213" s="217"/>
      <c r="F213" s="559"/>
      <c r="G213" s="559"/>
      <c r="H213" s="560"/>
      <c r="I213" s="56"/>
      <c r="J213" s="45"/>
      <c r="K213" s="322"/>
      <c r="L213" s="36"/>
      <c r="M213" s="36"/>
      <c r="N213" s="36"/>
      <c r="O213" s="36"/>
    </row>
    <row r="214" spans="1:15" ht="23.25" customHeight="1" x14ac:dyDescent="0.25">
      <c r="A214" s="565"/>
      <c r="B214" s="568"/>
      <c r="C214" s="571"/>
      <c r="D214" s="218"/>
      <c r="E214" s="218"/>
      <c r="F214" s="555"/>
      <c r="G214" s="555"/>
      <c r="H214" s="560"/>
      <c r="I214" s="56"/>
      <c r="J214" s="45"/>
      <c r="K214" s="322"/>
      <c r="L214" s="36"/>
      <c r="M214" s="36"/>
      <c r="N214" s="36"/>
      <c r="O214" s="36"/>
    </row>
    <row r="215" spans="1:15" ht="23.25" customHeight="1" x14ac:dyDescent="0.25">
      <c r="A215" s="565"/>
      <c r="B215" s="568"/>
      <c r="C215" s="571"/>
      <c r="D215" s="219"/>
      <c r="E215" s="219"/>
      <c r="F215" s="555"/>
      <c r="G215" s="555"/>
      <c r="H215" s="560"/>
      <c r="I215" s="56"/>
      <c r="J215" s="45"/>
      <c r="K215" s="322"/>
      <c r="L215" s="36"/>
      <c r="M215" s="36"/>
      <c r="N215" s="36"/>
      <c r="O215" s="36"/>
    </row>
    <row r="216" spans="1:15" ht="23.25" customHeight="1" thickBot="1" x14ac:dyDescent="0.3">
      <c r="A216" s="565"/>
      <c r="B216" s="568"/>
      <c r="C216" s="571"/>
      <c r="D216" s="219"/>
      <c r="E216" s="219"/>
      <c r="F216" s="556"/>
      <c r="G216" s="556"/>
      <c r="H216" s="560"/>
      <c r="I216" s="56"/>
      <c r="J216" s="45"/>
      <c r="K216" s="322"/>
      <c r="L216" s="36"/>
      <c r="M216" s="36"/>
      <c r="N216" s="36"/>
      <c r="O216" s="36"/>
    </row>
    <row r="217" spans="1:15" ht="23.25" customHeight="1" thickBot="1" x14ac:dyDescent="0.3">
      <c r="A217" s="566"/>
      <c r="B217" s="569"/>
      <c r="C217" s="572"/>
      <c r="D217" s="456"/>
      <c r="E217" s="455"/>
      <c r="F217" s="557"/>
      <c r="G217" s="557"/>
      <c r="H217" s="557"/>
      <c r="I217" s="56"/>
      <c r="J217" s="45"/>
      <c r="K217" s="322"/>
      <c r="L217" s="36"/>
      <c r="M217" s="36"/>
      <c r="N217" s="36"/>
      <c r="O217" s="36"/>
    </row>
    <row r="218" spans="1:15" ht="23.25" customHeight="1" thickTop="1" x14ac:dyDescent="0.25">
      <c r="A218" s="564">
        <v>36</v>
      </c>
      <c r="B218" s="567"/>
      <c r="C218" s="570"/>
      <c r="D218" s="216"/>
      <c r="E218" s="216"/>
      <c r="F218" s="560"/>
      <c r="G218" s="558"/>
      <c r="H218" s="560"/>
      <c r="I218" s="56"/>
      <c r="J218" s="45"/>
      <c r="K218" s="322"/>
      <c r="L218" s="36"/>
      <c r="M218" s="36"/>
      <c r="N218" s="36"/>
      <c r="O218" s="36"/>
    </row>
    <row r="219" spans="1:15" ht="23.25" customHeight="1" x14ac:dyDescent="0.25">
      <c r="A219" s="565"/>
      <c r="B219" s="568"/>
      <c r="C219" s="571"/>
      <c r="D219" s="217"/>
      <c r="E219" s="217"/>
      <c r="F219" s="559"/>
      <c r="G219" s="559"/>
      <c r="H219" s="560"/>
      <c r="I219" s="56"/>
      <c r="J219" s="45"/>
      <c r="K219" s="322"/>
      <c r="L219" s="36"/>
      <c r="M219" s="36"/>
      <c r="N219" s="36"/>
      <c r="O219" s="36"/>
    </row>
    <row r="220" spans="1:15" ht="23.25" customHeight="1" x14ac:dyDescent="0.25">
      <c r="A220" s="565"/>
      <c r="B220" s="568"/>
      <c r="C220" s="571"/>
      <c r="D220" s="218"/>
      <c r="E220" s="218"/>
      <c r="F220" s="555"/>
      <c r="G220" s="555"/>
      <c r="H220" s="560"/>
      <c r="I220" s="56"/>
      <c r="J220" s="45"/>
      <c r="K220" s="322"/>
      <c r="L220" s="36"/>
      <c r="M220" s="36"/>
      <c r="N220" s="36"/>
      <c r="O220" s="36"/>
    </row>
    <row r="221" spans="1:15" ht="23.25" customHeight="1" x14ac:dyDescent="0.25">
      <c r="A221" s="565"/>
      <c r="B221" s="568"/>
      <c r="C221" s="571"/>
      <c r="D221" s="219"/>
      <c r="E221" s="219"/>
      <c r="F221" s="555"/>
      <c r="G221" s="555"/>
      <c r="H221" s="560"/>
      <c r="I221" s="56"/>
      <c r="J221" s="45"/>
      <c r="K221" s="322"/>
      <c r="L221" s="36"/>
      <c r="M221" s="36"/>
      <c r="N221" s="36"/>
      <c r="O221" s="36"/>
    </row>
    <row r="222" spans="1:15" ht="23.25" customHeight="1" thickBot="1" x14ac:dyDescent="0.3">
      <c r="A222" s="565"/>
      <c r="B222" s="568"/>
      <c r="C222" s="571"/>
      <c r="D222" s="219"/>
      <c r="E222" s="219"/>
      <c r="F222" s="556"/>
      <c r="G222" s="556"/>
      <c r="H222" s="560"/>
      <c r="I222" s="56"/>
      <c r="J222" s="45"/>
      <c r="K222" s="322"/>
      <c r="L222" s="36"/>
      <c r="M222" s="36"/>
      <c r="N222" s="36"/>
      <c r="O222" s="36"/>
    </row>
    <row r="223" spans="1:15" ht="23.25" customHeight="1" thickBot="1" x14ac:dyDescent="0.3">
      <c r="A223" s="566"/>
      <c r="B223" s="569"/>
      <c r="C223" s="572"/>
      <c r="D223" s="459"/>
      <c r="E223" s="458"/>
      <c r="F223" s="557"/>
      <c r="G223" s="557"/>
      <c r="H223" s="557"/>
      <c r="I223" s="56"/>
      <c r="J223" s="45"/>
      <c r="K223" s="322"/>
      <c r="L223" s="36"/>
      <c r="M223" s="36"/>
      <c r="N223" s="36"/>
      <c r="O223" s="36"/>
    </row>
    <row r="224" spans="1:15" ht="23.25" customHeight="1" thickTop="1" x14ac:dyDescent="0.25">
      <c r="A224" s="564">
        <v>37</v>
      </c>
      <c r="B224" s="573"/>
      <c r="C224" s="570"/>
      <c r="D224" s="216"/>
      <c r="E224" s="216"/>
      <c r="F224" s="574"/>
      <c r="G224" s="558"/>
      <c r="H224" s="561"/>
      <c r="I224" s="56"/>
      <c r="J224" s="45"/>
      <c r="K224" s="322"/>
      <c r="L224" s="36"/>
      <c r="M224" s="36"/>
      <c r="N224" s="36"/>
      <c r="O224" s="36"/>
    </row>
    <row r="225" spans="1:15" ht="23.25" customHeight="1" x14ac:dyDescent="0.25">
      <c r="A225" s="565"/>
      <c r="B225" s="568"/>
      <c r="C225" s="571"/>
      <c r="D225" s="217"/>
      <c r="E225" s="217"/>
      <c r="F225" s="575"/>
      <c r="G225" s="559"/>
      <c r="H225" s="560"/>
      <c r="I225" s="56"/>
      <c r="J225" s="45"/>
      <c r="K225" s="322"/>
      <c r="L225" s="36"/>
      <c r="M225" s="36"/>
      <c r="N225" s="36"/>
      <c r="O225" s="36"/>
    </row>
    <row r="226" spans="1:15" ht="23.25" customHeight="1" x14ac:dyDescent="0.25">
      <c r="A226" s="565"/>
      <c r="B226" s="568"/>
      <c r="C226" s="571"/>
      <c r="D226" s="218"/>
      <c r="E226" s="218"/>
      <c r="F226" s="562"/>
      <c r="G226" s="555"/>
      <c r="H226" s="560"/>
      <c r="I226" s="56"/>
      <c r="J226" s="45"/>
      <c r="K226" s="322"/>
      <c r="L226" s="36"/>
      <c r="M226" s="36"/>
      <c r="N226" s="36"/>
      <c r="O226" s="36"/>
    </row>
    <row r="227" spans="1:15" ht="23.25" customHeight="1" x14ac:dyDescent="0.25">
      <c r="A227" s="565"/>
      <c r="B227" s="568"/>
      <c r="C227" s="571"/>
      <c r="D227" s="219"/>
      <c r="E227" s="219"/>
      <c r="F227" s="575"/>
      <c r="G227" s="555"/>
      <c r="H227" s="560"/>
      <c r="I227" s="56"/>
      <c r="J227" s="45"/>
      <c r="K227" s="322"/>
      <c r="L227" s="36"/>
      <c r="M227" s="36"/>
      <c r="N227" s="36"/>
      <c r="O227" s="36"/>
    </row>
    <row r="228" spans="1:15" ht="23.25" customHeight="1" thickBot="1" x14ac:dyDescent="0.3">
      <c r="A228" s="565"/>
      <c r="B228" s="568"/>
      <c r="C228" s="571"/>
      <c r="D228" s="219"/>
      <c r="E228" s="219"/>
      <c r="F228" s="562"/>
      <c r="G228" s="556"/>
      <c r="H228" s="560"/>
      <c r="I228" s="56"/>
      <c r="J228" s="45"/>
      <c r="K228" s="322"/>
      <c r="L228" s="36"/>
      <c r="M228" s="36"/>
      <c r="N228" s="36"/>
      <c r="O228" s="36"/>
    </row>
    <row r="229" spans="1:15" ht="23.25" customHeight="1" thickBot="1" x14ac:dyDescent="0.3">
      <c r="A229" s="566"/>
      <c r="B229" s="569"/>
      <c r="C229" s="572"/>
      <c r="D229" s="452"/>
      <c r="E229" s="455"/>
      <c r="F229" s="563"/>
      <c r="G229" s="557"/>
      <c r="H229" s="557"/>
      <c r="I229" s="56"/>
      <c r="J229" s="45"/>
      <c r="K229" s="322"/>
      <c r="L229" s="36"/>
      <c r="M229" s="36"/>
      <c r="N229" s="36"/>
      <c r="O229" s="36"/>
    </row>
    <row r="230" spans="1:15" ht="23.25" customHeight="1" thickTop="1" x14ac:dyDescent="0.25">
      <c r="A230" s="564">
        <v>38</v>
      </c>
      <c r="B230" s="567"/>
      <c r="C230" s="570"/>
      <c r="D230" s="216"/>
      <c r="E230" s="216"/>
      <c r="F230" s="560"/>
      <c r="G230" s="558"/>
      <c r="H230" s="560"/>
      <c r="I230" s="56"/>
      <c r="J230" s="45"/>
      <c r="K230" s="322"/>
      <c r="L230" s="36"/>
      <c r="M230" s="36"/>
      <c r="N230" s="36"/>
      <c r="O230" s="36"/>
    </row>
    <row r="231" spans="1:15" ht="23.25" customHeight="1" x14ac:dyDescent="0.25">
      <c r="A231" s="565"/>
      <c r="B231" s="568"/>
      <c r="C231" s="571"/>
      <c r="D231" s="217"/>
      <c r="E231" s="217"/>
      <c r="F231" s="559"/>
      <c r="G231" s="559"/>
      <c r="H231" s="560"/>
      <c r="I231" s="56"/>
      <c r="J231" s="45"/>
      <c r="K231" s="322"/>
      <c r="L231" s="36"/>
      <c r="M231" s="36"/>
      <c r="N231" s="36"/>
      <c r="O231" s="36"/>
    </row>
    <row r="232" spans="1:15" ht="23.25" customHeight="1" x14ac:dyDescent="0.25">
      <c r="A232" s="565"/>
      <c r="B232" s="568"/>
      <c r="C232" s="571"/>
      <c r="D232" s="218"/>
      <c r="E232" s="218"/>
      <c r="F232" s="555"/>
      <c r="G232" s="555"/>
      <c r="H232" s="560"/>
      <c r="I232" s="56"/>
      <c r="J232" s="45"/>
      <c r="K232" s="322"/>
      <c r="L232" s="36"/>
      <c r="M232" s="36"/>
      <c r="N232" s="36"/>
      <c r="O232" s="36"/>
    </row>
    <row r="233" spans="1:15" ht="23.25" customHeight="1" x14ac:dyDescent="0.25">
      <c r="A233" s="565"/>
      <c r="B233" s="568"/>
      <c r="C233" s="571"/>
      <c r="D233" s="219"/>
      <c r="E233" s="219"/>
      <c r="F233" s="555"/>
      <c r="G233" s="555"/>
      <c r="H233" s="560"/>
      <c r="I233" s="56"/>
      <c r="J233" s="45"/>
      <c r="K233" s="322"/>
      <c r="L233" s="36"/>
      <c r="M233" s="36"/>
      <c r="N233" s="36"/>
      <c r="O233" s="36"/>
    </row>
    <row r="234" spans="1:15" ht="23.25" customHeight="1" thickBot="1" x14ac:dyDescent="0.3">
      <c r="A234" s="565"/>
      <c r="B234" s="568"/>
      <c r="C234" s="571"/>
      <c r="D234" s="219"/>
      <c r="E234" s="219"/>
      <c r="F234" s="556"/>
      <c r="G234" s="556"/>
      <c r="H234" s="560"/>
      <c r="I234" s="56"/>
      <c r="J234" s="45"/>
      <c r="K234" s="322"/>
      <c r="L234" s="36"/>
      <c r="M234" s="36"/>
      <c r="N234" s="36"/>
      <c r="O234" s="36"/>
    </row>
    <row r="235" spans="1:15" ht="23.25" customHeight="1" thickBot="1" x14ac:dyDescent="0.3">
      <c r="A235" s="566"/>
      <c r="B235" s="569"/>
      <c r="C235" s="572"/>
      <c r="D235" s="456"/>
      <c r="E235" s="455"/>
      <c r="F235" s="557"/>
      <c r="G235" s="557"/>
      <c r="H235" s="557"/>
      <c r="I235" s="56"/>
      <c r="J235" s="45"/>
      <c r="K235" s="322"/>
      <c r="L235" s="36"/>
      <c r="M235" s="36"/>
      <c r="N235" s="36"/>
      <c r="O235" s="36"/>
    </row>
    <row r="236" spans="1:15" ht="23.25" customHeight="1" thickTop="1" x14ac:dyDescent="0.25">
      <c r="A236" s="564">
        <v>39</v>
      </c>
      <c r="B236" s="567"/>
      <c r="C236" s="570"/>
      <c r="D236" s="216"/>
      <c r="E236" s="216"/>
      <c r="F236" s="560"/>
      <c r="G236" s="558"/>
      <c r="H236" s="560"/>
      <c r="I236" s="56"/>
      <c r="J236" s="45"/>
      <c r="K236" s="322"/>
      <c r="L236" s="36"/>
      <c r="M236" s="36"/>
      <c r="N236" s="36"/>
      <c r="O236" s="36"/>
    </row>
    <row r="237" spans="1:15" ht="23.25" customHeight="1" x14ac:dyDescent="0.25">
      <c r="A237" s="565"/>
      <c r="B237" s="568"/>
      <c r="C237" s="571"/>
      <c r="D237" s="217"/>
      <c r="E237" s="217"/>
      <c r="F237" s="559"/>
      <c r="G237" s="559"/>
      <c r="H237" s="560"/>
      <c r="I237" s="56"/>
      <c r="J237" s="45"/>
      <c r="K237" s="322"/>
      <c r="L237" s="36"/>
      <c r="M237" s="36"/>
      <c r="N237" s="36"/>
      <c r="O237" s="36"/>
    </row>
    <row r="238" spans="1:15" ht="23.25" customHeight="1" x14ac:dyDescent="0.25">
      <c r="A238" s="565"/>
      <c r="B238" s="568"/>
      <c r="C238" s="571"/>
      <c r="D238" s="218"/>
      <c r="E238" s="218"/>
      <c r="F238" s="555"/>
      <c r="G238" s="555"/>
      <c r="H238" s="560"/>
      <c r="I238" s="56"/>
      <c r="J238" s="45"/>
      <c r="K238" s="322"/>
      <c r="L238" s="36"/>
      <c r="M238" s="36"/>
      <c r="N238" s="36"/>
      <c r="O238" s="36"/>
    </row>
    <row r="239" spans="1:15" ht="23.25" customHeight="1" x14ac:dyDescent="0.25">
      <c r="A239" s="565"/>
      <c r="B239" s="568"/>
      <c r="C239" s="571"/>
      <c r="D239" s="219"/>
      <c r="E239" s="219"/>
      <c r="F239" s="555"/>
      <c r="G239" s="555"/>
      <c r="H239" s="560"/>
      <c r="I239" s="56"/>
      <c r="J239" s="45"/>
      <c r="K239" s="322"/>
      <c r="L239" s="36"/>
      <c r="M239" s="36"/>
      <c r="N239" s="36"/>
      <c r="O239" s="36"/>
    </row>
    <row r="240" spans="1:15" ht="23.25" customHeight="1" thickBot="1" x14ac:dyDescent="0.3">
      <c r="A240" s="565"/>
      <c r="B240" s="568"/>
      <c r="C240" s="571"/>
      <c r="D240" s="219"/>
      <c r="E240" s="219"/>
      <c r="F240" s="556"/>
      <c r="G240" s="556"/>
      <c r="H240" s="560"/>
      <c r="I240" s="56"/>
      <c r="J240" s="45"/>
      <c r="K240" s="322"/>
      <c r="L240" s="36"/>
      <c r="M240" s="36"/>
      <c r="N240" s="36"/>
      <c r="O240" s="36"/>
    </row>
    <row r="241" spans="1:15" ht="23.25" customHeight="1" thickBot="1" x14ac:dyDescent="0.3">
      <c r="A241" s="566"/>
      <c r="B241" s="569"/>
      <c r="C241" s="572"/>
      <c r="D241" s="459"/>
      <c r="E241" s="458"/>
      <c r="F241" s="557"/>
      <c r="G241" s="557"/>
      <c r="H241" s="557"/>
      <c r="I241" s="56"/>
      <c r="J241" s="45"/>
      <c r="K241" s="322"/>
      <c r="L241" s="36"/>
      <c r="M241" s="36"/>
      <c r="N241" s="36"/>
      <c r="O241" s="36"/>
    </row>
    <row r="242" spans="1:15" ht="23.25" customHeight="1" thickTop="1" x14ac:dyDescent="0.25">
      <c r="A242" s="564">
        <v>40</v>
      </c>
      <c r="B242" s="573"/>
      <c r="C242" s="570"/>
      <c r="D242" s="216"/>
      <c r="E242" s="216"/>
      <c r="F242" s="574"/>
      <c r="G242" s="558"/>
      <c r="H242" s="561"/>
      <c r="I242" s="56"/>
      <c r="J242" s="45"/>
      <c r="K242" s="322"/>
      <c r="L242" s="36"/>
      <c r="M242" s="36"/>
      <c r="N242" s="36"/>
      <c r="O242" s="36"/>
    </row>
    <row r="243" spans="1:15" ht="23.25" customHeight="1" x14ac:dyDescent="0.25">
      <c r="A243" s="565"/>
      <c r="B243" s="568"/>
      <c r="C243" s="571"/>
      <c r="D243" s="217"/>
      <c r="E243" s="217"/>
      <c r="F243" s="575"/>
      <c r="G243" s="559"/>
      <c r="H243" s="560"/>
      <c r="I243" s="56"/>
      <c r="J243" s="45"/>
      <c r="K243" s="322"/>
      <c r="L243" s="36"/>
      <c r="M243" s="36"/>
      <c r="N243" s="36"/>
      <c r="O243" s="36"/>
    </row>
    <row r="244" spans="1:15" ht="23.25" customHeight="1" x14ac:dyDescent="0.25">
      <c r="A244" s="565"/>
      <c r="B244" s="568"/>
      <c r="C244" s="571"/>
      <c r="D244" s="218"/>
      <c r="E244" s="218"/>
      <c r="F244" s="562"/>
      <c r="G244" s="555"/>
      <c r="H244" s="560"/>
      <c r="I244" s="56"/>
      <c r="J244" s="45"/>
      <c r="K244" s="322"/>
      <c r="L244" s="36"/>
      <c r="M244" s="36"/>
      <c r="N244" s="36"/>
      <c r="O244" s="36"/>
    </row>
    <row r="245" spans="1:15" ht="23.25" customHeight="1" x14ac:dyDescent="0.25">
      <c r="A245" s="565"/>
      <c r="B245" s="568"/>
      <c r="C245" s="571"/>
      <c r="D245" s="219"/>
      <c r="E245" s="219"/>
      <c r="F245" s="575"/>
      <c r="G245" s="555"/>
      <c r="H245" s="560"/>
      <c r="I245" s="56"/>
      <c r="J245" s="45"/>
      <c r="K245" s="322"/>
      <c r="L245" s="36"/>
      <c r="M245" s="36"/>
      <c r="N245" s="36"/>
      <c r="O245" s="36"/>
    </row>
    <row r="246" spans="1:15" ht="23.25" customHeight="1" thickBot="1" x14ac:dyDescent="0.3">
      <c r="A246" s="565"/>
      <c r="B246" s="568"/>
      <c r="C246" s="571"/>
      <c r="D246" s="219"/>
      <c r="E246" s="219"/>
      <c r="F246" s="562"/>
      <c r="G246" s="556"/>
      <c r="H246" s="560"/>
      <c r="I246" s="56"/>
      <c r="J246" s="45"/>
      <c r="K246" s="322"/>
      <c r="L246" s="36"/>
      <c r="M246" s="36"/>
      <c r="N246" s="36"/>
      <c r="O246" s="36"/>
    </row>
    <row r="247" spans="1:15" ht="23.25" customHeight="1" thickBot="1" x14ac:dyDescent="0.3">
      <c r="A247" s="566"/>
      <c r="B247" s="569"/>
      <c r="C247" s="572"/>
      <c r="D247" s="452"/>
      <c r="E247" s="455"/>
      <c r="F247" s="563"/>
      <c r="G247" s="557"/>
      <c r="H247" s="557"/>
      <c r="I247" s="56"/>
      <c r="J247" s="45"/>
      <c r="K247" s="322"/>
      <c r="L247" s="36"/>
      <c r="M247" s="36"/>
      <c r="N247" s="36"/>
      <c r="O247" s="36"/>
    </row>
    <row r="248" spans="1:15" ht="23.25" hidden="1" customHeight="1" thickTop="1" x14ac:dyDescent="0.25">
      <c r="A248" s="564">
        <v>41</v>
      </c>
      <c r="B248" s="567"/>
      <c r="C248" s="558"/>
      <c r="D248" s="216"/>
      <c r="E248" s="216"/>
      <c r="F248" s="560"/>
      <c r="G248" s="558"/>
      <c r="H248" s="560"/>
      <c r="I248" s="56"/>
      <c r="J248" s="45"/>
      <c r="K248" s="322"/>
      <c r="L248" s="36"/>
      <c r="M248" s="36"/>
      <c r="N248" s="36"/>
      <c r="O248" s="36"/>
    </row>
    <row r="249" spans="1:15" ht="23.25" hidden="1" customHeight="1" x14ac:dyDescent="0.25">
      <c r="A249" s="565"/>
      <c r="B249" s="568"/>
      <c r="C249" s="560"/>
      <c r="D249" s="217"/>
      <c r="E249" s="217"/>
      <c r="F249" s="559"/>
      <c r="G249" s="559"/>
      <c r="H249" s="560"/>
      <c r="I249" s="56"/>
      <c r="J249" s="45"/>
      <c r="K249" s="322"/>
      <c r="L249" s="36"/>
      <c r="M249" s="36"/>
      <c r="N249" s="36"/>
      <c r="O249" s="36"/>
    </row>
    <row r="250" spans="1:15" ht="23.25" hidden="1" customHeight="1" x14ac:dyDescent="0.25">
      <c r="A250" s="565"/>
      <c r="B250" s="568"/>
      <c r="C250" s="560"/>
      <c r="D250" s="218"/>
      <c r="E250" s="218"/>
      <c r="F250" s="555"/>
      <c r="G250" s="556"/>
      <c r="H250" s="560"/>
      <c r="I250" s="56"/>
      <c r="J250" s="45"/>
      <c r="K250" s="322"/>
      <c r="L250" s="36"/>
      <c r="M250" s="36"/>
      <c r="N250" s="36"/>
      <c r="O250" s="36"/>
    </row>
    <row r="251" spans="1:15" ht="23.25" hidden="1" customHeight="1" x14ac:dyDescent="0.25">
      <c r="A251" s="565"/>
      <c r="B251" s="568"/>
      <c r="C251" s="560"/>
      <c r="D251" s="219"/>
      <c r="E251" s="219"/>
      <c r="F251" s="555"/>
      <c r="G251" s="559"/>
      <c r="H251" s="560"/>
      <c r="I251" s="56"/>
      <c r="J251" s="45"/>
      <c r="K251" s="322"/>
      <c r="L251" s="36"/>
      <c r="M251" s="36"/>
      <c r="N251" s="36"/>
      <c r="O251" s="36"/>
    </row>
    <row r="252" spans="1:15" ht="23.25" hidden="1" customHeight="1" thickBot="1" x14ac:dyDescent="0.3">
      <c r="A252" s="565"/>
      <c r="B252" s="568"/>
      <c r="C252" s="560"/>
      <c r="D252" s="219"/>
      <c r="E252" s="219"/>
      <c r="F252" s="556"/>
      <c r="G252" s="556"/>
      <c r="H252" s="560"/>
      <c r="I252" s="56"/>
      <c r="J252" s="45"/>
      <c r="K252" s="322"/>
      <c r="L252" s="36"/>
      <c r="M252" s="36"/>
      <c r="N252" s="36"/>
      <c r="O252" s="36"/>
    </row>
    <row r="253" spans="1:15" ht="23.25" hidden="1" customHeight="1" thickBot="1" x14ac:dyDescent="0.3">
      <c r="A253" s="566"/>
      <c r="B253" s="569"/>
      <c r="C253" s="589"/>
      <c r="D253" s="456"/>
      <c r="E253" s="455"/>
      <c r="F253" s="557"/>
      <c r="G253" s="557"/>
      <c r="H253" s="557"/>
      <c r="I253" s="56"/>
      <c r="J253" s="45"/>
      <c r="K253" s="322"/>
      <c r="L253" s="36"/>
      <c r="M253" s="36"/>
      <c r="N253" s="36"/>
      <c r="O253" s="36"/>
    </row>
    <row r="254" spans="1:15" ht="23.25" hidden="1" customHeight="1" thickTop="1" x14ac:dyDescent="0.25">
      <c r="A254" s="564">
        <v>42</v>
      </c>
      <c r="B254" s="567"/>
      <c r="C254" s="558"/>
      <c r="D254" s="216"/>
      <c r="E254" s="216"/>
      <c r="F254" s="560"/>
      <c r="G254" s="558"/>
      <c r="H254" s="560"/>
      <c r="I254" s="56"/>
      <c r="J254" s="45"/>
      <c r="K254" s="322"/>
      <c r="L254" s="36"/>
      <c r="M254" s="36"/>
      <c r="N254" s="36"/>
      <c r="O254" s="36"/>
    </row>
    <row r="255" spans="1:15" ht="23.25" hidden="1" customHeight="1" x14ac:dyDescent="0.25">
      <c r="A255" s="565"/>
      <c r="B255" s="568"/>
      <c r="C255" s="560"/>
      <c r="D255" s="217"/>
      <c r="E255" s="217"/>
      <c r="F255" s="559"/>
      <c r="G255" s="559"/>
      <c r="H255" s="560"/>
      <c r="I255" s="56"/>
      <c r="J255" s="45"/>
      <c r="K255" s="322"/>
      <c r="L255" s="36"/>
      <c r="M255" s="36"/>
      <c r="N255" s="36"/>
      <c r="O255" s="36"/>
    </row>
    <row r="256" spans="1:15" ht="23.25" hidden="1" customHeight="1" x14ac:dyDescent="0.25">
      <c r="A256" s="565"/>
      <c r="B256" s="568"/>
      <c r="C256" s="560"/>
      <c r="D256" s="218"/>
      <c r="E256" s="218"/>
      <c r="F256" s="555"/>
      <c r="G256" s="556"/>
      <c r="H256" s="560"/>
      <c r="I256" s="56"/>
      <c r="J256" s="45"/>
      <c r="K256" s="322"/>
      <c r="L256" s="36"/>
      <c r="M256" s="36"/>
      <c r="N256" s="36"/>
      <c r="O256" s="36"/>
    </row>
    <row r="257" spans="1:15" ht="23.25" hidden="1" customHeight="1" x14ac:dyDescent="0.25">
      <c r="A257" s="565"/>
      <c r="B257" s="568"/>
      <c r="C257" s="560"/>
      <c r="D257" s="219"/>
      <c r="E257" s="219"/>
      <c r="F257" s="555"/>
      <c r="G257" s="559"/>
      <c r="H257" s="560"/>
      <c r="I257" s="56"/>
      <c r="J257" s="45"/>
      <c r="K257" s="322"/>
      <c r="L257" s="36"/>
      <c r="M257" s="36"/>
      <c r="N257" s="36"/>
      <c r="O257" s="36"/>
    </row>
    <row r="258" spans="1:15" ht="23.25" hidden="1" customHeight="1" thickBot="1" x14ac:dyDescent="0.3">
      <c r="A258" s="565"/>
      <c r="B258" s="568"/>
      <c r="C258" s="560"/>
      <c r="D258" s="219"/>
      <c r="E258" s="219"/>
      <c r="F258" s="556"/>
      <c r="G258" s="556"/>
      <c r="H258" s="560"/>
      <c r="I258" s="56"/>
      <c r="J258" s="45"/>
      <c r="K258" s="322"/>
      <c r="L258" s="36"/>
      <c r="M258" s="36"/>
      <c r="N258" s="36"/>
      <c r="O258" s="36"/>
    </row>
    <row r="259" spans="1:15" ht="23.25" hidden="1" customHeight="1" thickBot="1" x14ac:dyDescent="0.3">
      <c r="A259" s="566"/>
      <c r="B259" s="569"/>
      <c r="C259" s="589"/>
      <c r="D259" s="459"/>
      <c r="E259" s="458"/>
      <c r="F259" s="557"/>
      <c r="G259" s="557"/>
      <c r="H259" s="557"/>
      <c r="I259" s="56"/>
      <c r="J259" s="45"/>
      <c r="K259" s="322"/>
      <c r="L259" s="36"/>
      <c r="M259" s="36"/>
      <c r="N259" s="36"/>
      <c r="O259" s="36"/>
    </row>
    <row r="260" spans="1:15" ht="23.25" hidden="1" customHeight="1" thickTop="1" x14ac:dyDescent="0.25">
      <c r="A260" s="564">
        <v>43</v>
      </c>
      <c r="B260" s="567"/>
      <c r="C260" s="558"/>
      <c r="D260" s="216"/>
      <c r="E260" s="216"/>
      <c r="F260" s="560"/>
      <c r="G260" s="558"/>
      <c r="H260" s="561"/>
      <c r="J260" s="36"/>
      <c r="K260" s="322"/>
      <c r="L260" s="36"/>
      <c r="M260" s="36"/>
      <c r="N260" s="36"/>
      <c r="O260" s="36"/>
    </row>
    <row r="261" spans="1:15" ht="23.25" hidden="1" customHeight="1" x14ac:dyDescent="0.25">
      <c r="A261" s="565"/>
      <c r="B261" s="568"/>
      <c r="C261" s="560"/>
      <c r="D261" s="217"/>
      <c r="E261" s="217"/>
      <c r="F261" s="559"/>
      <c r="G261" s="559"/>
      <c r="H261" s="560"/>
      <c r="J261" s="36"/>
      <c r="K261" s="322"/>
      <c r="L261" s="36"/>
      <c r="M261" s="36"/>
      <c r="N261" s="36"/>
      <c r="O261" s="36"/>
    </row>
    <row r="262" spans="1:15" ht="23.25" hidden="1" customHeight="1" x14ac:dyDescent="0.25">
      <c r="A262" s="565"/>
      <c r="B262" s="568"/>
      <c r="C262" s="560"/>
      <c r="D262" s="218"/>
      <c r="E262" s="218"/>
      <c r="F262" s="555"/>
      <c r="G262" s="556"/>
      <c r="H262" s="560"/>
      <c r="J262" s="36"/>
      <c r="K262" s="322"/>
      <c r="L262" s="36"/>
      <c r="M262" s="36"/>
      <c r="N262" s="36"/>
      <c r="O262" s="36"/>
    </row>
    <row r="263" spans="1:15" ht="23.25" hidden="1" customHeight="1" x14ac:dyDescent="0.25">
      <c r="A263" s="565"/>
      <c r="B263" s="568"/>
      <c r="C263" s="560"/>
      <c r="D263" s="219"/>
      <c r="E263" s="219"/>
      <c r="F263" s="555"/>
      <c r="G263" s="559"/>
      <c r="H263" s="560"/>
      <c r="J263" s="36"/>
      <c r="K263" s="322"/>
      <c r="L263" s="36"/>
      <c r="M263" s="36"/>
      <c r="N263" s="36"/>
      <c r="O263" s="36"/>
    </row>
    <row r="264" spans="1:15" ht="23.25" hidden="1" customHeight="1" thickBot="1" x14ac:dyDescent="0.3">
      <c r="A264" s="565"/>
      <c r="B264" s="568"/>
      <c r="C264" s="560"/>
      <c r="D264" s="219"/>
      <c r="E264" s="219"/>
      <c r="F264" s="556"/>
      <c r="G264" s="556"/>
      <c r="H264" s="560"/>
      <c r="J264" s="36"/>
      <c r="K264" s="322"/>
      <c r="L264" s="36"/>
      <c r="M264" s="36"/>
      <c r="N264" s="36"/>
      <c r="O264" s="36"/>
    </row>
    <row r="265" spans="1:15" ht="23.25" hidden="1" customHeight="1" thickBot="1" x14ac:dyDescent="0.3">
      <c r="A265" s="566"/>
      <c r="B265" s="569"/>
      <c r="C265" s="589"/>
      <c r="D265" s="459"/>
      <c r="E265" s="458"/>
      <c r="F265" s="557"/>
      <c r="G265" s="557"/>
      <c r="H265" s="557"/>
      <c r="J265" s="36"/>
      <c r="K265" s="322"/>
      <c r="L265" s="36"/>
      <c r="M265" s="36"/>
      <c r="N265" s="36"/>
      <c r="O265" s="36"/>
    </row>
    <row r="266" spans="1:15" ht="23.25" hidden="1" customHeight="1" thickTop="1" x14ac:dyDescent="0.25">
      <c r="A266" s="564">
        <v>44</v>
      </c>
      <c r="B266" s="573"/>
      <c r="C266" s="558"/>
      <c r="D266" s="216"/>
      <c r="E266" s="216"/>
      <c r="F266" s="574"/>
      <c r="G266" s="558"/>
      <c r="H266" s="561"/>
      <c r="J266" s="36"/>
      <c r="K266" s="322"/>
      <c r="L266" s="36"/>
      <c r="M266" s="36"/>
      <c r="N266" s="36"/>
      <c r="O266" s="36"/>
    </row>
    <row r="267" spans="1:15" ht="23.25" hidden="1" customHeight="1" x14ac:dyDescent="0.25">
      <c r="A267" s="565"/>
      <c r="B267" s="568"/>
      <c r="C267" s="560"/>
      <c r="D267" s="217"/>
      <c r="E267" s="217"/>
      <c r="F267" s="575"/>
      <c r="G267" s="559"/>
      <c r="H267" s="560"/>
      <c r="J267" s="36"/>
      <c r="K267" s="322"/>
      <c r="L267" s="36"/>
      <c r="M267" s="36"/>
      <c r="N267" s="36"/>
      <c r="O267" s="36"/>
    </row>
    <row r="268" spans="1:15" ht="23.25" hidden="1" customHeight="1" x14ac:dyDescent="0.25">
      <c r="A268" s="565"/>
      <c r="B268" s="568"/>
      <c r="C268" s="560"/>
      <c r="D268" s="218"/>
      <c r="E268" s="218"/>
      <c r="F268" s="562"/>
      <c r="G268" s="556"/>
      <c r="H268" s="560"/>
      <c r="J268" s="36"/>
      <c r="K268" s="322"/>
      <c r="L268" s="36"/>
      <c r="M268" s="36"/>
      <c r="N268" s="36"/>
      <c r="O268" s="36"/>
    </row>
    <row r="269" spans="1:15" ht="23.25" hidden="1" customHeight="1" x14ac:dyDescent="0.25">
      <c r="A269" s="565"/>
      <c r="B269" s="568"/>
      <c r="C269" s="560"/>
      <c r="D269" s="219"/>
      <c r="E269" s="219"/>
      <c r="F269" s="575"/>
      <c r="G269" s="559"/>
      <c r="H269" s="560"/>
      <c r="J269" s="36"/>
      <c r="K269" s="322"/>
      <c r="L269" s="36"/>
      <c r="M269" s="36"/>
      <c r="N269" s="36"/>
      <c r="O269" s="36"/>
    </row>
    <row r="270" spans="1:15" ht="23.25" hidden="1" customHeight="1" thickBot="1" x14ac:dyDescent="0.3">
      <c r="A270" s="565"/>
      <c r="B270" s="568"/>
      <c r="C270" s="560"/>
      <c r="D270" s="219"/>
      <c r="E270" s="219"/>
      <c r="F270" s="562"/>
      <c r="G270" s="556"/>
      <c r="H270" s="560"/>
      <c r="J270" s="36"/>
      <c r="K270" s="322"/>
      <c r="L270" s="36"/>
      <c r="M270" s="36"/>
      <c r="N270" s="36"/>
      <c r="O270" s="36"/>
    </row>
    <row r="271" spans="1:15" ht="23.25" hidden="1" customHeight="1" thickBot="1" x14ac:dyDescent="0.3">
      <c r="A271" s="566"/>
      <c r="B271" s="569"/>
      <c r="C271" s="589"/>
      <c r="D271" s="452"/>
      <c r="E271" s="455"/>
      <c r="F271" s="563"/>
      <c r="G271" s="557"/>
      <c r="H271" s="557"/>
      <c r="J271" s="36"/>
      <c r="K271" s="322"/>
      <c r="L271" s="36"/>
      <c r="M271" s="36"/>
      <c r="N271" s="36"/>
      <c r="O271" s="36"/>
    </row>
    <row r="272" spans="1:15" ht="23.25" hidden="1" customHeight="1" thickTop="1" x14ac:dyDescent="0.25">
      <c r="A272" s="564">
        <v>45</v>
      </c>
      <c r="B272" s="567"/>
      <c r="C272" s="558"/>
      <c r="D272" s="216"/>
      <c r="E272" s="216"/>
      <c r="F272" s="560"/>
      <c r="G272" s="558"/>
      <c r="H272" s="561"/>
      <c r="J272" s="36"/>
      <c r="K272" s="322"/>
      <c r="L272" s="36"/>
      <c r="M272" s="36"/>
      <c r="N272" s="36"/>
      <c r="O272" s="36"/>
    </row>
    <row r="273" spans="1:15" ht="23.25" hidden="1" customHeight="1" x14ac:dyDescent="0.25">
      <c r="A273" s="565"/>
      <c r="B273" s="568"/>
      <c r="C273" s="560"/>
      <c r="D273" s="217"/>
      <c r="E273" s="217"/>
      <c r="F273" s="559"/>
      <c r="G273" s="559"/>
      <c r="H273" s="560"/>
      <c r="J273" s="36"/>
      <c r="K273" s="322"/>
      <c r="L273" s="36"/>
      <c r="M273" s="36"/>
      <c r="N273" s="36"/>
      <c r="O273" s="36"/>
    </row>
    <row r="274" spans="1:15" ht="23.25" hidden="1" customHeight="1" x14ac:dyDescent="0.25">
      <c r="A274" s="565"/>
      <c r="B274" s="568"/>
      <c r="C274" s="560"/>
      <c r="D274" s="218"/>
      <c r="E274" s="218"/>
      <c r="F274" s="555"/>
      <c r="G274" s="556"/>
      <c r="H274" s="560"/>
      <c r="J274" s="36"/>
      <c r="K274" s="322"/>
      <c r="L274" s="36"/>
      <c r="M274" s="36"/>
      <c r="N274" s="36"/>
      <c r="O274" s="36"/>
    </row>
    <row r="275" spans="1:15" ht="23.25" hidden="1" customHeight="1" x14ac:dyDescent="0.25">
      <c r="A275" s="565"/>
      <c r="B275" s="568"/>
      <c r="C275" s="560"/>
      <c r="D275" s="219"/>
      <c r="E275" s="219"/>
      <c r="F275" s="555"/>
      <c r="G275" s="559"/>
      <c r="H275" s="560"/>
      <c r="J275" s="36"/>
      <c r="K275" s="322"/>
      <c r="L275" s="36"/>
      <c r="M275" s="36"/>
      <c r="N275" s="36"/>
      <c r="O275" s="36"/>
    </row>
    <row r="276" spans="1:15" ht="23.25" hidden="1" customHeight="1" thickBot="1" x14ac:dyDescent="0.3">
      <c r="A276" s="565"/>
      <c r="B276" s="568"/>
      <c r="C276" s="560"/>
      <c r="D276" s="219"/>
      <c r="E276" s="219"/>
      <c r="F276" s="556"/>
      <c r="G276" s="556"/>
      <c r="H276" s="560"/>
      <c r="J276" s="36"/>
      <c r="K276" s="322"/>
      <c r="L276" s="36"/>
      <c r="M276" s="36"/>
      <c r="N276" s="36"/>
      <c r="O276" s="36"/>
    </row>
    <row r="277" spans="1:15" ht="23.25" hidden="1" customHeight="1" thickBot="1" x14ac:dyDescent="0.3">
      <c r="A277" s="566"/>
      <c r="B277" s="569"/>
      <c r="C277" s="589"/>
      <c r="D277" s="456"/>
      <c r="E277" s="455"/>
      <c r="F277" s="557"/>
      <c r="G277" s="557"/>
      <c r="H277" s="557"/>
      <c r="J277" s="36"/>
      <c r="K277" s="322"/>
      <c r="L277" s="36"/>
      <c r="M277" s="36"/>
      <c r="N277" s="36"/>
      <c r="O277" s="36"/>
    </row>
    <row r="278" spans="1:15" ht="23.25" hidden="1" customHeight="1" thickTop="1" x14ac:dyDescent="0.25">
      <c r="A278" s="564">
        <v>46</v>
      </c>
      <c r="B278" s="567"/>
      <c r="C278" s="558"/>
      <c r="D278" s="216"/>
      <c r="E278" s="216"/>
      <c r="F278" s="560"/>
      <c r="G278" s="558"/>
      <c r="H278" s="561"/>
      <c r="J278" s="36"/>
      <c r="K278" s="322"/>
      <c r="L278" s="36"/>
      <c r="M278" s="36"/>
      <c r="N278" s="36"/>
      <c r="O278" s="36"/>
    </row>
    <row r="279" spans="1:15" ht="23.25" hidden="1" customHeight="1" x14ac:dyDescent="0.25">
      <c r="A279" s="565"/>
      <c r="B279" s="568"/>
      <c r="C279" s="560"/>
      <c r="D279" s="217"/>
      <c r="E279" s="217"/>
      <c r="F279" s="559"/>
      <c r="G279" s="559"/>
      <c r="H279" s="560"/>
      <c r="J279" s="36"/>
      <c r="K279" s="322"/>
      <c r="L279" s="36"/>
      <c r="M279" s="36"/>
      <c r="N279" s="36"/>
      <c r="O279" s="36"/>
    </row>
    <row r="280" spans="1:15" ht="23.25" hidden="1" customHeight="1" x14ac:dyDescent="0.25">
      <c r="A280" s="565"/>
      <c r="B280" s="568"/>
      <c r="C280" s="560"/>
      <c r="D280" s="218"/>
      <c r="E280" s="218"/>
      <c r="F280" s="555"/>
      <c r="G280" s="556"/>
      <c r="H280" s="560"/>
      <c r="J280" s="36"/>
      <c r="K280" s="322"/>
      <c r="L280" s="36"/>
      <c r="M280" s="36"/>
      <c r="N280" s="36"/>
      <c r="O280" s="36"/>
    </row>
    <row r="281" spans="1:15" ht="23.25" hidden="1" customHeight="1" x14ac:dyDescent="0.25">
      <c r="A281" s="565"/>
      <c r="B281" s="568"/>
      <c r="C281" s="560"/>
      <c r="D281" s="219"/>
      <c r="E281" s="219"/>
      <c r="F281" s="555"/>
      <c r="G281" s="559"/>
      <c r="H281" s="560"/>
      <c r="J281" s="36"/>
      <c r="K281" s="322"/>
      <c r="L281" s="36"/>
      <c r="M281" s="36"/>
      <c r="N281" s="36"/>
      <c r="O281" s="36"/>
    </row>
    <row r="282" spans="1:15" ht="23.25" hidden="1" customHeight="1" thickBot="1" x14ac:dyDescent="0.3">
      <c r="A282" s="565"/>
      <c r="B282" s="568"/>
      <c r="C282" s="560"/>
      <c r="D282" s="219"/>
      <c r="E282" s="219"/>
      <c r="F282" s="556"/>
      <c r="G282" s="556"/>
      <c r="H282" s="560"/>
      <c r="J282" s="36"/>
      <c r="K282" s="322"/>
      <c r="L282" s="36"/>
      <c r="M282" s="36"/>
      <c r="N282" s="36"/>
      <c r="O282" s="36"/>
    </row>
    <row r="283" spans="1:15" ht="23.25" hidden="1" customHeight="1" thickBot="1" x14ac:dyDescent="0.3">
      <c r="A283" s="566"/>
      <c r="B283" s="569"/>
      <c r="C283" s="589"/>
      <c r="D283" s="459"/>
      <c r="E283" s="458"/>
      <c r="F283" s="557"/>
      <c r="G283" s="557"/>
      <c r="H283" s="557"/>
      <c r="J283" s="36"/>
      <c r="K283" s="322"/>
      <c r="L283" s="36"/>
      <c r="M283" s="36"/>
      <c r="N283" s="36"/>
      <c r="O283" s="36"/>
    </row>
    <row r="284" spans="1:15" ht="23.25" hidden="1" customHeight="1" thickTop="1" x14ac:dyDescent="0.25">
      <c r="A284" s="564">
        <v>47</v>
      </c>
      <c r="B284" s="573"/>
      <c r="C284" s="558"/>
      <c r="D284" s="216"/>
      <c r="E284" s="216"/>
      <c r="F284" s="574"/>
      <c r="G284" s="558"/>
      <c r="H284" s="561"/>
      <c r="J284" s="36"/>
      <c r="K284" s="322"/>
      <c r="L284" s="36"/>
      <c r="M284" s="36"/>
      <c r="N284" s="36"/>
      <c r="O284" s="36"/>
    </row>
    <row r="285" spans="1:15" ht="23.25" hidden="1" customHeight="1" x14ac:dyDescent="0.25">
      <c r="A285" s="565"/>
      <c r="B285" s="568"/>
      <c r="C285" s="560"/>
      <c r="D285" s="217"/>
      <c r="E285" s="217"/>
      <c r="F285" s="575"/>
      <c r="G285" s="559"/>
      <c r="H285" s="560"/>
      <c r="J285" s="36"/>
      <c r="K285" s="322"/>
      <c r="L285" s="36"/>
      <c r="M285" s="36"/>
      <c r="N285" s="36"/>
      <c r="O285" s="36"/>
    </row>
    <row r="286" spans="1:15" ht="23.25" hidden="1" customHeight="1" x14ac:dyDescent="0.25">
      <c r="A286" s="565"/>
      <c r="B286" s="568"/>
      <c r="C286" s="560"/>
      <c r="D286" s="218"/>
      <c r="E286" s="218"/>
      <c r="F286" s="562"/>
      <c r="G286" s="556"/>
      <c r="H286" s="560"/>
      <c r="J286" s="36"/>
      <c r="K286" s="322"/>
      <c r="L286" s="36"/>
      <c r="M286" s="36"/>
      <c r="N286" s="36"/>
      <c r="O286" s="36"/>
    </row>
    <row r="287" spans="1:15" ht="23.25" hidden="1" customHeight="1" x14ac:dyDescent="0.25">
      <c r="A287" s="565"/>
      <c r="B287" s="568"/>
      <c r="C287" s="560"/>
      <c r="D287" s="219"/>
      <c r="E287" s="219"/>
      <c r="F287" s="575"/>
      <c r="G287" s="559"/>
      <c r="H287" s="560"/>
      <c r="J287" s="36"/>
      <c r="K287" s="322"/>
      <c r="L287" s="36"/>
      <c r="M287" s="36"/>
      <c r="N287" s="36"/>
      <c r="O287" s="36"/>
    </row>
    <row r="288" spans="1:15" ht="23.25" hidden="1" customHeight="1" thickBot="1" x14ac:dyDescent="0.3">
      <c r="A288" s="565"/>
      <c r="B288" s="568"/>
      <c r="C288" s="560"/>
      <c r="D288" s="219"/>
      <c r="E288" s="219"/>
      <c r="F288" s="562"/>
      <c r="G288" s="556"/>
      <c r="H288" s="560"/>
      <c r="J288" s="36"/>
      <c r="K288" s="322"/>
      <c r="L288" s="36"/>
      <c r="M288" s="36"/>
      <c r="N288" s="36"/>
      <c r="O288" s="36"/>
    </row>
    <row r="289" spans="1:15" ht="23.25" hidden="1" customHeight="1" thickBot="1" x14ac:dyDescent="0.3">
      <c r="A289" s="566"/>
      <c r="B289" s="569"/>
      <c r="C289" s="589"/>
      <c r="D289" s="452"/>
      <c r="E289" s="455"/>
      <c r="F289" s="563"/>
      <c r="G289" s="557"/>
      <c r="H289" s="557"/>
      <c r="J289" s="36"/>
      <c r="K289" s="322"/>
      <c r="L289" s="36"/>
      <c r="M289" s="36"/>
      <c r="N289" s="36"/>
      <c r="O289" s="36"/>
    </row>
    <row r="290" spans="1:15" ht="23.25" hidden="1" customHeight="1" thickTop="1" x14ac:dyDescent="0.25">
      <c r="A290" s="564">
        <v>48</v>
      </c>
      <c r="B290" s="567"/>
      <c r="C290" s="558"/>
      <c r="D290" s="216"/>
      <c r="E290" s="216"/>
      <c r="F290" s="560"/>
      <c r="G290" s="558"/>
      <c r="H290" s="561"/>
      <c r="J290" s="36"/>
      <c r="K290" s="322"/>
      <c r="L290" s="36"/>
      <c r="M290" s="36"/>
      <c r="N290" s="36"/>
      <c r="O290" s="36"/>
    </row>
    <row r="291" spans="1:15" ht="23.25" hidden="1" customHeight="1" x14ac:dyDescent="0.25">
      <c r="A291" s="565"/>
      <c r="B291" s="568"/>
      <c r="C291" s="560"/>
      <c r="D291" s="217"/>
      <c r="E291" s="217"/>
      <c r="F291" s="559"/>
      <c r="G291" s="559"/>
      <c r="H291" s="560"/>
      <c r="J291" s="36"/>
      <c r="K291" s="322"/>
      <c r="L291" s="36"/>
      <c r="M291" s="36"/>
      <c r="N291" s="36"/>
      <c r="O291" s="36"/>
    </row>
    <row r="292" spans="1:15" ht="23.25" hidden="1" customHeight="1" x14ac:dyDescent="0.25">
      <c r="A292" s="565"/>
      <c r="B292" s="568"/>
      <c r="C292" s="560"/>
      <c r="D292" s="218"/>
      <c r="E292" s="218"/>
      <c r="F292" s="555"/>
      <c r="G292" s="556"/>
      <c r="H292" s="560"/>
      <c r="J292" s="36"/>
      <c r="K292" s="322"/>
      <c r="L292" s="36"/>
      <c r="M292" s="36"/>
      <c r="N292" s="36"/>
      <c r="O292" s="36"/>
    </row>
    <row r="293" spans="1:15" ht="23.25" hidden="1" customHeight="1" x14ac:dyDescent="0.25">
      <c r="A293" s="565"/>
      <c r="B293" s="568"/>
      <c r="C293" s="560"/>
      <c r="D293" s="219"/>
      <c r="E293" s="219"/>
      <c r="F293" s="555"/>
      <c r="G293" s="559"/>
      <c r="H293" s="560"/>
      <c r="J293" s="36"/>
      <c r="K293" s="322"/>
      <c r="L293" s="36"/>
      <c r="M293" s="36"/>
      <c r="N293" s="36"/>
      <c r="O293" s="36"/>
    </row>
    <row r="294" spans="1:15" ht="23.25" hidden="1" customHeight="1" thickBot="1" x14ac:dyDescent="0.3">
      <c r="A294" s="565"/>
      <c r="B294" s="568"/>
      <c r="C294" s="560"/>
      <c r="D294" s="219"/>
      <c r="E294" s="219"/>
      <c r="F294" s="556"/>
      <c r="G294" s="556"/>
      <c r="H294" s="560"/>
      <c r="J294" s="36"/>
      <c r="K294" s="322"/>
      <c r="L294" s="36"/>
      <c r="M294" s="36"/>
      <c r="N294" s="36"/>
      <c r="O294" s="36"/>
    </row>
    <row r="295" spans="1:15" ht="23.25" hidden="1" customHeight="1" thickBot="1" x14ac:dyDescent="0.3">
      <c r="A295" s="566"/>
      <c r="B295" s="569"/>
      <c r="C295" s="589"/>
      <c r="D295" s="456"/>
      <c r="E295" s="455"/>
      <c r="F295" s="557"/>
      <c r="G295" s="557"/>
      <c r="H295" s="557"/>
      <c r="J295" s="36"/>
      <c r="K295" s="322"/>
      <c r="L295" s="36"/>
      <c r="M295" s="36"/>
      <c r="N295" s="36"/>
      <c r="O295" s="36"/>
    </row>
    <row r="296" spans="1:15" ht="23.25" hidden="1" customHeight="1" thickTop="1" x14ac:dyDescent="0.25">
      <c r="A296" s="564">
        <v>49</v>
      </c>
      <c r="B296" s="567"/>
      <c r="C296" s="558"/>
      <c r="D296" s="216"/>
      <c r="E296" s="216"/>
      <c r="F296" s="560"/>
      <c r="G296" s="558"/>
      <c r="H296" s="561"/>
      <c r="J296" s="36"/>
      <c r="K296" s="322"/>
      <c r="L296" s="36"/>
      <c r="M296" s="36"/>
      <c r="N296" s="36"/>
      <c r="O296" s="36"/>
    </row>
    <row r="297" spans="1:15" ht="23.25" hidden="1" customHeight="1" x14ac:dyDescent="0.25">
      <c r="A297" s="565"/>
      <c r="B297" s="568"/>
      <c r="C297" s="560"/>
      <c r="D297" s="217"/>
      <c r="E297" s="217"/>
      <c r="F297" s="559"/>
      <c r="G297" s="559"/>
      <c r="H297" s="560"/>
      <c r="J297" s="36"/>
      <c r="K297" s="322"/>
      <c r="L297" s="36"/>
      <c r="M297" s="36"/>
      <c r="N297" s="36"/>
      <c r="O297" s="36"/>
    </row>
    <row r="298" spans="1:15" ht="23.25" hidden="1" customHeight="1" x14ac:dyDescent="0.25">
      <c r="A298" s="565"/>
      <c r="B298" s="568"/>
      <c r="C298" s="560"/>
      <c r="D298" s="218"/>
      <c r="E298" s="218"/>
      <c r="F298" s="555"/>
      <c r="G298" s="556"/>
      <c r="H298" s="560"/>
      <c r="J298" s="36"/>
      <c r="K298" s="322"/>
      <c r="L298" s="36"/>
      <c r="M298" s="36"/>
      <c r="N298" s="36"/>
      <c r="O298" s="36"/>
    </row>
    <row r="299" spans="1:15" ht="23.25" hidden="1" customHeight="1" x14ac:dyDescent="0.25">
      <c r="A299" s="565"/>
      <c r="B299" s="568"/>
      <c r="C299" s="560"/>
      <c r="D299" s="219"/>
      <c r="E299" s="219"/>
      <c r="F299" s="555"/>
      <c r="G299" s="559"/>
      <c r="H299" s="560"/>
      <c r="J299" s="36"/>
      <c r="K299" s="322"/>
      <c r="L299" s="36"/>
      <c r="M299" s="36"/>
      <c r="N299" s="36"/>
      <c r="O299" s="36"/>
    </row>
    <row r="300" spans="1:15" ht="23.25" hidden="1" customHeight="1" thickBot="1" x14ac:dyDescent="0.3">
      <c r="A300" s="565"/>
      <c r="B300" s="568"/>
      <c r="C300" s="560"/>
      <c r="D300" s="219"/>
      <c r="E300" s="219"/>
      <c r="F300" s="556"/>
      <c r="G300" s="556"/>
      <c r="H300" s="560"/>
      <c r="J300" s="36"/>
      <c r="K300" s="322"/>
      <c r="L300" s="36"/>
      <c r="M300" s="36"/>
      <c r="N300" s="36"/>
      <c r="O300" s="36"/>
    </row>
    <row r="301" spans="1:15" ht="23.25" hidden="1" customHeight="1" thickBot="1" x14ac:dyDescent="0.3">
      <c r="A301" s="566"/>
      <c r="B301" s="569"/>
      <c r="C301" s="589"/>
      <c r="D301" s="459"/>
      <c r="E301" s="458"/>
      <c r="F301" s="557"/>
      <c r="G301" s="557"/>
      <c r="H301" s="557"/>
      <c r="J301" s="36"/>
      <c r="K301" s="322"/>
      <c r="L301" s="36"/>
      <c r="M301" s="36"/>
      <c r="N301" s="36"/>
      <c r="O301" s="36"/>
    </row>
    <row r="302" spans="1:15" ht="23.25" hidden="1" customHeight="1" thickTop="1" x14ac:dyDescent="0.25">
      <c r="A302" s="564">
        <v>50</v>
      </c>
      <c r="B302" s="573"/>
      <c r="C302" s="558"/>
      <c r="D302" s="216"/>
      <c r="E302" s="216"/>
      <c r="F302" s="574"/>
      <c r="G302" s="558"/>
      <c r="H302" s="561"/>
      <c r="J302" s="36"/>
      <c r="K302" s="322"/>
      <c r="L302" s="36"/>
      <c r="M302" s="36"/>
      <c r="N302" s="36"/>
      <c r="O302" s="36"/>
    </row>
    <row r="303" spans="1:15" ht="23.25" hidden="1" customHeight="1" x14ac:dyDescent="0.25">
      <c r="A303" s="565"/>
      <c r="B303" s="568"/>
      <c r="C303" s="560"/>
      <c r="D303" s="217"/>
      <c r="E303" s="217"/>
      <c r="F303" s="575"/>
      <c r="G303" s="559"/>
      <c r="H303" s="560"/>
      <c r="J303" s="36"/>
      <c r="K303" s="322"/>
      <c r="L303" s="36"/>
      <c r="M303" s="36"/>
      <c r="N303" s="36"/>
      <c r="O303" s="36"/>
    </row>
    <row r="304" spans="1:15" ht="23.25" hidden="1" customHeight="1" x14ac:dyDescent="0.25">
      <c r="A304" s="565"/>
      <c r="B304" s="568"/>
      <c r="C304" s="560"/>
      <c r="D304" s="218"/>
      <c r="E304" s="218"/>
      <c r="F304" s="562"/>
      <c r="G304" s="556"/>
      <c r="H304" s="560"/>
      <c r="J304" s="36"/>
      <c r="K304" s="322"/>
      <c r="L304" s="36"/>
      <c r="M304" s="36"/>
      <c r="N304" s="36"/>
      <c r="O304" s="36"/>
    </row>
    <row r="305" spans="1:15" ht="23.25" hidden="1" customHeight="1" x14ac:dyDescent="0.25">
      <c r="A305" s="565"/>
      <c r="B305" s="568"/>
      <c r="C305" s="560"/>
      <c r="D305" s="219"/>
      <c r="E305" s="219"/>
      <c r="F305" s="575"/>
      <c r="G305" s="559"/>
      <c r="H305" s="560"/>
      <c r="J305" s="36"/>
      <c r="K305" s="322"/>
      <c r="L305" s="36"/>
      <c r="M305" s="36"/>
      <c r="N305" s="36"/>
      <c r="O305" s="36"/>
    </row>
    <row r="306" spans="1:15" ht="23.25" hidden="1" customHeight="1" thickBot="1" x14ac:dyDescent="0.3">
      <c r="A306" s="565"/>
      <c r="B306" s="568"/>
      <c r="C306" s="560"/>
      <c r="D306" s="219"/>
      <c r="E306" s="219"/>
      <c r="F306" s="562"/>
      <c r="G306" s="556"/>
      <c r="H306" s="560"/>
      <c r="J306" s="36"/>
      <c r="K306" s="322"/>
      <c r="L306" s="36"/>
      <c r="M306" s="36"/>
      <c r="N306" s="36"/>
      <c r="O306" s="36"/>
    </row>
    <row r="307" spans="1:15" ht="23.25" hidden="1" customHeight="1" thickBot="1" x14ac:dyDescent="0.3">
      <c r="A307" s="566"/>
      <c r="B307" s="569"/>
      <c r="C307" s="589"/>
      <c r="D307" s="450"/>
      <c r="E307" s="455"/>
      <c r="F307" s="563"/>
      <c r="G307" s="557"/>
      <c r="H307" s="557"/>
      <c r="J307" s="36"/>
      <c r="K307" s="322"/>
      <c r="L307" s="36"/>
      <c r="M307" s="36"/>
      <c r="N307" s="36"/>
      <c r="O307" s="36"/>
    </row>
    <row r="308" spans="1:15" ht="23.25" customHeight="1" thickTop="1" x14ac:dyDescent="0.25">
      <c r="D308" s="365"/>
      <c r="E308" s="365"/>
      <c r="G308" s="365"/>
      <c r="J308" s="36"/>
      <c r="K308" s="322"/>
      <c r="L308" s="36"/>
      <c r="M308" s="36"/>
      <c r="N308" s="36"/>
      <c r="O308" s="36"/>
    </row>
    <row r="309" spans="1:15" ht="23.25" customHeight="1" x14ac:dyDescent="0.25">
      <c r="J309" s="36"/>
      <c r="K309" s="322"/>
      <c r="L309" s="36"/>
      <c r="M309" s="36"/>
      <c r="N309" s="36"/>
      <c r="O309" s="36"/>
    </row>
    <row r="310" spans="1:15" ht="23.25" customHeight="1" x14ac:dyDescent="0.25">
      <c r="J310" s="36"/>
      <c r="K310" s="322"/>
      <c r="L310" s="36"/>
      <c r="M310" s="36"/>
      <c r="N310" s="36"/>
      <c r="O310" s="36"/>
    </row>
    <row r="311" spans="1:15" ht="23.25" customHeight="1" x14ac:dyDescent="0.25">
      <c r="J311" s="36"/>
      <c r="K311" s="322"/>
      <c r="L311" s="36"/>
      <c r="M311" s="36"/>
      <c r="N311" s="36"/>
      <c r="O311" s="36"/>
    </row>
    <row r="312" spans="1:15" ht="23.25" customHeight="1" x14ac:dyDescent="0.25">
      <c r="J312" s="36"/>
      <c r="K312" s="322"/>
      <c r="L312" s="36"/>
      <c r="M312" s="36"/>
      <c r="N312" s="36"/>
      <c r="O312" s="36"/>
    </row>
    <row r="313" spans="1:15" ht="23.25" customHeight="1" x14ac:dyDescent="0.25">
      <c r="J313" s="36"/>
      <c r="K313" s="322"/>
      <c r="L313" s="36"/>
      <c r="M313" s="36"/>
      <c r="N313" s="36"/>
      <c r="O313" s="36"/>
    </row>
    <row r="314" spans="1:15" ht="23.25" customHeight="1" x14ac:dyDescent="0.25">
      <c r="J314" s="36"/>
      <c r="K314" s="322"/>
      <c r="L314" s="36"/>
      <c r="M314" s="36"/>
      <c r="N314" s="36"/>
      <c r="O314" s="36"/>
    </row>
    <row r="315" spans="1:15" ht="23.25" customHeight="1" x14ac:dyDescent="0.25">
      <c r="J315" s="36"/>
      <c r="K315" s="322"/>
      <c r="L315" s="36"/>
      <c r="M315" s="36"/>
      <c r="N315" s="36"/>
      <c r="O315" s="36"/>
    </row>
    <row r="316" spans="1:15" ht="23.25" customHeight="1" x14ac:dyDescent="0.25">
      <c r="J316" s="36"/>
      <c r="K316" s="322"/>
      <c r="L316" s="36"/>
      <c r="M316" s="36"/>
      <c r="N316" s="36"/>
      <c r="O316" s="36"/>
    </row>
    <row r="317" spans="1:15" ht="23.25" customHeight="1" x14ac:dyDescent="0.25">
      <c r="J317" s="36"/>
      <c r="K317" s="322"/>
      <c r="L317" s="36"/>
      <c r="M317" s="36"/>
      <c r="N317" s="36"/>
      <c r="O317" s="36"/>
    </row>
    <row r="318" spans="1:15" ht="23.25" customHeight="1" x14ac:dyDescent="0.25">
      <c r="J318" s="36"/>
      <c r="K318" s="322"/>
      <c r="L318" s="36"/>
      <c r="M318" s="36"/>
      <c r="N318" s="36"/>
      <c r="O318" s="36"/>
    </row>
    <row r="319" spans="1:15" ht="23.25" customHeight="1" x14ac:dyDescent="0.25">
      <c r="J319" s="36"/>
      <c r="K319" s="322"/>
      <c r="L319" s="36"/>
      <c r="M319" s="36"/>
      <c r="N319" s="36"/>
      <c r="O319" s="36"/>
    </row>
    <row r="320" spans="1:15" ht="23.25" customHeight="1" x14ac:dyDescent="0.25">
      <c r="J320" s="36"/>
      <c r="K320" s="322"/>
      <c r="L320" s="36"/>
      <c r="M320" s="36"/>
      <c r="N320" s="36"/>
      <c r="O320" s="36"/>
    </row>
    <row r="321" spans="10:15" ht="23.25" customHeight="1" x14ac:dyDescent="0.25">
      <c r="J321" s="36"/>
      <c r="K321" s="322"/>
      <c r="L321" s="36"/>
      <c r="M321" s="36"/>
      <c r="N321" s="36"/>
      <c r="O321" s="36"/>
    </row>
    <row r="322" spans="10:15" ht="23.25" customHeight="1" x14ac:dyDescent="0.25">
      <c r="J322" s="36"/>
      <c r="K322" s="322"/>
      <c r="L322" s="36"/>
      <c r="M322" s="36"/>
      <c r="N322" s="36"/>
      <c r="O322" s="36"/>
    </row>
    <row r="323" spans="10:15" ht="23.25" customHeight="1" x14ac:dyDescent="0.25">
      <c r="J323" s="36"/>
      <c r="K323" s="322"/>
      <c r="L323" s="36"/>
      <c r="M323" s="36"/>
      <c r="N323" s="36"/>
      <c r="O323" s="36"/>
    </row>
    <row r="324" spans="10:15" ht="23.25" customHeight="1" x14ac:dyDescent="0.25">
      <c r="J324" s="36"/>
      <c r="K324" s="322"/>
      <c r="L324" s="36"/>
      <c r="M324" s="36"/>
      <c r="N324" s="36"/>
      <c r="O324" s="36"/>
    </row>
    <row r="325" spans="10:15" ht="23.25" customHeight="1" x14ac:dyDescent="0.25">
      <c r="J325" s="36"/>
      <c r="K325" s="322"/>
      <c r="L325" s="36"/>
      <c r="M325" s="36"/>
      <c r="N325" s="36"/>
      <c r="O325" s="36"/>
    </row>
    <row r="326" spans="10:15" ht="23.25" customHeight="1" x14ac:dyDescent="0.25">
      <c r="J326" s="36"/>
      <c r="K326" s="322"/>
      <c r="L326" s="36"/>
      <c r="M326" s="36"/>
      <c r="N326" s="36"/>
      <c r="O326" s="36"/>
    </row>
    <row r="327" spans="10:15" ht="23.25" customHeight="1" x14ac:dyDescent="0.25">
      <c r="J327" s="36"/>
      <c r="K327" s="322"/>
      <c r="L327" s="36"/>
      <c r="M327" s="36"/>
      <c r="N327" s="36"/>
      <c r="O327" s="36"/>
    </row>
    <row r="328" spans="10:15" ht="23.25" customHeight="1" x14ac:dyDescent="0.25">
      <c r="J328" s="36"/>
      <c r="K328" s="322"/>
      <c r="L328" s="36"/>
      <c r="M328" s="36"/>
      <c r="N328" s="36"/>
      <c r="O328" s="36"/>
    </row>
    <row r="329" spans="10:15" ht="23.25" customHeight="1" x14ac:dyDescent="0.25">
      <c r="J329" s="36"/>
      <c r="K329" s="322"/>
      <c r="L329" s="36"/>
      <c r="M329" s="36"/>
      <c r="N329" s="36"/>
      <c r="O329" s="36"/>
    </row>
    <row r="330" spans="10:15" ht="23.25" customHeight="1" x14ac:dyDescent="0.25">
      <c r="J330" s="36"/>
      <c r="K330" s="322"/>
      <c r="L330" s="36"/>
      <c r="M330" s="36"/>
      <c r="N330" s="36"/>
      <c r="O330" s="36"/>
    </row>
    <row r="331" spans="10:15" ht="23.25" customHeight="1" x14ac:dyDescent="0.25">
      <c r="J331" s="36"/>
      <c r="K331" s="322"/>
      <c r="L331" s="36"/>
      <c r="M331" s="36"/>
      <c r="N331" s="36"/>
      <c r="O331" s="36"/>
    </row>
    <row r="332" spans="10:15" ht="23.25" customHeight="1" x14ac:dyDescent="0.25">
      <c r="J332" s="36"/>
      <c r="K332" s="322"/>
      <c r="L332" s="36"/>
      <c r="M332" s="36"/>
      <c r="N332" s="36"/>
      <c r="O332" s="36"/>
    </row>
    <row r="333" spans="10:15" ht="23.25" customHeight="1" x14ac:dyDescent="0.25">
      <c r="J333" s="36"/>
      <c r="K333" s="322"/>
      <c r="L333" s="36"/>
      <c r="M333" s="36"/>
      <c r="N333" s="36"/>
      <c r="O333" s="36"/>
    </row>
    <row r="334" spans="10:15" ht="23.25" customHeight="1" x14ac:dyDescent="0.25">
      <c r="J334" s="36"/>
      <c r="K334" s="322"/>
      <c r="L334" s="36"/>
      <c r="M334" s="36"/>
      <c r="N334" s="36"/>
      <c r="O334" s="36"/>
    </row>
    <row r="335" spans="10:15" ht="23.25" customHeight="1" x14ac:dyDescent="0.25">
      <c r="J335" s="36"/>
      <c r="K335" s="322"/>
      <c r="L335" s="36"/>
      <c r="M335" s="36"/>
      <c r="N335" s="36"/>
      <c r="O335" s="36"/>
    </row>
    <row r="336" spans="10:15" ht="23.25" customHeight="1" x14ac:dyDescent="0.25">
      <c r="J336" s="36"/>
      <c r="K336" s="322"/>
      <c r="L336" s="36"/>
      <c r="M336" s="36"/>
      <c r="N336" s="36"/>
      <c r="O336" s="36"/>
    </row>
    <row r="337" spans="10:15" ht="23.25" customHeight="1" x14ac:dyDescent="0.25">
      <c r="J337" s="36"/>
      <c r="K337" s="322"/>
      <c r="L337" s="36"/>
      <c r="M337" s="36"/>
      <c r="N337" s="36"/>
      <c r="O337" s="36"/>
    </row>
    <row r="338" spans="10:15" ht="23.25" customHeight="1" x14ac:dyDescent="0.25">
      <c r="J338" s="36"/>
      <c r="K338" s="322"/>
      <c r="L338" s="36"/>
      <c r="M338" s="36"/>
      <c r="N338" s="36"/>
      <c r="O338" s="36"/>
    </row>
    <row r="339" spans="10:15" ht="23.25" customHeight="1" x14ac:dyDescent="0.25">
      <c r="J339" s="36"/>
      <c r="K339" s="322"/>
      <c r="L339" s="36"/>
      <c r="M339" s="36"/>
      <c r="N339" s="36"/>
      <c r="O339" s="36"/>
    </row>
    <row r="340" spans="10:15" ht="23.25" customHeight="1" x14ac:dyDescent="0.25">
      <c r="J340" s="36"/>
      <c r="K340" s="322"/>
      <c r="L340" s="36"/>
      <c r="M340" s="36"/>
      <c r="N340" s="36"/>
      <c r="O340" s="36"/>
    </row>
    <row r="341" spans="10:15" ht="23.25" customHeight="1" x14ac:dyDescent="0.25">
      <c r="J341" s="36"/>
      <c r="K341" s="322"/>
      <c r="L341" s="36"/>
      <c r="M341" s="36"/>
      <c r="N341" s="36"/>
      <c r="O341" s="36"/>
    </row>
    <row r="342" spans="10:15" ht="23.25" customHeight="1" x14ac:dyDescent="0.25">
      <c r="J342" s="36"/>
      <c r="K342" s="322"/>
      <c r="L342" s="36"/>
      <c r="M342" s="36"/>
      <c r="N342" s="36"/>
      <c r="O342" s="36"/>
    </row>
    <row r="343" spans="10:15" ht="23.25" customHeight="1" x14ac:dyDescent="0.25">
      <c r="J343" s="36"/>
      <c r="K343" s="322"/>
      <c r="L343" s="36"/>
      <c r="M343" s="36"/>
      <c r="N343" s="36"/>
      <c r="O343" s="36"/>
    </row>
    <row r="344" spans="10:15" ht="23.25" customHeight="1" x14ac:dyDescent="0.25">
      <c r="J344" s="36"/>
      <c r="K344" s="322"/>
      <c r="L344" s="36"/>
      <c r="M344" s="36"/>
      <c r="N344" s="36"/>
      <c r="O344" s="36"/>
    </row>
    <row r="345" spans="10:15" ht="23.25" customHeight="1" x14ac:dyDescent="0.25">
      <c r="J345" s="36"/>
      <c r="K345" s="322"/>
      <c r="L345" s="36"/>
      <c r="M345" s="36"/>
      <c r="N345" s="36"/>
      <c r="O345" s="36"/>
    </row>
    <row r="346" spans="10:15" ht="23.25" customHeight="1" x14ac:dyDescent="0.25">
      <c r="J346" s="36"/>
      <c r="K346" s="322"/>
      <c r="L346" s="36"/>
      <c r="M346" s="36"/>
      <c r="N346" s="36"/>
      <c r="O346" s="36"/>
    </row>
    <row r="347" spans="10:15" ht="23.25" customHeight="1" x14ac:dyDescent="0.25">
      <c r="J347" s="36"/>
      <c r="K347" s="322"/>
      <c r="L347" s="36"/>
      <c r="M347" s="36"/>
      <c r="N347" s="36"/>
      <c r="O347" s="36"/>
    </row>
    <row r="348" spans="10:15" ht="23.25" customHeight="1" x14ac:dyDescent="0.25">
      <c r="J348" s="36"/>
      <c r="K348" s="322"/>
      <c r="L348" s="36"/>
      <c r="M348" s="36"/>
      <c r="N348" s="36"/>
      <c r="O348" s="36"/>
    </row>
    <row r="349" spans="10:15" ht="23.25" customHeight="1" x14ac:dyDescent="0.25">
      <c r="J349" s="36"/>
      <c r="K349" s="322"/>
      <c r="L349" s="36"/>
      <c r="M349" s="36"/>
      <c r="N349" s="36"/>
      <c r="O349" s="36"/>
    </row>
    <row r="350" spans="10:15" ht="23.25" customHeight="1" x14ac:dyDescent="0.25">
      <c r="J350" s="36"/>
      <c r="K350" s="322"/>
      <c r="L350" s="36"/>
      <c r="M350" s="36"/>
      <c r="N350" s="36"/>
      <c r="O350" s="36"/>
    </row>
    <row r="351" spans="10:15" ht="23.25" customHeight="1" x14ac:dyDescent="0.25">
      <c r="J351" s="36"/>
      <c r="K351" s="322"/>
      <c r="L351" s="36"/>
      <c r="M351" s="36"/>
      <c r="N351" s="36"/>
      <c r="O351" s="36"/>
    </row>
    <row r="352" spans="10:15" ht="23.25" customHeight="1" x14ac:dyDescent="0.25">
      <c r="J352" s="36"/>
      <c r="K352" s="322"/>
      <c r="L352" s="36"/>
      <c r="M352" s="36"/>
      <c r="N352" s="36"/>
      <c r="O352" s="36"/>
    </row>
    <row r="353" spans="10:15" ht="23.25" customHeight="1" x14ac:dyDescent="0.25">
      <c r="J353" s="36"/>
      <c r="K353" s="322"/>
      <c r="L353" s="36"/>
      <c r="M353" s="36"/>
      <c r="N353" s="36"/>
      <c r="O353" s="36"/>
    </row>
    <row r="354" spans="10:15" ht="23.25" customHeight="1" x14ac:dyDescent="0.25">
      <c r="J354" s="36"/>
      <c r="K354" s="322"/>
      <c r="L354" s="36"/>
      <c r="M354" s="36"/>
      <c r="N354" s="36"/>
      <c r="O354" s="36"/>
    </row>
    <row r="355" spans="10:15" ht="23.25" customHeight="1" x14ac:dyDescent="0.25">
      <c r="J355" s="36"/>
      <c r="K355" s="322"/>
      <c r="L355" s="36"/>
      <c r="M355" s="36"/>
      <c r="N355" s="36"/>
      <c r="O355" s="36"/>
    </row>
    <row r="356" spans="10:15" ht="23.25" customHeight="1" x14ac:dyDescent="0.25">
      <c r="J356" s="36"/>
      <c r="K356" s="322"/>
      <c r="L356" s="36"/>
      <c r="M356" s="36"/>
      <c r="N356" s="36"/>
      <c r="O356" s="36"/>
    </row>
    <row r="357" spans="10:15" ht="23.25" customHeight="1" x14ac:dyDescent="0.25">
      <c r="J357" s="36"/>
      <c r="K357" s="322"/>
      <c r="L357" s="36"/>
      <c r="M357" s="36"/>
      <c r="N357" s="36"/>
      <c r="O357" s="36"/>
    </row>
    <row r="358" spans="10:15" ht="23.25" customHeight="1" x14ac:dyDescent="0.25">
      <c r="J358" s="36"/>
      <c r="K358" s="322"/>
      <c r="L358" s="36"/>
      <c r="M358" s="36"/>
      <c r="N358" s="36"/>
      <c r="O358" s="36"/>
    </row>
    <row r="359" spans="10:15" ht="23.25" customHeight="1" x14ac:dyDescent="0.25">
      <c r="J359" s="36"/>
      <c r="K359" s="322"/>
      <c r="L359" s="36"/>
      <c r="M359" s="36"/>
      <c r="N359" s="36"/>
      <c r="O359" s="36"/>
    </row>
    <row r="360" spans="10:15" ht="23.25" customHeight="1" x14ac:dyDescent="0.25">
      <c r="J360" s="36"/>
      <c r="K360" s="322"/>
      <c r="L360" s="36"/>
      <c r="M360" s="36"/>
      <c r="N360" s="36"/>
      <c r="O360" s="36"/>
    </row>
    <row r="361" spans="10:15" ht="23.25" customHeight="1" x14ac:dyDescent="0.25">
      <c r="J361" s="36"/>
      <c r="K361" s="322"/>
      <c r="L361" s="36"/>
      <c r="M361" s="36"/>
      <c r="N361" s="36"/>
      <c r="O361" s="36"/>
    </row>
    <row r="362" spans="10:15" ht="23.25" customHeight="1" x14ac:dyDescent="0.25">
      <c r="J362" s="36"/>
      <c r="K362" s="322"/>
      <c r="L362" s="36"/>
      <c r="M362" s="36"/>
      <c r="N362" s="36"/>
      <c r="O362" s="36"/>
    </row>
    <row r="363" spans="10:15" ht="23.25" customHeight="1" x14ac:dyDescent="0.25">
      <c r="J363" s="36"/>
      <c r="K363" s="322"/>
      <c r="L363" s="36"/>
      <c r="M363" s="36"/>
      <c r="N363" s="36"/>
      <c r="O363" s="36"/>
    </row>
    <row r="364" spans="10:15" ht="23.25" customHeight="1" x14ac:dyDescent="0.25">
      <c r="J364" s="36"/>
      <c r="K364" s="322"/>
      <c r="L364" s="36"/>
      <c r="M364" s="36"/>
      <c r="N364" s="36"/>
      <c r="O364" s="36"/>
    </row>
    <row r="365" spans="10:15" ht="23.25" customHeight="1" x14ac:dyDescent="0.25">
      <c r="J365" s="36"/>
      <c r="K365" s="322"/>
      <c r="L365" s="36"/>
      <c r="M365" s="36"/>
      <c r="N365" s="36"/>
      <c r="O365" s="36"/>
    </row>
    <row r="366" spans="10:15" ht="23.25" customHeight="1" x14ac:dyDescent="0.25">
      <c r="J366" s="36"/>
      <c r="K366" s="322"/>
      <c r="L366" s="36"/>
      <c r="M366" s="36"/>
      <c r="N366" s="36"/>
      <c r="O366" s="36"/>
    </row>
    <row r="367" spans="10:15" ht="23.25" customHeight="1" x14ac:dyDescent="0.25">
      <c r="J367" s="36"/>
      <c r="K367" s="322"/>
      <c r="L367" s="36"/>
      <c r="M367" s="36"/>
      <c r="N367" s="36"/>
      <c r="O367" s="36"/>
    </row>
    <row r="368" spans="10:15" ht="23.25" customHeight="1" x14ac:dyDescent="0.25">
      <c r="J368" s="36"/>
      <c r="K368" s="322"/>
      <c r="L368" s="36"/>
      <c r="M368" s="36"/>
      <c r="N368" s="36"/>
      <c r="O368" s="36"/>
    </row>
    <row r="369" spans="10:15" ht="23.25" customHeight="1" x14ac:dyDescent="0.25">
      <c r="J369" s="36"/>
      <c r="K369" s="322"/>
      <c r="L369" s="36"/>
      <c r="M369" s="36"/>
      <c r="N369" s="36"/>
      <c r="O369" s="36"/>
    </row>
    <row r="370" spans="10:15" ht="23.25" customHeight="1" x14ac:dyDescent="0.25">
      <c r="J370" s="36"/>
      <c r="K370" s="322"/>
      <c r="L370" s="36"/>
      <c r="M370" s="36"/>
      <c r="N370" s="36"/>
      <c r="O370" s="36"/>
    </row>
    <row r="371" spans="10:15" ht="23.25" customHeight="1" x14ac:dyDescent="0.25">
      <c r="J371" s="36"/>
      <c r="K371" s="322"/>
      <c r="L371" s="36"/>
      <c r="M371" s="36"/>
      <c r="N371" s="36"/>
      <c r="O371" s="36"/>
    </row>
    <row r="372" spans="10:15" ht="23.25" customHeight="1" x14ac:dyDescent="0.25">
      <c r="J372" s="36"/>
      <c r="K372" s="322"/>
      <c r="L372" s="36"/>
      <c r="M372" s="36"/>
      <c r="N372" s="36"/>
      <c r="O372" s="36"/>
    </row>
    <row r="373" spans="10:15" ht="23.25" customHeight="1" x14ac:dyDescent="0.25">
      <c r="J373" s="36"/>
      <c r="K373" s="322"/>
      <c r="L373" s="36"/>
      <c r="M373" s="36"/>
      <c r="N373" s="36"/>
      <c r="O373" s="36"/>
    </row>
    <row r="374" spans="10:15" ht="23.25" customHeight="1" x14ac:dyDescent="0.25">
      <c r="J374" s="36"/>
      <c r="K374" s="322"/>
      <c r="L374" s="36"/>
      <c r="M374" s="36"/>
      <c r="N374" s="36"/>
      <c r="O374" s="36"/>
    </row>
    <row r="375" spans="10:15" ht="23.25" customHeight="1" x14ac:dyDescent="0.25">
      <c r="J375" s="36"/>
      <c r="K375" s="322"/>
      <c r="L375" s="36"/>
      <c r="M375" s="36"/>
      <c r="N375" s="36"/>
      <c r="O375" s="36"/>
    </row>
    <row r="376" spans="10:15" ht="23.25" customHeight="1" x14ac:dyDescent="0.25">
      <c r="J376" s="36"/>
      <c r="K376" s="322"/>
      <c r="L376" s="36"/>
      <c r="M376" s="36"/>
      <c r="N376" s="36"/>
      <c r="O376" s="36"/>
    </row>
    <row r="377" spans="10:15" ht="23.25" customHeight="1" x14ac:dyDescent="0.25">
      <c r="J377" s="36"/>
      <c r="K377" s="322"/>
      <c r="L377" s="36"/>
      <c r="M377" s="36"/>
      <c r="N377" s="36"/>
      <c r="O377" s="36"/>
    </row>
    <row r="378" spans="10:15" ht="23.25" customHeight="1" x14ac:dyDescent="0.25">
      <c r="J378" s="36"/>
      <c r="K378" s="322"/>
      <c r="L378" s="36"/>
      <c r="M378" s="36"/>
      <c r="N378" s="36"/>
      <c r="O378" s="36"/>
    </row>
    <row r="379" spans="10:15" ht="23.25" customHeight="1" x14ac:dyDescent="0.25">
      <c r="J379" s="36"/>
      <c r="K379" s="322"/>
      <c r="L379" s="36"/>
      <c r="M379" s="36"/>
      <c r="N379" s="36"/>
      <c r="O379" s="36"/>
    </row>
    <row r="380" spans="10:15" ht="23.25" customHeight="1" x14ac:dyDescent="0.25">
      <c r="J380" s="36"/>
      <c r="K380" s="322"/>
      <c r="L380" s="36"/>
      <c r="M380" s="36"/>
      <c r="N380" s="36"/>
      <c r="O380" s="36"/>
    </row>
    <row r="381" spans="10:15" ht="23.25" customHeight="1" x14ac:dyDescent="0.25">
      <c r="J381" s="36"/>
      <c r="K381" s="322"/>
      <c r="L381" s="36"/>
      <c r="M381" s="36"/>
      <c r="N381" s="36"/>
      <c r="O381" s="36"/>
    </row>
    <row r="382" spans="10:15" ht="23.25" customHeight="1" x14ac:dyDescent="0.25">
      <c r="J382" s="36"/>
      <c r="K382" s="322"/>
      <c r="L382" s="36"/>
      <c r="M382" s="36"/>
      <c r="N382" s="36"/>
      <c r="O382" s="36"/>
    </row>
    <row r="383" spans="10:15" ht="23.25" customHeight="1" x14ac:dyDescent="0.25">
      <c r="J383" s="36"/>
      <c r="K383" s="322"/>
      <c r="L383" s="36"/>
      <c r="M383" s="36"/>
      <c r="N383" s="36"/>
      <c r="O383" s="36"/>
    </row>
    <row r="384" spans="10:15" ht="23.25" customHeight="1" x14ac:dyDescent="0.25">
      <c r="J384" s="36"/>
      <c r="K384" s="322"/>
      <c r="L384" s="36"/>
      <c r="M384" s="36"/>
      <c r="N384" s="36"/>
      <c r="O384" s="36"/>
    </row>
    <row r="385" spans="10:15" ht="23.25" customHeight="1" x14ac:dyDescent="0.25">
      <c r="J385" s="36"/>
      <c r="K385" s="322"/>
      <c r="L385" s="36"/>
      <c r="M385" s="36"/>
      <c r="N385" s="36"/>
      <c r="O385" s="36"/>
    </row>
    <row r="386" spans="10:15" ht="23.25" customHeight="1" x14ac:dyDescent="0.25">
      <c r="J386" s="36"/>
      <c r="K386" s="322"/>
      <c r="L386" s="36"/>
      <c r="M386" s="36"/>
      <c r="N386" s="36"/>
      <c r="O386" s="36"/>
    </row>
    <row r="387" spans="10:15" ht="23.25" customHeight="1" x14ac:dyDescent="0.25">
      <c r="J387" s="36"/>
      <c r="K387" s="322"/>
      <c r="L387" s="36"/>
      <c r="M387" s="36"/>
      <c r="N387" s="36"/>
      <c r="O387" s="36"/>
    </row>
    <row r="388" spans="10:15" ht="23.25" customHeight="1" x14ac:dyDescent="0.25"/>
    <row r="389" spans="10:15" ht="23.25" customHeight="1" x14ac:dyDescent="0.25"/>
    <row r="390" spans="10:15" ht="23.25" customHeight="1" x14ac:dyDescent="0.25"/>
    <row r="391" spans="10:15" ht="23.25" customHeight="1" x14ac:dyDescent="0.25"/>
    <row r="392" spans="10:15" ht="23.25" customHeight="1" x14ac:dyDescent="0.25"/>
    <row r="393" spans="10:15" ht="23.25" customHeight="1" x14ac:dyDescent="0.25"/>
    <row r="394" spans="10:15" ht="23.25" customHeight="1" x14ac:dyDescent="0.25"/>
    <row r="395" spans="10:15" ht="23.25" customHeight="1" x14ac:dyDescent="0.25"/>
    <row r="396" spans="10:15" ht="23.25" customHeight="1" x14ac:dyDescent="0.25"/>
    <row r="397" spans="10:15" ht="23.25" customHeight="1" x14ac:dyDescent="0.25"/>
    <row r="398" spans="10:15" ht="23.25" customHeight="1" x14ac:dyDescent="0.25"/>
    <row r="399" spans="10:15" ht="23.25" customHeight="1" x14ac:dyDescent="0.25"/>
    <row r="400" spans="10:15" ht="23.25" customHeight="1" x14ac:dyDescent="0.25"/>
    <row r="401" ht="23.25" customHeight="1" x14ac:dyDescent="0.25"/>
    <row r="402" ht="23.25" customHeight="1" x14ac:dyDescent="0.25"/>
    <row r="403" ht="23.25" customHeight="1" x14ac:dyDescent="0.25"/>
    <row r="404" ht="23.25" customHeight="1" x14ac:dyDescent="0.25"/>
    <row r="405" ht="23.25" customHeight="1" x14ac:dyDescent="0.25"/>
    <row r="406" ht="23.25" customHeight="1" x14ac:dyDescent="0.25"/>
    <row r="407" ht="23.25" customHeight="1" x14ac:dyDescent="0.25"/>
    <row r="408" ht="23.25" customHeight="1" x14ac:dyDescent="0.25"/>
    <row r="409" ht="23.25" customHeight="1" x14ac:dyDescent="0.25"/>
    <row r="410" ht="23.25" customHeight="1" x14ac:dyDescent="0.25"/>
    <row r="411" ht="23.25" customHeight="1" x14ac:dyDescent="0.25"/>
    <row r="412" ht="23.25" customHeight="1" x14ac:dyDescent="0.25"/>
    <row r="413" ht="23.25" customHeight="1" x14ac:dyDescent="0.25"/>
    <row r="414" ht="23.25" customHeight="1" x14ac:dyDescent="0.25"/>
    <row r="415" ht="23.25" customHeight="1" x14ac:dyDescent="0.25"/>
    <row r="416" ht="23.25" customHeight="1" x14ac:dyDescent="0.25"/>
    <row r="417" spans="5:7" ht="23.25" customHeight="1" x14ac:dyDescent="0.25"/>
    <row r="418" spans="5:7" ht="23.25" customHeight="1" x14ac:dyDescent="0.25"/>
    <row r="419" spans="5:7" ht="23.25" customHeight="1" x14ac:dyDescent="0.25"/>
    <row r="420" spans="5:7" ht="23.25" customHeight="1" x14ac:dyDescent="0.25">
      <c r="E420" s="56"/>
      <c r="F420" s="56"/>
      <c r="G420" s="56"/>
    </row>
    <row r="421" spans="5:7" ht="23.25" customHeight="1" x14ac:dyDescent="0.25">
      <c r="E421" s="56"/>
      <c r="F421" s="56"/>
      <c r="G421" s="56"/>
    </row>
    <row r="422" spans="5:7" ht="23.25" customHeight="1" x14ac:dyDescent="0.25">
      <c r="E422" s="56"/>
      <c r="F422" s="56"/>
      <c r="G422" s="56"/>
    </row>
    <row r="423" spans="5:7" ht="23.25" customHeight="1" x14ac:dyDescent="0.25">
      <c r="E423" s="56"/>
      <c r="F423" s="56"/>
      <c r="G423" s="56"/>
    </row>
    <row r="424" spans="5:7" ht="23.25" customHeight="1" x14ac:dyDescent="0.25">
      <c r="E424" s="56"/>
      <c r="F424" s="56"/>
      <c r="G424" s="56"/>
    </row>
    <row r="425" spans="5:7" ht="23.25" customHeight="1" x14ac:dyDescent="0.25">
      <c r="E425" s="56"/>
      <c r="F425" s="56"/>
      <c r="G425" s="56"/>
    </row>
    <row r="426" spans="5:7" ht="23.25" customHeight="1" x14ac:dyDescent="0.25">
      <c r="E426" s="56"/>
      <c r="F426" s="56"/>
      <c r="G426" s="56"/>
    </row>
    <row r="427" spans="5:7" ht="23.25" customHeight="1" x14ac:dyDescent="0.25">
      <c r="E427" s="56"/>
      <c r="F427" s="56"/>
      <c r="G427" s="56"/>
    </row>
    <row r="428" spans="5:7" ht="23.25" customHeight="1" x14ac:dyDescent="0.25">
      <c r="E428" s="56"/>
      <c r="F428" s="56"/>
      <c r="G428" s="56"/>
    </row>
    <row r="429" spans="5:7" ht="23.25" customHeight="1" x14ac:dyDescent="0.25">
      <c r="E429" s="56"/>
      <c r="F429" s="56"/>
      <c r="G429" s="56"/>
    </row>
    <row r="430" spans="5:7" ht="23.25" customHeight="1" x14ac:dyDescent="0.25">
      <c r="E430" s="56"/>
      <c r="F430" s="56"/>
      <c r="G430" s="56"/>
    </row>
    <row r="431" spans="5:7" ht="23.25" customHeight="1" x14ac:dyDescent="0.25">
      <c r="E431" s="56"/>
      <c r="F431" s="56"/>
      <c r="G431" s="56"/>
    </row>
    <row r="432" spans="5:7" ht="23.25" customHeight="1" x14ac:dyDescent="0.25">
      <c r="E432" s="56"/>
      <c r="F432" s="56"/>
      <c r="G432" s="56"/>
    </row>
    <row r="433" spans="5:7" ht="23.25" customHeight="1" x14ac:dyDescent="0.25">
      <c r="E433" s="56"/>
      <c r="F433" s="56"/>
      <c r="G433" s="56"/>
    </row>
    <row r="434" spans="5:7" ht="23.25" customHeight="1" x14ac:dyDescent="0.25">
      <c r="E434" s="56"/>
      <c r="F434" s="56"/>
      <c r="G434" s="56"/>
    </row>
    <row r="435" spans="5:7" ht="23.25" customHeight="1" x14ac:dyDescent="0.25">
      <c r="E435" s="56"/>
      <c r="F435" s="56"/>
      <c r="G435" s="56"/>
    </row>
    <row r="436" spans="5:7" ht="23.25" customHeight="1" x14ac:dyDescent="0.25">
      <c r="E436" s="56"/>
      <c r="F436" s="56"/>
      <c r="G436" s="56"/>
    </row>
    <row r="437" spans="5:7" ht="23.25" customHeight="1" x14ac:dyDescent="0.25">
      <c r="E437" s="56"/>
      <c r="F437" s="56"/>
      <c r="G437" s="56"/>
    </row>
    <row r="438" spans="5:7" ht="23.25" customHeight="1" x14ac:dyDescent="0.25">
      <c r="E438" s="56"/>
      <c r="F438" s="56"/>
      <c r="G438" s="56"/>
    </row>
    <row r="439" spans="5:7" ht="23.25" customHeight="1" x14ac:dyDescent="0.25">
      <c r="E439" s="56"/>
      <c r="F439" s="56"/>
      <c r="G439" s="56"/>
    </row>
    <row r="440" spans="5:7" ht="23.25" customHeight="1" x14ac:dyDescent="0.25">
      <c r="E440" s="56"/>
      <c r="F440" s="56"/>
      <c r="G440" s="56"/>
    </row>
    <row r="441" spans="5:7" ht="23.25" customHeight="1" x14ac:dyDescent="0.25">
      <c r="E441" s="56"/>
      <c r="F441" s="56"/>
      <c r="G441" s="56"/>
    </row>
    <row r="442" spans="5:7" ht="23.25" customHeight="1" x14ac:dyDescent="0.25">
      <c r="E442" s="56"/>
      <c r="F442" s="56"/>
      <c r="G442" s="56"/>
    </row>
    <row r="443" spans="5:7" ht="23.25" customHeight="1" x14ac:dyDescent="0.25">
      <c r="E443" s="56"/>
      <c r="F443" s="56"/>
      <c r="G443" s="56"/>
    </row>
    <row r="444" spans="5:7" ht="23.25" customHeight="1" x14ac:dyDescent="0.25">
      <c r="E444" s="56"/>
      <c r="F444" s="56"/>
      <c r="G444" s="56"/>
    </row>
    <row r="445" spans="5:7" ht="23.25" customHeight="1" x14ac:dyDescent="0.25">
      <c r="E445" s="56"/>
      <c r="F445" s="56"/>
      <c r="G445" s="56"/>
    </row>
    <row r="446" spans="5:7" ht="23.25" customHeight="1" x14ac:dyDescent="0.25">
      <c r="E446" s="56"/>
      <c r="F446" s="56"/>
      <c r="G446" s="56"/>
    </row>
    <row r="447" spans="5:7" ht="23.25" customHeight="1" x14ac:dyDescent="0.25">
      <c r="E447" s="56"/>
      <c r="F447" s="56"/>
      <c r="G447" s="56"/>
    </row>
    <row r="448" spans="5:7" ht="23.25" customHeight="1" x14ac:dyDescent="0.25">
      <c r="E448" s="56"/>
      <c r="F448" s="56"/>
      <c r="G448" s="56"/>
    </row>
    <row r="449" spans="3:7" ht="23.25" customHeight="1" x14ac:dyDescent="0.25">
      <c r="E449" s="56"/>
      <c r="F449" s="56"/>
      <c r="G449" s="56"/>
    </row>
    <row r="450" spans="3:7" ht="23.25" customHeight="1" x14ac:dyDescent="0.25">
      <c r="E450" s="56"/>
      <c r="F450" s="56"/>
      <c r="G450" s="56"/>
    </row>
    <row r="451" spans="3:7" ht="23.25" customHeight="1" x14ac:dyDescent="0.25">
      <c r="E451" s="56"/>
      <c r="F451" s="56"/>
      <c r="G451" s="56"/>
    </row>
    <row r="452" spans="3:7" ht="23.25" customHeight="1" x14ac:dyDescent="0.25">
      <c r="E452" s="56"/>
      <c r="F452" s="56"/>
      <c r="G452" s="56"/>
    </row>
    <row r="453" spans="3:7" ht="23.25" customHeight="1" x14ac:dyDescent="0.25">
      <c r="E453" s="56"/>
      <c r="F453" s="56"/>
      <c r="G453" s="56"/>
    </row>
    <row r="454" spans="3:7" ht="23.25" customHeight="1" x14ac:dyDescent="0.25">
      <c r="E454" s="56"/>
      <c r="F454" s="56"/>
      <c r="G454" s="56"/>
    </row>
    <row r="455" spans="3:7" ht="23.25" customHeight="1" x14ac:dyDescent="0.25">
      <c r="E455" s="56"/>
      <c r="F455" s="56"/>
      <c r="G455" s="56"/>
    </row>
    <row r="456" spans="3:7" ht="23.25" customHeight="1" x14ac:dyDescent="0.25">
      <c r="E456" s="56"/>
      <c r="F456" s="56"/>
      <c r="G456" s="56"/>
    </row>
    <row r="457" spans="3:7" ht="23.25" customHeight="1" x14ac:dyDescent="0.25">
      <c r="C457" s="43"/>
      <c r="D457" s="46"/>
      <c r="E457" s="56"/>
      <c r="F457" s="56"/>
      <c r="G457" s="56"/>
    </row>
    <row r="458" spans="3:7" ht="23.25" customHeight="1" x14ac:dyDescent="0.25">
      <c r="C458" s="43"/>
      <c r="D458" s="46"/>
      <c r="E458" s="56"/>
      <c r="F458" s="56"/>
      <c r="G458" s="56"/>
    </row>
    <row r="459" spans="3:7" ht="23.25" customHeight="1" x14ac:dyDescent="0.25">
      <c r="C459" s="43"/>
      <c r="D459" s="46"/>
      <c r="E459" s="56"/>
      <c r="F459" s="56"/>
      <c r="G459" s="56"/>
    </row>
    <row r="460" spans="3:7" ht="23.25" customHeight="1" x14ac:dyDescent="0.25">
      <c r="C460" s="43"/>
      <c r="D460" s="46"/>
      <c r="E460" s="56"/>
      <c r="F460" s="56"/>
      <c r="G460" s="56"/>
    </row>
    <row r="461" spans="3:7" ht="23.25" customHeight="1" x14ac:dyDescent="0.25">
      <c r="C461" s="43"/>
      <c r="D461" s="46"/>
      <c r="E461" s="56"/>
      <c r="F461" s="56"/>
      <c r="G461" s="56"/>
    </row>
    <row r="462" spans="3:7" ht="23.25" customHeight="1" x14ac:dyDescent="0.25">
      <c r="C462" s="43"/>
      <c r="D462" s="46"/>
      <c r="E462" s="56"/>
      <c r="F462" s="56"/>
      <c r="G462" s="56"/>
    </row>
    <row r="463" spans="3:7" ht="23.25" customHeight="1" x14ac:dyDescent="0.25">
      <c r="C463" s="43"/>
      <c r="D463" s="46"/>
      <c r="E463" s="56"/>
      <c r="F463" s="56"/>
      <c r="G463" s="56"/>
    </row>
    <row r="464" spans="3:7" ht="23.25" customHeight="1" x14ac:dyDescent="0.25">
      <c r="C464" s="43"/>
      <c r="D464" s="43"/>
      <c r="E464" s="42"/>
      <c r="F464" s="42"/>
      <c r="G464" s="42"/>
    </row>
    <row r="465" spans="3:7" ht="23.25" customHeight="1" x14ac:dyDescent="0.25">
      <c r="C465" s="43"/>
      <c r="D465" s="43"/>
      <c r="E465" s="42"/>
      <c r="F465" s="42"/>
      <c r="G465" s="42"/>
    </row>
    <row r="466" spans="3:7" ht="23.25" customHeight="1" x14ac:dyDescent="0.25">
      <c r="C466" s="43"/>
      <c r="D466" s="43"/>
      <c r="E466" s="42"/>
      <c r="F466" s="42"/>
      <c r="G466" s="42"/>
    </row>
    <row r="467" spans="3:7" ht="23.25" customHeight="1" x14ac:dyDescent="0.25">
      <c r="C467" s="43"/>
      <c r="D467" s="43"/>
      <c r="E467" s="42"/>
      <c r="F467" s="42"/>
      <c r="G467" s="42"/>
    </row>
    <row r="468" spans="3:7" ht="23.25" customHeight="1" x14ac:dyDescent="0.25">
      <c r="C468" s="43"/>
      <c r="D468" s="43"/>
      <c r="E468" s="42"/>
      <c r="F468" s="42"/>
      <c r="G468" s="42"/>
    </row>
    <row r="469" spans="3:7" ht="23.25" customHeight="1" x14ac:dyDescent="0.25">
      <c r="C469" s="43"/>
      <c r="D469" s="43"/>
      <c r="E469" s="42"/>
      <c r="F469" s="42"/>
      <c r="G469" s="42"/>
    </row>
    <row r="470" spans="3:7" ht="23.25" customHeight="1" x14ac:dyDescent="0.25">
      <c r="C470" s="43"/>
      <c r="D470" s="43"/>
      <c r="E470" s="42"/>
      <c r="F470" s="42"/>
      <c r="G470" s="42"/>
    </row>
    <row r="471" spans="3:7" ht="23.25" customHeight="1" x14ac:dyDescent="0.25">
      <c r="C471" s="43"/>
      <c r="D471" s="43"/>
      <c r="E471" s="42"/>
      <c r="F471" s="42"/>
      <c r="G471" s="42"/>
    </row>
    <row r="472" spans="3:7" ht="23.25" customHeight="1" x14ac:dyDescent="0.25">
      <c r="C472" s="43"/>
      <c r="D472" s="43"/>
      <c r="E472" s="42"/>
      <c r="F472" s="42"/>
      <c r="G472" s="42"/>
    </row>
    <row r="473" spans="3:7" ht="23.25" customHeight="1" x14ac:dyDescent="0.25">
      <c r="C473" s="43"/>
      <c r="D473" s="43"/>
      <c r="E473" s="42"/>
      <c r="F473" s="42"/>
      <c r="G473" s="42"/>
    </row>
    <row r="474" spans="3:7" ht="23.25" customHeight="1" x14ac:dyDescent="0.25">
      <c r="C474" s="43"/>
      <c r="D474" s="43"/>
      <c r="E474" s="42"/>
      <c r="F474" s="42"/>
      <c r="G474" s="42"/>
    </row>
    <row r="475" spans="3:7" ht="23.25" customHeight="1" x14ac:dyDescent="0.25">
      <c r="C475" s="43"/>
      <c r="D475" s="43"/>
      <c r="E475" s="42"/>
      <c r="F475" s="42"/>
      <c r="G475" s="42"/>
    </row>
    <row r="476" spans="3:7" ht="23.25" customHeight="1" x14ac:dyDescent="0.25">
      <c r="C476" s="43"/>
      <c r="D476" s="43"/>
      <c r="E476" s="42"/>
      <c r="F476" s="42"/>
      <c r="G476" s="42"/>
    </row>
    <row r="477" spans="3:7" ht="23.25" customHeight="1" x14ac:dyDescent="0.25">
      <c r="C477" s="43"/>
      <c r="D477" s="43"/>
      <c r="E477" s="42"/>
      <c r="F477" s="42"/>
      <c r="G477" s="42"/>
    </row>
    <row r="478" spans="3:7" ht="23.25" customHeight="1" x14ac:dyDescent="0.25">
      <c r="C478" s="43"/>
      <c r="D478" s="43"/>
      <c r="E478" s="42"/>
      <c r="F478" s="42"/>
      <c r="G478" s="42"/>
    </row>
    <row r="479" spans="3:7" ht="23.25" customHeight="1" x14ac:dyDescent="0.25">
      <c r="C479" s="43"/>
      <c r="D479" s="43"/>
      <c r="E479" s="42"/>
      <c r="F479" s="42"/>
      <c r="G479" s="42"/>
    </row>
    <row r="480" spans="3:7" ht="23.25" customHeight="1" x14ac:dyDescent="0.25">
      <c r="C480" s="43"/>
      <c r="D480" s="43"/>
      <c r="E480" s="42"/>
      <c r="F480" s="42"/>
      <c r="G480" s="42"/>
    </row>
    <row r="481" spans="3:7" ht="23.25" customHeight="1" x14ac:dyDescent="0.25">
      <c r="C481" s="43"/>
      <c r="D481" s="43"/>
      <c r="E481" s="42"/>
      <c r="F481" s="42"/>
      <c r="G481" s="42"/>
    </row>
    <row r="482" spans="3:7" ht="23.25" customHeight="1" x14ac:dyDescent="0.25">
      <c r="C482" s="43"/>
      <c r="D482" s="43"/>
      <c r="E482" s="42"/>
      <c r="F482" s="42"/>
      <c r="G482" s="42"/>
    </row>
    <row r="483" spans="3:7" ht="23.25" customHeight="1" x14ac:dyDescent="0.25">
      <c r="C483" s="43"/>
      <c r="D483" s="43"/>
      <c r="E483" s="42"/>
      <c r="F483" s="42"/>
      <c r="G483" s="42"/>
    </row>
    <row r="484" spans="3:7" ht="23.25" customHeight="1" x14ac:dyDescent="0.25">
      <c r="C484" s="43"/>
      <c r="D484" s="43"/>
      <c r="E484" s="42"/>
      <c r="F484" s="42"/>
      <c r="G484" s="42"/>
    </row>
    <row r="485" spans="3:7" ht="23.25" customHeight="1" x14ac:dyDescent="0.25">
      <c r="C485" s="43"/>
      <c r="D485" s="43"/>
      <c r="E485" s="42"/>
      <c r="F485" s="42"/>
      <c r="G485" s="42"/>
    </row>
    <row r="486" spans="3:7" ht="23.25" customHeight="1" x14ac:dyDescent="0.25">
      <c r="C486" s="42"/>
      <c r="D486" s="42"/>
      <c r="E486" s="42"/>
      <c r="F486" s="42"/>
      <c r="G486" s="42"/>
    </row>
    <row r="487" spans="3:7" ht="23.25" customHeight="1" x14ac:dyDescent="0.25">
      <c r="C487" s="42"/>
      <c r="D487" s="42"/>
      <c r="E487" s="42"/>
      <c r="F487" s="42"/>
      <c r="G487" s="42"/>
    </row>
    <row r="488" spans="3:7" ht="23.25" customHeight="1" x14ac:dyDescent="0.25">
      <c r="C488" s="42"/>
      <c r="D488" s="42"/>
      <c r="E488" s="42"/>
      <c r="F488" s="42"/>
      <c r="G488" s="42"/>
    </row>
    <row r="489" spans="3:7" ht="23.25" customHeight="1" x14ac:dyDescent="0.25">
      <c r="C489" s="42"/>
      <c r="D489" s="42"/>
      <c r="E489" s="42"/>
      <c r="F489" s="42"/>
      <c r="G489" s="42"/>
    </row>
    <row r="490" spans="3:7" ht="23.25" customHeight="1" x14ac:dyDescent="0.25">
      <c r="C490" s="42"/>
      <c r="D490" s="42"/>
      <c r="E490" s="42"/>
      <c r="F490" s="42"/>
      <c r="G490" s="42"/>
    </row>
    <row r="491" spans="3:7" ht="23.25" customHeight="1" x14ac:dyDescent="0.25">
      <c r="C491" s="42"/>
      <c r="D491" s="42"/>
      <c r="E491" s="42"/>
      <c r="F491" s="42"/>
      <c r="G491" s="42"/>
    </row>
    <row r="492" spans="3:7" ht="23.25" customHeight="1" x14ac:dyDescent="0.25">
      <c r="C492" s="42"/>
      <c r="D492" s="42"/>
      <c r="E492" s="42"/>
      <c r="F492" s="42"/>
      <c r="G492" s="42"/>
    </row>
    <row r="493" spans="3:7" ht="23.25" customHeight="1" x14ac:dyDescent="0.25">
      <c r="C493" s="42"/>
      <c r="D493" s="42"/>
      <c r="E493" s="42"/>
      <c r="F493" s="42"/>
      <c r="G493" s="42"/>
    </row>
    <row r="494" spans="3:7" ht="23.25" customHeight="1" x14ac:dyDescent="0.25">
      <c r="C494" s="42"/>
      <c r="D494" s="42"/>
      <c r="E494" s="42"/>
      <c r="F494" s="42"/>
      <c r="G494" s="42"/>
    </row>
    <row r="495" spans="3:7" ht="23.25" customHeight="1" x14ac:dyDescent="0.25">
      <c r="C495" s="42"/>
      <c r="D495" s="42"/>
      <c r="E495" s="42"/>
      <c r="F495" s="42"/>
      <c r="G495" s="42"/>
    </row>
    <row r="496" spans="3:7" ht="23.25" customHeight="1" x14ac:dyDescent="0.25">
      <c r="C496" s="42"/>
      <c r="D496" s="6"/>
    </row>
    <row r="497" spans="3:4" ht="23.25" customHeight="1" x14ac:dyDescent="0.25">
      <c r="C497" s="42"/>
      <c r="D497" s="6"/>
    </row>
    <row r="498" spans="3:4" ht="23.25" customHeight="1" x14ac:dyDescent="0.25">
      <c r="C498" s="42"/>
      <c r="D498" s="6"/>
    </row>
    <row r="499" spans="3:4" ht="23.25" customHeight="1" x14ac:dyDescent="0.25">
      <c r="C499" s="42"/>
      <c r="D499" s="6"/>
    </row>
    <row r="500" spans="3:4" ht="23.25" customHeight="1" x14ac:dyDescent="0.25">
      <c r="C500" s="42"/>
      <c r="D500" s="6"/>
    </row>
    <row r="501" spans="3:4" ht="23.25" customHeight="1" x14ac:dyDescent="0.25">
      <c r="C501" s="42"/>
      <c r="D501" s="6"/>
    </row>
    <row r="502" spans="3:4" ht="23.25" customHeight="1" x14ac:dyDescent="0.25">
      <c r="C502" s="42"/>
      <c r="D502" s="6"/>
    </row>
    <row r="503" spans="3:4" ht="23.25" customHeight="1" x14ac:dyDescent="0.25">
      <c r="C503" s="42"/>
      <c r="D503" s="6"/>
    </row>
    <row r="504" spans="3:4" ht="23.25" customHeight="1" x14ac:dyDescent="0.25">
      <c r="C504" s="42"/>
      <c r="D504" s="6"/>
    </row>
    <row r="505" spans="3:4" ht="23.25" customHeight="1" x14ac:dyDescent="0.25">
      <c r="C505" s="42"/>
      <c r="D505" s="6"/>
    </row>
    <row r="506" spans="3:4" ht="23.25" customHeight="1" x14ac:dyDescent="0.25">
      <c r="C506" s="42"/>
      <c r="D506" s="6"/>
    </row>
    <row r="507" spans="3:4" ht="23.25" customHeight="1" x14ac:dyDescent="0.25">
      <c r="C507" s="42"/>
      <c r="D507" s="6"/>
    </row>
    <row r="508" spans="3:4" ht="23.25" customHeight="1" x14ac:dyDescent="0.25">
      <c r="C508" s="42"/>
      <c r="D508" s="6"/>
    </row>
    <row r="509" spans="3:4" ht="23.25" customHeight="1" x14ac:dyDescent="0.25">
      <c r="C509" s="42"/>
      <c r="D509" s="6"/>
    </row>
    <row r="510" spans="3:4" ht="23.25" customHeight="1" x14ac:dyDescent="0.25">
      <c r="C510" s="42"/>
      <c r="D510" s="6"/>
    </row>
    <row r="511" spans="3:4" ht="23.25" customHeight="1" x14ac:dyDescent="0.25">
      <c r="C511" s="42"/>
      <c r="D511" s="6"/>
    </row>
    <row r="512" spans="3:4" ht="23.25" customHeight="1" x14ac:dyDescent="0.25">
      <c r="C512" s="42"/>
      <c r="D512" s="6"/>
    </row>
    <row r="513" spans="3:6" ht="23.25" customHeight="1" x14ac:dyDescent="0.25">
      <c r="C513" s="42"/>
      <c r="D513" s="6"/>
    </row>
    <row r="514" spans="3:6" ht="23.25" customHeight="1" x14ac:dyDescent="0.25">
      <c r="C514" s="42"/>
      <c r="D514" s="6"/>
    </row>
    <row r="515" spans="3:6" ht="23.25" customHeight="1" x14ac:dyDescent="0.25">
      <c r="C515" s="42"/>
      <c r="D515" s="6"/>
    </row>
    <row r="516" spans="3:6" ht="23.25" customHeight="1" x14ac:dyDescent="0.25">
      <c r="C516" s="42"/>
      <c r="D516" s="42"/>
      <c r="E516" s="42"/>
      <c r="F516" s="42"/>
    </row>
    <row r="517" spans="3:6" ht="23.25" customHeight="1" x14ac:dyDescent="0.25">
      <c r="C517" s="42"/>
      <c r="D517" s="42"/>
      <c r="E517" s="42"/>
      <c r="F517" s="42"/>
    </row>
    <row r="518" spans="3:6" ht="23.25" customHeight="1" x14ac:dyDescent="0.25">
      <c r="C518" s="42"/>
      <c r="D518" s="42"/>
      <c r="E518" s="42"/>
      <c r="F518" s="42"/>
    </row>
    <row r="519" spans="3:6" ht="23.25" customHeight="1" x14ac:dyDescent="0.25">
      <c r="C519" s="42"/>
      <c r="D519" s="42"/>
      <c r="E519" s="42"/>
      <c r="F519" s="42"/>
    </row>
    <row r="520" spans="3:6" ht="23.25" customHeight="1" x14ac:dyDescent="0.25">
      <c r="C520" s="42"/>
      <c r="D520" s="42"/>
      <c r="E520" s="42"/>
      <c r="F520" s="42"/>
    </row>
    <row r="521" spans="3:6" ht="23.25" customHeight="1" x14ac:dyDescent="0.25">
      <c r="C521" s="42"/>
      <c r="D521" s="42"/>
      <c r="E521" s="42"/>
      <c r="F521" s="42"/>
    </row>
    <row r="522" spans="3:6" ht="23.25" customHeight="1" x14ac:dyDescent="0.25">
      <c r="C522" s="42"/>
      <c r="D522" s="42"/>
      <c r="E522" s="42"/>
      <c r="F522" s="42"/>
    </row>
    <row r="523" spans="3:6" ht="23.25" customHeight="1" x14ac:dyDescent="0.25">
      <c r="C523" s="42"/>
      <c r="D523" s="42"/>
      <c r="E523" s="42"/>
      <c r="F523" s="42"/>
    </row>
    <row r="524" spans="3:6" ht="23.25" customHeight="1" x14ac:dyDescent="0.25">
      <c r="C524" s="42"/>
      <c r="D524" s="42"/>
      <c r="E524" s="42"/>
      <c r="F524" s="42"/>
    </row>
    <row r="525" spans="3:6" ht="23.25" customHeight="1" x14ac:dyDescent="0.25">
      <c r="C525" s="42"/>
      <c r="D525" s="42"/>
      <c r="E525" s="42"/>
      <c r="F525" s="42"/>
    </row>
    <row r="526" spans="3:6" ht="23.25" customHeight="1" x14ac:dyDescent="0.25">
      <c r="C526" s="42"/>
      <c r="D526" s="42"/>
      <c r="E526" s="42"/>
      <c r="F526" s="42"/>
    </row>
    <row r="527" spans="3:6" ht="23.25" customHeight="1" x14ac:dyDescent="0.25">
      <c r="C527" s="42"/>
      <c r="D527" s="42"/>
      <c r="E527" s="42"/>
      <c r="F527" s="42"/>
    </row>
    <row r="528" spans="3:6" ht="23.25" customHeight="1" x14ac:dyDescent="0.25">
      <c r="C528" s="42"/>
      <c r="D528" s="42"/>
      <c r="E528" s="42"/>
      <c r="F528" s="42"/>
    </row>
    <row r="529" spans="3:6" ht="23.25" customHeight="1" x14ac:dyDescent="0.25">
      <c r="C529" s="42"/>
      <c r="D529" s="42"/>
      <c r="E529" s="42"/>
      <c r="F529" s="42"/>
    </row>
    <row r="530" spans="3:6" ht="23.25" customHeight="1" x14ac:dyDescent="0.25">
      <c r="C530" s="42"/>
      <c r="D530" s="42"/>
      <c r="E530" s="42"/>
      <c r="F530" s="42"/>
    </row>
    <row r="531" spans="3:6" ht="23.25" customHeight="1" x14ac:dyDescent="0.25">
      <c r="C531" s="42"/>
      <c r="D531" s="42"/>
      <c r="E531" s="42"/>
      <c r="F531" s="42"/>
    </row>
    <row r="532" spans="3:6" ht="23.25" customHeight="1" x14ac:dyDescent="0.25">
      <c r="C532" s="42"/>
      <c r="D532" s="42"/>
      <c r="E532" s="42"/>
      <c r="F532" s="42"/>
    </row>
    <row r="533" spans="3:6" ht="23.25" customHeight="1" x14ac:dyDescent="0.25"/>
    <row r="534" spans="3:6" ht="23.25" customHeight="1" x14ac:dyDescent="0.25"/>
    <row r="535" spans="3:6" ht="23.25" customHeight="1" x14ac:dyDescent="0.25"/>
    <row r="536" spans="3:6" ht="23.25" customHeight="1" x14ac:dyDescent="0.25"/>
    <row r="537" spans="3:6" ht="23.25" customHeight="1" x14ac:dyDescent="0.25"/>
    <row r="538" spans="3:6" ht="23.25" customHeight="1" x14ac:dyDescent="0.25"/>
    <row r="539" spans="3:6" ht="23.25" customHeight="1" x14ac:dyDescent="0.25"/>
    <row r="540" spans="3:6" ht="23.25" customHeight="1" x14ac:dyDescent="0.25"/>
    <row r="541" spans="3:6" ht="23.25" customHeight="1" x14ac:dyDescent="0.25"/>
    <row r="542" spans="3:6" ht="23.25" customHeight="1" x14ac:dyDescent="0.25"/>
    <row r="543" spans="3:6" ht="23.25" customHeight="1" x14ac:dyDescent="0.25"/>
    <row r="544" spans="3:6" ht="23.25" customHeight="1" x14ac:dyDescent="0.25"/>
    <row r="545" ht="23.25" customHeight="1" x14ac:dyDescent="0.25"/>
    <row r="546" ht="23.25" customHeight="1" x14ac:dyDescent="0.25"/>
    <row r="547" ht="23.25" customHeight="1" x14ac:dyDescent="0.25"/>
    <row r="548" ht="23.25" customHeight="1" x14ac:dyDescent="0.25"/>
    <row r="549" ht="23.25" customHeight="1" x14ac:dyDescent="0.25"/>
    <row r="550" ht="23.25" customHeight="1" x14ac:dyDescent="0.25"/>
    <row r="551" ht="23.25" customHeight="1" x14ac:dyDescent="0.25"/>
    <row r="552" ht="23.25" customHeight="1" x14ac:dyDescent="0.25"/>
    <row r="553" ht="23.25" customHeight="1" x14ac:dyDescent="0.25"/>
    <row r="554" ht="23.25" customHeight="1" x14ac:dyDescent="0.25"/>
    <row r="555" ht="23.25" customHeight="1" x14ac:dyDescent="0.25"/>
    <row r="556" ht="23.25" customHeight="1" x14ac:dyDescent="0.25"/>
    <row r="557" ht="23.25" customHeight="1" x14ac:dyDescent="0.25"/>
    <row r="558" ht="23.25" customHeight="1" x14ac:dyDescent="0.25"/>
    <row r="559" ht="23.25" customHeight="1" x14ac:dyDescent="0.25"/>
    <row r="560" ht="23.25" customHeight="1" x14ac:dyDescent="0.25"/>
    <row r="561" ht="23.25" customHeight="1" x14ac:dyDescent="0.25"/>
    <row r="562" ht="23.25" customHeight="1" x14ac:dyDescent="0.25"/>
    <row r="563" ht="23.25" customHeight="1" x14ac:dyDescent="0.25"/>
    <row r="564" ht="23.25" customHeight="1" x14ac:dyDescent="0.25"/>
  </sheetData>
  <sheetProtection algorithmName="SHA-512" hashValue="aWcR3bm4NTDVRxXJzbMeEC8YcD6Wk6eYqlvrwVR/z6FyE5zK4+/iGLYrQ8w7eSsyrUSILLXZKfE0CcOVDgMclA==" saltValue="4oi09OaYxFbUVruduqdVbw==" spinCount="100000" sheet="1" objects="1" scenarios="1" selectLockedCells="1"/>
  <mergeCells count="502">
    <mergeCell ref="A302:A307"/>
    <mergeCell ref="B302:B307"/>
    <mergeCell ref="C302:C307"/>
    <mergeCell ref="F302:F303"/>
    <mergeCell ref="G302:G303"/>
    <mergeCell ref="H302:H307"/>
    <mergeCell ref="F304:F305"/>
    <mergeCell ref="G304:G305"/>
    <mergeCell ref="F306:F307"/>
    <mergeCell ref="G306:G307"/>
    <mergeCell ref="A296:A301"/>
    <mergeCell ref="B296:B301"/>
    <mergeCell ref="C296:C301"/>
    <mergeCell ref="F296:F297"/>
    <mergeCell ref="G296:G297"/>
    <mergeCell ref="H296:H301"/>
    <mergeCell ref="F298:F299"/>
    <mergeCell ref="G298:G299"/>
    <mergeCell ref="F300:F301"/>
    <mergeCell ref="G300:G301"/>
    <mergeCell ref="H278:H283"/>
    <mergeCell ref="G280:G281"/>
    <mergeCell ref="G282:G283"/>
    <mergeCell ref="C284:C289"/>
    <mergeCell ref="G284:G285"/>
    <mergeCell ref="H284:H289"/>
    <mergeCell ref="G286:G287"/>
    <mergeCell ref="G288:G289"/>
    <mergeCell ref="A290:A295"/>
    <mergeCell ref="B290:B295"/>
    <mergeCell ref="C290:C295"/>
    <mergeCell ref="F290:F291"/>
    <mergeCell ref="G290:G291"/>
    <mergeCell ref="H290:H295"/>
    <mergeCell ref="F292:F293"/>
    <mergeCell ref="G292:G293"/>
    <mergeCell ref="F294:F295"/>
    <mergeCell ref="G294:G295"/>
    <mergeCell ref="A284:A289"/>
    <mergeCell ref="B284:B289"/>
    <mergeCell ref="F284:F285"/>
    <mergeCell ref="F286:F287"/>
    <mergeCell ref="F288:F289"/>
    <mergeCell ref="A278:A283"/>
    <mergeCell ref="H260:H265"/>
    <mergeCell ref="G262:G263"/>
    <mergeCell ref="G264:G265"/>
    <mergeCell ref="C266:C271"/>
    <mergeCell ref="G266:G267"/>
    <mergeCell ref="H266:H271"/>
    <mergeCell ref="G268:G269"/>
    <mergeCell ref="G270:G271"/>
    <mergeCell ref="C272:C277"/>
    <mergeCell ref="G272:G273"/>
    <mergeCell ref="H272:H277"/>
    <mergeCell ref="G274:G275"/>
    <mergeCell ref="G276:G277"/>
    <mergeCell ref="G260:G261"/>
    <mergeCell ref="B278:B283"/>
    <mergeCell ref="F278:F279"/>
    <mergeCell ref="F280:F281"/>
    <mergeCell ref="F282:F283"/>
    <mergeCell ref="C278:C283"/>
    <mergeCell ref="G278:G279"/>
    <mergeCell ref="A272:A277"/>
    <mergeCell ref="B272:B277"/>
    <mergeCell ref="F272:F273"/>
    <mergeCell ref="F274:F275"/>
    <mergeCell ref="F276:F277"/>
    <mergeCell ref="A266:A271"/>
    <mergeCell ref="B266:B271"/>
    <mergeCell ref="F266:F267"/>
    <mergeCell ref="F268:F269"/>
    <mergeCell ref="F270:F271"/>
    <mergeCell ref="A260:A265"/>
    <mergeCell ref="B260:B265"/>
    <mergeCell ref="F260:F261"/>
    <mergeCell ref="F262:F263"/>
    <mergeCell ref="F264:F265"/>
    <mergeCell ref="C260:C265"/>
    <mergeCell ref="A254:A259"/>
    <mergeCell ref="B254:B259"/>
    <mergeCell ref="C254:C259"/>
    <mergeCell ref="F254:F255"/>
    <mergeCell ref="G254:G255"/>
    <mergeCell ref="H254:H259"/>
    <mergeCell ref="F256:F257"/>
    <mergeCell ref="G256:G257"/>
    <mergeCell ref="F258:F259"/>
    <mergeCell ref="G258:G259"/>
    <mergeCell ref="A248:A253"/>
    <mergeCell ref="B248:B253"/>
    <mergeCell ref="C248:C253"/>
    <mergeCell ref="F248:F249"/>
    <mergeCell ref="G248:G249"/>
    <mergeCell ref="H248:H253"/>
    <mergeCell ref="F250:F251"/>
    <mergeCell ref="G250:G251"/>
    <mergeCell ref="F252:F253"/>
    <mergeCell ref="G252:G253"/>
    <mergeCell ref="A242:A247"/>
    <mergeCell ref="B242:B247"/>
    <mergeCell ref="C242:C247"/>
    <mergeCell ref="F242:F243"/>
    <mergeCell ref="G242:G243"/>
    <mergeCell ref="H242:H247"/>
    <mergeCell ref="F244:F245"/>
    <mergeCell ref="G244:G245"/>
    <mergeCell ref="F246:F247"/>
    <mergeCell ref="G246:G247"/>
    <mergeCell ref="A236:A241"/>
    <mergeCell ref="B236:B241"/>
    <mergeCell ref="C236:C241"/>
    <mergeCell ref="F236:F237"/>
    <mergeCell ref="G236:G237"/>
    <mergeCell ref="H236:H241"/>
    <mergeCell ref="F238:F239"/>
    <mergeCell ref="G238:G239"/>
    <mergeCell ref="F240:F241"/>
    <mergeCell ref="G240:G241"/>
    <mergeCell ref="A230:A235"/>
    <mergeCell ref="B230:B235"/>
    <mergeCell ref="C230:C235"/>
    <mergeCell ref="F230:F231"/>
    <mergeCell ref="G230:G231"/>
    <mergeCell ref="H230:H235"/>
    <mergeCell ref="F232:F233"/>
    <mergeCell ref="G232:G233"/>
    <mergeCell ref="F234:F235"/>
    <mergeCell ref="G234:G235"/>
    <mergeCell ref="A224:A229"/>
    <mergeCell ref="B224:B229"/>
    <mergeCell ref="C224:C229"/>
    <mergeCell ref="F224:F225"/>
    <mergeCell ref="G224:G225"/>
    <mergeCell ref="H224:H229"/>
    <mergeCell ref="F226:F227"/>
    <mergeCell ref="G226:G227"/>
    <mergeCell ref="F228:F229"/>
    <mergeCell ref="G228:G229"/>
    <mergeCell ref="A218:A223"/>
    <mergeCell ref="B218:B223"/>
    <mergeCell ref="C218:C223"/>
    <mergeCell ref="F218:F219"/>
    <mergeCell ref="G218:G219"/>
    <mergeCell ref="H218:H223"/>
    <mergeCell ref="F220:F221"/>
    <mergeCell ref="G220:G221"/>
    <mergeCell ref="F222:F223"/>
    <mergeCell ref="G222:G223"/>
    <mergeCell ref="A212:A217"/>
    <mergeCell ref="B212:B217"/>
    <mergeCell ref="C212:C217"/>
    <mergeCell ref="F212:F213"/>
    <mergeCell ref="G212:G213"/>
    <mergeCell ref="H212:H217"/>
    <mergeCell ref="F214:F215"/>
    <mergeCell ref="G214:G215"/>
    <mergeCell ref="F216:F217"/>
    <mergeCell ref="G216:G217"/>
    <mergeCell ref="A206:A211"/>
    <mergeCell ref="B206:B211"/>
    <mergeCell ref="C206:C211"/>
    <mergeCell ref="F206:F207"/>
    <mergeCell ref="G206:G207"/>
    <mergeCell ref="H206:H211"/>
    <mergeCell ref="F208:F209"/>
    <mergeCell ref="G208:G209"/>
    <mergeCell ref="F210:F211"/>
    <mergeCell ref="G210:G211"/>
    <mergeCell ref="A200:A205"/>
    <mergeCell ref="B200:B205"/>
    <mergeCell ref="C200:C205"/>
    <mergeCell ref="F200:F201"/>
    <mergeCell ref="G200:G201"/>
    <mergeCell ref="H200:H205"/>
    <mergeCell ref="F202:F203"/>
    <mergeCell ref="G202:G203"/>
    <mergeCell ref="F204:F205"/>
    <mergeCell ref="G204:G205"/>
    <mergeCell ref="A194:A199"/>
    <mergeCell ref="B194:B199"/>
    <mergeCell ref="C194:C199"/>
    <mergeCell ref="F194:F195"/>
    <mergeCell ref="G194:G195"/>
    <mergeCell ref="H194:H199"/>
    <mergeCell ref="F196:F197"/>
    <mergeCell ref="G196:G197"/>
    <mergeCell ref="F198:F199"/>
    <mergeCell ref="G198:G199"/>
    <mergeCell ref="A188:A193"/>
    <mergeCell ref="B188:B193"/>
    <mergeCell ref="C188:C193"/>
    <mergeCell ref="F188:F189"/>
    <mergeCell ref="H188:H193"/>
    <mergeCell ref="F190:F191"/>
    <mergeCell ref="F192:F193"/>
    <mergeCell ref="H26:H31"/>
    <mergeCell ref="C74:C79"/>
    <mergeCell ref="F74:F75"/>
    <mergeCell ref="H74:H79"/>
    <mergeCell ref="H62:H67"/>
    <mergeCell ref="H68:H73"/>
    <mergeCell ref="H50:H55"/>
    <mergeCell ref="B74:B79"/>
    <mergeCell ref="F90:F91"/>
    <mergeCell ref="G90:G91"/>
    <mergeCell ref="F92:F93"/>
    <mergeCell ref="G92:G93"/>
    <mergeCell ref="F62:F63"/>
    <mergeCell ref="G62:G63"/>
    <mergeCell ref="F64:F65"/>
    <mergeCell ref="F102:F103"/>
    <mergeCell ref="F82:F83"/>
    <mergeCell ref="H20:H25"/>
    <mergeCell ref="F22:F23"/>
    <mergeCell ref="G22:G23"/>
    <mergeCell ref="F24:F25"/>
    <mergeCell ref="G24:G25"/>
    <mergeCell ref="F44:F45"/>
    <mergeCell ref="G44:G45"/>
    <mergeCell ref="F40:F41"/>
    <mergeCell ref="G40:G41"/>
    <mergeCell ref="F42:F43"/>
    <mergeCell ref="G42:G43"/>
    <mergeCell ref="H44:H49"/>
    <mergeCell ref="F46:F47"/>
    <mergeCell ref="G46:G47"/>
    <mergeCell ref="F48:F49"/>
    <mergeCell ref="G48:G49"/>
    <mergeCell ref="F36:F37"/>
    <mergeCell ref="F32:F33"/>
    <mergeCell ref="F38:F39"/>
    <mergeCell ref="G38:G39"/>
    <mergeCell ref="H38:H43"/>
    <mergeCell ref="G32:G33"/>
    <mergeCell ref="H32:H37"/>
    <mergeCell ref="G36:G37"/>
    <mergeCell ref="G88:G89"/>
    <mergeCell ref="G76:G77"/>
    <mergeCell ref="F78:F79"/>
    <mergeCell ref="G78:G79"/>
    <mergeCell ref="G64:G65"/>
    <mergeCell ref="F66:F67"/>
    <mergeCell ref="G66:G67"/>
    <mergeCell ref="F68:F69"/>
    <mergeCell ref="G68:G69"/>
    <mergeCell ref="F70:F71"/>
    <mergeCell ref="G70:G71"/>
    <mergeCell ref="F72:F73"/>
    <mergeCell ref="G72:G73"/>
    <mergeCell ref="G74:G75"/>
    <mergeCell ref="B116:B121"/>
    <mergeCell ref="A116:A121"/>
    <mergeCell ref="B122:B127"/>
    <mergeCell ref="A122:A127"/>
    <mergeCell ref="F118:F119"/>
    <mergeCell ref="G118:G119"/>
    <mergeCell ref="F126:F127"/>
    <mergeCell ref="G126:G127"/>
    <mergeCell ref="B98:B103"/>
    <mergeCell ref="A98:A103"/>
    <mergeCell ref="F124:F125"/>
    <mergeCell ref="G124:G125"/>
    <mergeCell ref="F104:F105"/>
    <mergeCell ref="F106:F107"/>
    <mergeCell ref="F108:F109"/>
    <mergeCell ref="F116:F117"/>
    <mergeCell ref="G116:G117"/>
    <mergeCell ref="H8:H13"/>
    <mergeCell ref="C8:C13"/>
    <mergeCell ref="C14:C19"/>
    <mergeCell ref="F14:F15"/>
    <mergeCell ref="G14:G15"/>
    <mergeCell ref="H14:H19"/>
    <mergeCell ref="F16:F17"/>
    <mergeCell ref="G16:G17"/>
    <mergeCell ref="F18:F19"/>
    <mergeCell ref="F8:F9"/>
    <mergeCell ref="F10:F11"/>
    <mergeCell ref="F12:F13"/>
    <mergeCell ref="G8:G9"/>
    <mergeCell ref="G10:G11"/>
    <mergeCell ref="G12:G13"/>
    <mergeCell ref="G18:G19"/>
    <mergeCell ref="A8:A13"/>
    <mergeCell ref="A14:A19"/>
    <mergeCell ref="A20:A25"/>
    <mergeCell ref="A92:A97"/>
    <mergeCell ref="F34:F35"/>
    <mergeCell ref="G34:G35"/>
    <mergeCell ref="C20:C25"/>
    <mergeCell ref="F20:F21"/>
    <mergeCell ref="G20:G21"/>
    <mergeCell ref="F50:F51"/>
    <mergeCell ref="G50:G51"/>
    <mergeCell ref="F58:F59"/>
    <mergeCell ref="C50:C55"/>
    <mergeCell ref="C56:C61"/>
    <mergeCell ref="C68:C73"/>
    <mergeCell ref="C62:C67"/>
    <mergeCell ref="G28:G29"/>
    <mergeCell ref="F30:F31"/>
    <mergeCell ref="G30:G31"/>
    <mergeCell ref="F56:F57"/>
    <mergeCell ref="F28:F29"/>
    <mergeCell ref="G82:G83"/>
    <mergeCell ref="F88:F89"/>
    <mergeCell ref="F76:F77"/>
    <mergeCell ref="F52:F53"/>
    <mergeCell ref="G52:G53"/>
    <mergeCell ref="H56:H61"/>
    <mergeCell ref="F54:F55"/>
    <mergeCell ref="G54:G55"/>
    <mergeCell ref="G58:G59"/>
    <mergeCell ref="G56:G57"/>
    <mergeCell ref="F60:F61"/>
    <mergeCell ref="G60:G61"/>
    <mergeCell ref="H116:H121"/>
    <mergeCell ref="C122:C127"/>
    <mergeCell ref="H122:H127"/>
    <mergeCell ref="G98:G99"/>
    <mergeCell ref="H98:H103"/>
    <mergeCell ref="G100:G101"/>
    <mergeCell ref="G102:G103"/>
    <mergeCell ref="H104:H109"/>
    <mergeCell ref="G106:G107"/>
    <mergeCell ref="G108:G109"/>
    <mergeCell ref="F98:F99"/>
    <mergeCell ref="F100:F101"/>
    <mergeCell ref="F110:F111"/>
    <mergeCell ref="F112:F113"/>
    <mergeCell ref="F114:F115"/>
    <mergeCell ref="C98:C103"/>
    <mergeCell ref="C110:C115"/>
    <mergeCell ref="C104:C109"/>
    <mergeCell ref="G104:G105"/>
    <mergeCell ref="F120:F121"/>
    <mergeCell ref="G120:G121"/>
    <mergeCell ref="F122:F123"/>
    <mergeCell ref="G122:G123"/>
    <mergeCell ref="B1:H5"/>
    <mergeCell ref="G110:G111"/>
    <mergeCell ref="H110:H115"/>
    <mergeCell ref="G112:G113"/>
    <mergeCell ref="G114:G115"/>
    <mergeCell ref="C80:C85"/>
    <mergeCell ref="H80:H85"/>
    <mergeCell ref="C86:C91"/>
    <mergeCell ref="H86:H91"/>
    <mergeCell ref="C92:C97"/>
    <mergeCell ref="H92:H97"/>
    <mergeCell ref="F84:F85"/>
    <mergeCell ref="G84:G85"/>
    <mergeCell ref="F86:F87"/>
    <mergeCell ref="G86:G87"/>
    <mergeCell ref="F80:F81"/>
    <mergeCell ref="G80:G81"/>
    <mergeCell ref="F94:F95"/>
    <mergeCell ref="G94:G95"/>
    <mergeCell ref="B8:B13"/>
    <mergeCell ref="B14:B19"/>
    <mergeCell ref="B20:B25"/>
    <mergeCell ref="B26:B31"/>
    <mergeCell ref="B32:B37"/>
    <mergeCell ref="H128:H133"/>
    <mergeCell ref="A26:A31"/>
    <mergeCell ref="B104:B109"/>
    <mergeCell ref="B110:B115"/>
    <mergeCell ref="A32:A37"/>
    <mergeCell ref="B38:B43"/>
    <mergeCell ref="A38:A43"/>
    <mergeCell ref="B44:B49"/>
    <mergeCell ref="B50:B55"/>
    <mergeCell ref="B56:B61"/>
    <mergeCell ref="B62:B67"/>
    <mergeCell ref="A62:A67"/>
    <mergeCell ref="B68:B73"/>
    <mergeCell ref="A44:A49"/>
    <mergeCell ref="A110:A115"/>
    <mergeCell ref="A74:A79"/>
    <mergeCell ref="B80:B85"/>
    <mergeCell ref="A80:A85"/>
    <mergeCell ref="B86:B91"/>
    <mergeCell ref="A50:A55"/>
    <mergeCell ref="A56:A61"/>
    <mergeCell ref="A104:A109"/>
    <mergeCell ref="A68:A73"/>
    <mergeCell ref="A86:A91"/>
    <mergeCell ref="A140:A145"/>
    <mergeCell ref="B140:B145"/>
    <mergeCell ref="C140:C145"/>
    <mergeCell ref="F140:F141"/>
    <mergeCell ref="D6:E6"/>
    <mergeCell ref="F130:F131"/>
    <mergeCell ref="G130:G131"/>
    <mergeCell ref="F132:F133"/>
    <mergeCell ref="G132:G133"/>
    <mergeCell ref="A128:A133"/>
    <mergeCell ref="B128:B133"/>
    <mergeCell ref="C128:C133"/>
    <mergeCell ref="F128:F129"/>
    <mergeCell ref="G128:G129"/>
    <mergeCell ref="B92:B97"/>
    <mergeCell ref="C116:C121"/>
    <mergeCell ref="C26:C31"/>
    <mergeCell ref="F26:F27"/>
    <mergeCell ref="G26:G27"/>
    <mergeCell ref="C32:C37"/>
    <mergeCell ref="C38:C43"/>
    <mergeCell ref="C44:C49"/>
    <mergeCell ref="F96:F97"/>
    <mergeCell ref="G96:G97"/>
    <mergeCell ref="A134:A139"/>
    <mergeCell ref="B134:B139"/>
    <mergeCell ref="C134:C139"/>
    <mergeCell ref="F134:F135"/>
    <mergeCell ref="G134:G135"/>
    <mergeCell ref="H134:H139"/>
    <mergeCell ref="F136:F137"/>
    <mergeCell ref="G136:G137"/>
    <mergeCell ref="F138:F139"/>
    <mergeCell ref="G138:G139"/>
    <mergeCell ref="A152:A157"/>
    <mergeCell ref="B152:B157"/>
    <mergeCell ref="C152:C157"/>
    <mergeCell ref="H152:H157"/>
    <mergeCell ref="A158:A163"/>
    <mergeCell ref="B158:B163"/>
    <mergeCell ref="C158:C163"/>
    <mergeCell ref="H158:H163"/>
    <mergeCell ref="F162:F163"/>
    <mergeCell ref="G162:G163"/>
    <mergeCell ref="F152:F153"/>
    <mergeCell ref="G152:G153"/>
    <mergeCell ref="F154:F155"/>
    <mergeCell ref="G154:G155"/>
    <mergeCell ref="A164:A169"/>
    <mergeCell ref="B164:B169"/>
    <mergeCell ref="C164:C169"/>
    <mergeCell ref="F164:F165"/>
    <mergeCell ref="G164:G165"/>
    <mergeCell ref="H164:H169"/>
    <mergeCell ref="F166:F167"/>
    <mergeCell ref="G166:G167"/>
    <mergeCell ref="F168:F169"/>
    <mergeCell ref="G168:G169"/>
    <mergeCell ref="A182:A187"/>
    <mergeCell ref="B182:B187"/>
    <mergeCell ref="C182:C187"/>
    <mergeCell ref="F182:F183"/>
    <mergeCell ref="A170:A175"/>
    <mergeCell ref="B170:B175"/>
    <mergeCell ref="C170:C175"/>
    <mergeCell ref="F170:F171"/>
    <mergeCell ref="G170:G171"/>
    <mergeCell ref="F172:F173"/>
    <mergeCell ref="G172:G173"/>
    <mergeCell ref="F174:F175"/>
    <mergeCell ref="G174:G175"/>
    <mergeCell ref="A176:A181"/>
    <mergeCell ref="B176:B181"/>
    <mergeCell ref="C176:C181"/>
    <mergeCell ref="F176:F177"/>
    <mergeCell ref="G176:G177"/>
    <mergeCell ref="G182:G183"/>
    <mergeCell ref="G184:G185"/>
    <mergeCell ref="G186:G187"/>
    <mergeCell ref="A146:A151"/>
    <mergeCell ref="B146:B151"/>
    <mergeCell ref="C146:C151"/>
    <mergeCell ref="F146:F147"/>
    <mergeCell ref="G146:G147"/>
    <mergeCell ref="H146:H151"/>
    <mergeCell ref="F148:F149"/>
    <mergeCell ref="G148:G149"/>
    <mergeCell ref="F150:F151"/>
    <mergeCell ref="G150:G151"/>
    <mergeCell ref="G190:G191"/>
    <mergeCell ref="F186:F187"/>
    <mergeCell ref="G192:G193"/>
    <mergeCell ref="G140:G141"/>
    <mergeCell ref="H140:H145"/>
    <mergeCell ref="F142:F143"/>
    <mergeCell ref="G142:G143"/>
    <mergeCell ref="F144:F145"/>
    <mergeCell ref="G144:G145"/>
    <mergeCell ref="H170:H175"/>
    <mergeCell ref="F156:F157"/>
    <mergeCell ref="G156:G157"/>
    <mergeCell ref="F158:F159"/>
    <mergeCell ref="G158:G159"/>
    <mergeCell ref="F160:F161"/>
    <mergeCell ref="G160:G161"/>
    <mergeCell ref="H176:H181"/>
    <mergeCell ref="F178:F179"/>
    <mergeCell ref="G178:G179"/>
    <mergeCell ref="F180:F181"/>
    <mergeCell ref="G180:G181"/>
    <mergeCell ref="G188:G189"/>
    <mergeCell ref="H182:H187"/>
    <mergeCell ref="F184:F185"/>
  </mergeCells>
  <phoneticPr fontId="33" type="noConversion"/>
  <conditionalFormatting sqref="E121">
    <cfRule type="duplicateValues" dxfId="2932" priority="3869"/>
  </conditionalFormatting>
  <conditionalFormatting sqref="E139">
    <cfRule type="duplicateValues" dxfId="2931" priority="3643"/>
  </conditionalFormatting>
  <conditionalFormatting sqref="E157">
    <cfRule type="duplicateValues" dxfId="2930" priority="3630"/>
  </conditionalFormatting>
  <conditionalFormatting sqref="E175">
    <cfRule type="duplicateValues" dxfId="2929" priority="3617"/>
  </conditionalFormatting>
  <conditionalFormatting sqref="D61:E61">
    <cfRule type="duplicateValues" dxfId="2928" priority="2577"/>
  </conditionalFormatting>
  <conditionalFormatting sqref="L10 L39:L40 L24:L29">
    <cfRule type="expression" dxfId="2927" priority="2431">
      <formula>IF($C10="Nein",TRUE)</formula>
    </cfRule>
  </conditionalFormatting>
  <conditionalFormatting sqref="L10 L24:L29">
    <cfRule type="expression" dxfId="2926" priority="2430">
      <formula>IF($K10="Nein",TRUE)</formula>
    </cfRule>
  </conditionalFormatting>
  <conditionalFormatting sqref="L10 L24:L29">
    <cfRule type="expression" dxfId="2925" priority="2429">
      <formula>IF($R10="Nein",TRUE)</formula>
    </cfRule>
  </conditionalFormatting>
  <conditionalFormatting sqref="L10 L24:L29">
    <cfRule type="expression" dxfId="2924" priority="2428">
      <formula>IF($Y10="Nein",TRUE)</formula>
    </cfRule>
  </conditionalFormatting>
  <conditionalFormatting sqref="L10 L24:L29">
    <cfRule type="expression" dxfId="2923" priority="2427">
      <formula>IF($AF10="Nein",TRUE)</formula>
    </cfRule>
  </conditionalFormatting>
  <conditionalFormatting sqref="L10 L24:L29">
    <cfRule type="expression" dxfId="2922" priority="2426">
      <formula>IF($AM10="Nein",TRUE)</formula>
    </cfRule>
  </conditionalFormatting>
  <conditionalFormatting sqref="L10 L24:L29">
    <cfRule type="expression" dxfId="2921" priority="2425">
      <formula>IF($AT10="Nein",TRUE)</formula>
    </cfRule>
  </conditionalFormatting>
  <conditionalFormatting sqref="L19:L23">
    <cfRule type="expression" dxfId="2920" priority="2424">
      <formula>IF($C19="Nein",TRUE)</formula>
    </cfRule>
  </conditionalFormatting>
  <conditionalFormatting sqref="L19:L23">
    <cfRule type="expression" dxfId="2919" priority="2423">
      <formula>IF($K19="Nein",TRUE)</formula>
    </cfRule>
  </conditionalFormatting>
  <conditionalFormatting sqref="L19:L23">
    <cfRule type="expression" dxfId="2918" priority="2422">
      <formula>IF($R19="Nein",TRUE)</formula>
    </cfRule>
  </conditionalFormatting>
  <conditionalFormatting sqref="L19:L23">
    <cfRule type="expression" dxfId="2917" priority="2421">
      <formula>IF($Y19="Nein",TRUE)</formula>
    </cfRule>
  </conditionalFormatting>
  <conditionalFormatting sqref="L19:L23">
    <cfRule type="expression" dxfId="2916" priority="2420">
      <formula>IF($AF19="Nein",TRUE)</formula>
    </cfRule>
  </conditionalFormatting>
  <conditionalFormatting sqref="L19:L23">
    <cfRule type="expression" dxfId="2915" priority="2419">
      <formula>IF($AM19="Nein",TRUE)</formula>
    </cfRule>
  </conditionalFormatting>
  <conditionalFormatting sqref="L19:L23">
    <cfRule type="expression" dxfId="2914" priority="2418">
      <formula>IF($AT19="Nein",TRUE)</formula>
    </cfRule>
  </conditionalFormatting>
  <conditionalFormatting sqref="L31:L38">
    <cfRule type="expression" dxfId="2913" priority="2410">
      <formula>IF($C31="Nein",TRUE)</formula>
    </cfRule>
  </conditionalFormatting>
  <conditionalFormatting sqref="L31:L38">
    <cfRule type="expression" dxfId="2912" priority="2409">
      <formula>IF($K31="Nein",TRUE)</formula>
    </cfRule>
  </conditionalFormatting>
  <conditionalFormatting sqref="L31:L38">
    <cfRule type="expression" dxfId="2911" priority="2408">
      <formula>IF($R31="Nein",TRUE)</formula>
    </cfRule>
  </conditionalFormatting>
  <conditionalFormatting sqref="L31:L38">
    <cfRule type="expression" dxfId="2910" priority="2407">
      <formula>IF($Y31="Nein",TRUE)</formula>
    </cfRule>
  </conditionalFormatting>
  <conditionalFormatting sqref="L31:L38">
    <cfRule type="expression" dxfId="2909" priority="2406">
      <formula>IF($AF31="Nein",TRUE)</formula>
    </cfRule>
  </conditionalFormatting>
  <conditionalFormatting sqref="L31:L38">
    <cfRule type="expression" dxfId="2908" priority="2405">
      <formula>IF($AM31="Nein",TRUE)</formula>
    </cfRule>
  </conditionalFormatting>
  <conditionalFormatting sqref="L31:L38">
    <cfRule type="expression" dxfId="2907" priority="2404">
      <formula>IF($AT31="Nein",TRUE)</formula>
    </cfRule>
  </conditionalFormatting>
  <conditionalFormatting sqref="L39:L40">
    <cfRule type="expression" dxfId="2906" priority="2403">
      <formula>IF($K39="Nein",TRUE)</formula>
    </cfRule>
  </conditionalFormatting>
  <conditionalFormatting sqref="L39:L40">
    <cfRule type="expression" dxfId="2905" priority="2402">
      <formula>IF($R39="Nein",TRUE)</formula>
    </cfRule>
  </conditionalFormatting>
  <conditionalFormatting sqref="L39:L40">
    <cfRule type="expression" dxfId="2904" priority="2401">
      <formula>IF($Y39="Nein",TRUE)</formula>
    </cfRule>
  </conditionalFormatting>
  <conditionalFormatting sqref="L39:L40">
    <cfRule type="expression" dxfId="2903" priority="2400">
      <formula>IF($AF39="Nein",TRUE)</formula>
    </cfRule>
  </conditionalFormatting>
  <conditionalFormatting sqref="L39:L40">
    <cfRule type="expression" dxfId="2902" priority="2399">
      <formula>IF($AM39="Nein",TRUE)</formula>
    </cfRule>
  </conditionalFormatting>
  <conditionalFormatting sqref="L39:L40">
    <cfRule type="expression" dxfId="2901" priority="2398">
      <formula>IF($AT39="Nein",TRUE)</formula>
    </cfRule>
  </conditionalFormatting>
  <conditionalFormatting sqref="L30">
    <cfRule type="expression" dxfId="2900" priority="2397">
      <formula>IF($C30="Nein",TRUE)</formula>
    </cfRule>
  </conditionalFormatting>
  <conditionalFormatting sqref="L30">
    <cfRule type="expression" dxfId="2899" priority="2396">
      <formula>IF($K30="Nein",TRUE)</formula>
    </cfRule>
  </conditionalFormatting>
  <conditionalFormatting sqref="L30">
    <cfRule type="expression" dxfId="2898" priority="2395">
      <formula>IF($R30="Nein",TRUE)</formula>
    </cfRule>
  </conditionalFormatting>
  <conditionalFormatting sqref="L30">
    <cfRule type="expression" dxfId="2897" priority="2394">
      <formula>IF($Y30="Nein",TRUE)</formula>
    </cfRule>
  </conditionalFormatting>
  <conditionalFormatting sqref="L30">
    <cfRule type="expression" dxfId="2896" priority="2393">
      <formula>IF($AF30="Nein",TRUE)</formula>
    </cfRule>
  </conditionalFormatting>
  <conditionalFormatting sqref="L30">
    <cfRule type="expression" dxfId="2895" priority="2392">
      <formula>IF($AM30="Nein",TRUE)</formula>
    </cfRule>
  </conditionalFormatting>
  <conditionalFormatting sqref="L30">
    <cfRule type="expression" dxfId="2894" priority="2391">
      <formula>IF($AT30="Nein",TRUE)</formula>
    </cfRule>
  </conditionalFormatting>
  <conditionalFormatting sqref="E193">
    <cfRule type="duplicateValues" dxfId="2893" priority="2366"/>
  </conditionalFormatting>
  <conditionalFormatting sqref="E211">
    <cfRule type="duplicateValues" dxfId="2892" priority="2331"/>
  </conditionalFormatting>
  <conditionalFormatting sqref="E229">
    <cfRule type="duplicateValues" dxfId="2891" priority="2296"/>
  </conditionalFormatting>
  <conditionalFormatting sqref="E247">
    <cfRule type="duplicateValues" dxfId="2890" priority="2261"/>
  </conditionalFormatting>
  <conditionalFormatting sqref="E271">
    <cfRule type="duplicateValues" dxfId="2889" priority="2214"/>
  </conditionalFormatting>
  <conditionalFormatting sqref="E289">
    <cfRule type="duplicateValues" dxfId="2888" priority="2179"/>
  </conditionalFormatting>
  <conditionalFormatting sqref="E307">
    <cfRule type="duplicateValues" dxfId="2887" priority="2144"/>
  </conditionalFormatting>
  <conditionalFormatting sqref="E303:E306">
    <cfRule type="duplicateValues" dxfId="2886" priority="853"/>
  </conditionalFormatting>
  <conditionalFormatting sqref="E302">
    <cfRule type="duplicateValues" dxfId="2885" priority="852"/>
  </conditionalFormatting>
  <conditionalFormatting sqref="D302:E306">
    <cfRule type="duplicateValues" dxfId="2884" priority="845"/>
    <cfRule type="duplicateValues" dxfId="2883" priority="846"/>
    <cfRule type="duplicateValues" dxfId="2882" priority="851"/>
  </conditionalFormatting>
  <conditionalFormatting sqref="D303:D306">
    <cfRule type="duplicateValues" dxfId="2881" priority="850"/>
  </conditionalFormatting>
  <conditionalFormatting sqref="D302">
    <cfRule type="duplicateValues" dxfId="2880" priority="849"/>
  </conditionalFormatting>
  <conditionalFormatting sqref="D303:D306">
    <cfRule type="duplicateValues" dxfId="2879" priority="848"/>
  </conditionalFormatting>
  <conditionalFormatting sqref="D302">
    <cfRule type="duplicateValues" dxfId="2878" priority="847"/>
  </conditionalFormatting>
  <conditionalFormatting sqref="E297:E300">
    <cfRule type="duplicateValues" dxfId="2877" priority="844"/>
  </conditionalFormatting>
  <conditionalFormatting sqref="E296">
    <cfRule type="duplicateValues" dxfId="2876" priority="843"/>
  </conditionalFormatting>
  <conditionalFormatting sqref="D296:E300">
    <cfRule type="duplicateValues" dxfId="2875" priority="836"/>
    <cfRule type="duplicateValues" dxfId="2874" priority="837"/>
    <cfRule type="duplicateValues" dxfId="2873" priority="842"/>
  </conditionalFormatting>
  <conditionalFormatting sqref="D297:D300">
    <cfRule type="duplicateValues" dxfId="2872" priority="841"/>
  </conditionalFormatting>
  <conditionalFormatting sqref="D296">
    <cfRule type="duplicateValues" dxfId="2871" priority="840"/>
  </conditionalFormatting>
  <conditionalFormatting sqref="D297:D300">
    <cfRule type="duplicateValues" dxfId="2870" priority="839"/>
  </conditionalFormatting>
  <conditionalFormatting sqref="D296">
    <cfRule type="duplicateValues" dxfId="2869" priority="838"/>
  </conditionalFormatting>
  <conditionalFormatting sqref="E291:E294">
    <cfRule type="duplicateValues" dxfId="2868" priority="835"/>
  </conditionalFormatting>
  <conditionalFormatting sqref="E290">
    <cfRule type="duplicateValues" dxfId="2867" priority="834"/>
  </conditionalFormatting>
  <conditionalFormatting sqref="D290:E294">
    <cfRule type="duplicateValues" dxfId="2866" priority="827"/>
    <cfRule type="duplicateValues" dxfId="2865" priority="828"/>
    <cfRule type="duplicateValues" dxfId="2864" priority="833"/>
  </conditionalFormatting>
  <conditionalFormatting sqref="D291:D294">
    <cfRule type="duplicateValues" dxfId="2863" priority="832"/>
  </conditionalFormatting>
  <conditionalFormatting sqref="D290">
    <cfRule type="duplicateValues" dxfId="2862" priority="831"/>
  </conditionalFormatting>
  <conditionalFormatting sqref="D291:D294">
    <cfRule type="duplicateValues" dxfId="2861" priority="830"/>
  </conditionalFormatting>
  <conditionalFormatting sqref="D290">
    <cfRule type="duplicateValues" dxfId="2860" priority="829"/>
  </conditionalFormatting>
  <conditionalFormatting sqref="E285:E288">
    <cfRule type="duplicateValues" dxfId="2859" priority="826"/>
  </conditionalFormatting>
  <conditionalFormatting sqref="E284">
    <cfRule type="duplicateValues" dxfId="2858" priority="825"/>
  </conditionalFormatting>
  <conditionalFormatting sqref="D284:E288">
    <cfRule type="duplicateValues" dxfId="2857" priority="818"/>
    <cfRule type="duplicateValues" dxfId="2856" priority="819"/>
    <cfRule type="duplicateValues" dxfId="2855" priority="824"/>
  </conditionalFormatting>
  <conditionalFormatting sqref="D285:D288">
    <cfRule type="duplicateValues" dxfId="2854" priority="823"/>
  </conditionalFormatting>
  <conditionalFormatting sqref="D284">
    <cfRule type="duplicateValues" dxfId="2853" priority="822"/>
  </conditionalFormatting>
  <conditionalFormatting sqref="D285:D288">
    <cfRule type="duplicateValues" dxfId="2852" priority="821"/>
  </conditionalFormatting>
  <conditionalFormatting sqref="D284">
    <cfRule type="duplicateValues" dxfId="2851" priority="820"/>
  </conditionalFormatting>
  <conditionalFormatting sqref="E279:E282">
    <cfRule type="duplicateValues" dxfId="2850" priority="817"/>
  </conditionalFormatting>
  <conditionalFormatting sqref="E278">
    <cfRule type="duplicateValues" dxfId="2849" priority="816"/>
  </conditionalFormatting>
  <conditionalFormatting sqref="D278:E282">
    <cfRule type="duplicateValues" dxfId="2848" priority="809"/>
    <cfRule type="duplicateValues" dxfId="2847" priority="810"/>
    <cfRule type="duplicateValues" dxfId="2846" priority="815"/>
  </conditionalFormatting>
  <conditionalFormatting sqref="D279:D282">
    <cfRule type="duplicateValues" dxfId="2845" priority="814"/>
  </conditionalFormatting>
  <conditionalFormatting sqref="D278">
    <cfRule type="duplicateValues" dxfId="2844" priority="813"/>
  </conditionalFormatting>
  <conditionalFormatting sqref="D279:D282">
    <cfRule type="duplicateValues" dxfId="2843" priority="812"/>
  </conditionalFormatting>
  <conditionalFormatting sqref="D278">
    <cfRule type="duplicateValues" dxfId="2842" priority="811"/>
  </conditionalFormatting>
  <conditionalFormatting sqref="E273:E276">
    <cfRule type="duplicateValues" dxfId="2841" priority="808"/>
  </conditionalFormatting>
  <conditionalFormatting sqref="E272">
    <cfRule type="duplicateValues" dxfId="2840" priority="807"/>
  </conditionalFormatting>
  <conditionalFormatting sqref="D272:E276">
    <cfRule type="duplicateValues" dxfId="2839" priority="800"/>
    <cfRule type="duplicateValues" dxfId="2838" priority="801"/>
    <cfRule type="duplicateValues" dxfId="2837" priority="806"/>
  </conditionalFormatting>
  <conditionalFormatting sqref="D273:D276">
    <cfRule type="duplicateValues" dxfId="2836" priority="805"/>
  </conditionalFormatting>
  <conditionalFormatting sqref="D272">
    <cfRule type="duplicateValues" dxfId="2835" priority="804"/>
  </conditionalFormatting>
  <conditionalFormatting sqref="D273:D276">
    <cfRule type="duplicateValues" dxfId="2834" priority="803"/>
  </conditionalFormatting>
  <conditionalFormatting sqref="D272">
    <cfRule type="duplicateValues" dxfId="2833" priority="802"/>
  </conditionalFormatting>
  <conditionalFormatting sqref="E267:E270">
    <cfRule type="duplicateValues" dxfId="2832" priority="799"/>
  </conditionalFormatting>
  <conditionalFormatting sqref="E266">
    <cfRule type="duplicateValues" dxfId="2831" priority="798"/>
  </conditionalFormatting>
  <conditionalFormatting sqref="D266:E270">
    <cfRule type="duplicateValues" dxfId="2830" priority="791"/>
    <cfRule type="duplicateValues" dxfId="2829" priority="792"/>
    <cfRule type="duplicateValues" dxfId="2828" priority="797"/>
  </conditionalFormatting>
  <conditionalFormatting sqref="D267:D270">
    <cfRule type="duplicateValues" dxfId="2827" priority="796"/>
  </conditionalFormatting>
  <conditionalFormatting sqref="D266">
    <cfRule type="duplicateValues" dxfId="2826" priority="795"/>
  </conditionalFormatting>
  <conditionalFormatting sqref="D267:D270">
    <cfRule type="duplicateValues" dxfId="2825" priority="794"/>
  </conditionalFormatting>
  <conditionalFormatting sqref="D266">
    <cfRule type="duplicateValues" dxfId="2824" priority="793"/>
  </conditionalFormatting>
  <conditionalFormatting sqref="E261:E264">
    <cfRule type="duplicateValues" dxfId="2823" priority="790"/>
  </conditionalFormatting>
  <conditionalFormatting sqref="E260">
    <cfRule type="duplicateValues" dxfId="2822" priority="789"/>
  </conditionalFormatting>
  <conditionalFormatting sqref="D260:E264">
    <cfRule type="duplicateValues" dxfId="2821" priority="782"/>
    <cfRule type="duplicateValues" dxfId="2820" priority="783"/>
    <cfRule type="duplicateValues" dxfId="2819" priority="788"/>
  </conditionalFormatting>
  <conditionalFormatting sqref="D261:D264">
    <cfRule type="duplicateValues" dxfId="2818" priority="787"/>
  </conditionalFormatting>
  <conditionalFormatting sqref="D260">
    <cfRule type="duplicateValues" dxfId="2817" priority="786"/>
  </conditionalFormatting>
  <conditionalFormatting sqref="D261:D264">
    <cfRule type="duplicateValues" dxfId="2816" priority="785"/>
  </conditionalFormatting>
  <conditionalFormatting sqref="D260">
    <cfRule type="duplicateValues" dxfId="2815" priority="784"/>
  </conditionalFormatting>
  <conditionalFormatting sqref="E255:E258">
    <cfRule type="duplicateValues" dxfId="2814" priority="781"/>
  </conditionalFormatting>
  <conditionalFormatting sqref="E254">
    <cfRule type="duplicateValues" dxfId="2813" priority="780"/>
  </conditionalFormatting>
  <conditionalFormatting sqref="D254:E258">
    <cfRule type="duplicateValues" dxfId="2812" priority="773"/>
    <cfRule type="duplicateValues" dxfId="2811" priority="774"/>
    <cfRule type="duplicateValues" dxfId="2810" priority="779"/>
  </conditionalFormatting>
  <conditionalFormatting sqref="D255:D258">
    <cfRule type="duplicateValues" dxfId="2809" priority="778"/>
  </conditionalFormatting>
  <conditionalFormatting sqref="D254">
    <cfRule type="duplicateValues" dxfId="2808" priority="777"/>
  </conditionalFormatting>
  <conditionalFormatting sqref="D255:D258">
    <cfRule type="duplicateValues" dxfId="2807" priority="776"/>
  </conditionalFormatting>
  <conditionalFormatting sqref="D254">
    <cfRule type="duplicateValues" dxfId="2806" priority="775"/>
  </conditionalFormatting>
  <conditionalFormatting sqref="E249:E252">
    <cfRule type="duplicateValues" dxfId="2805" priority="772"/>
  </conditionalFormatting>
  <conditionalFormatting sqref="E248">
    <cfRule type="duplicateValues" dxfId="2804" priority="771"/>
  </conditionalFormatting>
  <conditionalFormatting sqref="D248:E252">
    <cfRule type="duplicateValues" dxfId="2803" priority="764"/>
    <cfRule type="duplicateValues" dxfId="2802" priority="765"/>
    <cfRule type="duplicateValues" dxfId="2801" priority="770"/>
  </conditionalFormatting>
  <conditionalFormatting sqref="D249:D252">
    <cfRule type="duplicateValues" dxfId="2800" priority="769"/>
  </conditionalFormatting>
  <conditionalFormatting sqref="D248">
    <cfRule type="duplicateValues" dxfId="2799" priority="768"/>
  </conditionalFormatting>
  <conditionalFormatting sqref="D249:D252">
    <cfRule type="duplicateValues" dxfId="2798" priority="767"/>
  </conditionalFormatting>
  <conditionalFormatting sqref="D248">
    <cfRule type="duplicateValues" dxfId="2797" priority="766"/>
  </conditionalFormatting>
  <conditionalFormatting sqref="E243:E246">
    <cfRule type="duplicateValues" dxfId="2796" priority="763"/>
  </conditionalFormatting>
  <conditionalFormatting sqref="E242">
    <cfRule type="duplicateValues" dxfId="2795" priority="762"/>
  </conditionalFormatting>
  <conditionalFormatting sqref="D242:E246">
    <cfRule type="duplicateValues" dxfId="2794" priority="755"/>
    <cfRule type="duplicateValues" dxfId="2793" priority="756"/>
    <cfRule type="duplicateValues" dxfId="2792" priority="761"/>
  </conditionalFormatting>
  <conditionalFormatting sqref="D243:D246">
    <cfRule type="duplicateValues" dxfId="2791" priority="760"/>
  </conditionalFormatting>
  <conditionalFormatting sqref="D242">
    <cfRule type="duplicateValues" dxfId="2790" priority="759"/>
  </conditionalFormatting>
  <conditionalFormatting sqref="D243:D246">
    <cfRule type="duplicateValues" dxfId="2789" priority="758"/>
  </conditionalFormatting>
  <conditionalFormatting sqref="D242">
    <cfRule type="duplicateValues" dxfId="2788" priority="757"/>
  </conditionalFormatting>
  <conditionalFormatting sqref="E141:E144">
    <cfRule type="duplicateValues" dxfId="2787" priority="619"/>
  </conditionalFormatting>
  <conditionalFormatting sqref="E140">
    <cfRule type="duplicateValues" dxfId="2786" priority="618"/>
  </conditionalFormatting>
  <conditionalFormatting sqref="E140:E144">
    <cfRule type="duplicateValues" dxfId="2785" priority="611"/>
    <cfRule type="duplicateValues" dxfId="2784" priority="612"/>
    <cfRule type="duplicateValues" dxfId="2783" priority="617"/>
  </conditionalFormatting>
  <conditionalFormatting sqref="D20:D24">
    <cfRule type="duplicateValues" dxfId="2782" priority="431"/>
    <cfRule type="duplicateValues" dxfId="2781" priority="432"/>
    <cfRule type="duplicateValues" dxfId="2780" priority="437"/>
  </conditionalFormatting>
  <conditionalFormatting sqref="D21:D24">
    <cfRule type="duplicateValues" dxfId="2779" priority="436"/>
  </conditionalFormatting>
  <conditionalFormatting sqref="D20">
    <cfRule type="duplicateValues" dxfId="2778" priority="435"/>
  </conditionalFormatting>
  <conditionalFormatting sqref="D21:D24">
    <cfRule type="duplicateValues" dxfId="2777" priority="434"/>
  </conditionalFormatting>
  <conditionalFormatting sqref="D20">
    <cfRule type="duplicateValues" dxfId="2776" priority="433"/>
  </conditionalFormatting>
  <conditionalFormatting sqref="E303:E306">
    <cfRule type="duplicateValues" dxfId="2775" priority="412"/>
  </conditionalFormatting>
  <conditionalFormatting sqref="E302">
    <cfRule type="duplicateValues" dxfId="2774" priority="411"/>
  </conditionalFormatting>
  <conditionalFormatting sqref="E303:E306">
    <cfRule type="duplicateValues" dxfId="2773" priority="410"/>
  </conditionalFormatting>
  <conditionalFormatting sqref="E302">
    <cfRule type="duplicateValues" dxfId="2772" priority="409"/>
  </conditionalFormatting>
  <conditionalFormatting sqref="D303:D306">
    <cfRule type="duplicateValues" dxfId="2771" priority="408"/>
  </conditionalFormatting>
  <conditionalFormatting sqref="D302">
    <cfRule type="duplicateValues" dxfId="2770" priority="407"/>
  </conditionalFormatting>
  <conditionalFormatting sqref="D303:D306">
    <cfRule type="duplicateValues" dxfId="2769" priority="406"/>
  </conditionalFormatting>
  <conditionalFormatting sqref="D302">
    <cfRule type="duplicateValues" dxfId="2768" priority="405"/>
  </conditionalFormatting>
  <conditionalFormatting sqref="D303:D306">
    <cfRule type="duplicateValues" dxfId="2767" priority="404"/>
  </conditionalFormatting>
  <conditionalFormatting sqref="D302">
    <cfRule type="duplicateValues" dxfId="2766" priority="403"/>
  </conditionalFormatting>
  <conditionalFormatting sqref="E237:E240">
    <cfRule type="duplicateValues" dxfId="2765" priority="402"/>
  </conditionalFormatting>
  <conditionalFormatting sqref="E236">
    <cfRule type="duplicateValues" dxfId="2764" priority="401"/>
  </conditionalFormatting>
  <conditionalFormatting sqref="D236:E240">
    <cfRule type="duplicateValues" dxfId="2763" priority="394"/>
    <cfRule type="duplicateValues" dxfId="2762" priority="395"/>
    <cfRule type="duplicateValues" dxfId="2761" priority="400"/>
  </conditionalFormatting>
  <conditionalFormatting sqref="D237:D240">
    <cfRule type="duplicateValues" dxfId="2760" priority="399"/>
  </conditionalFormatting>
  <conditionalFormatting sqref="D236">
    <cfRule type="duplicateValues" dxfId="2759" priority="398"/>
  </conditionalFormatting>
  <conditionalFormatting sqref="D237:D240">
    <cfRule type="duplicateValues" dxfId="2758" priority="397"/>
  </conditionalFormatting>
  <conditionalFormatting sqref="D236">
    <cfRule type="duplicateValues" dxfId="2757" priority="396"/>
  </conditionalFormatting>
  <conditionalFormatting sqref="E231:E234">
    <cfRule type="duplicateValues" dxfId="2756" priority="393"/>
  </conditionalFormatting>
  <conditionalFormatting sqref="E230">
    <cfRule type="duplicateValues" dxfId="2755" priority="392"/>
  </conditionalFormatting>
  <conditionalFormatting sqref="D230:E234">
    <cfRule type="duplicateValues" dxfId="2754" priority="385"/>
    <cfRule type="duplicateValues" dxfId="2753" priority="386"/>
    <cfRule type="duplicateValues" dxfId="2752" priority="391"/>
  </conditionalFormatting>
  <conditionalFormatting sqref="D231:D234">
    <cfRule type="duplicateValues" dxfId="2751" priority="390"/>
  </conditionalFormatting>
  <conditionalFormatting sqref="D230">
    <cfRule type="duplicateValues" dxfId="2750" priority="389"/>
  </conditionalFormatting>
  <conditionalFormatting sqref="D231:D234">
    <cfRule type="duplicateValues" dxfId="2749" priority="388"/>
  </conditionalFormatting>
  <conditionalFormatting sqref="D230">
    <cfRule type="duplicateValues" dxfId="2748" priority="387"/>
  </conditionalFormatting>
  <conditionalFormatting sqref="E225:E228">
    <cfRule type="duplicateValues" dxfId="2747" priority="384"/>
  </conditionalFormatting>
  <conditionalFormatting sqref="E224">
    <cfRule type="duplicateValues" dxfId="2746" priority="383"/>
  </conditionalFormatting>
  <conditionalFormatting sqref="D224:E228">
    <cfRule type="duplicateValues" dxfId="2745" priority="376"/>
    <cfRule type="duplicateValues" dxfId="2744" priority="377"/>
    <cfRule type="duplicateValues" dxfId="2743" priority="382"/>
  </conditionalFormatting>
  <conditionalFormatting sqref="D225:D228">
    <cfRule type="duplicateValues" dxfId="2742" priority="381"/>
  </conditionalFormatting>
  <conditionalFormatting sqref="D224">
    <cfRule type="duplicateValues" dxfId="2741" priority="380"/>
  </conditionalFormatting>
  <conditionalFormatting sqref="D225:D228">
    <cfRule type="duplicateValues" dxfId="2740" priority="379"/>
  </conditionalFormatting>
  <conditionalFormatting sqref="D224">
    <cfRule type="duplicateValues" dxfId="2739" priority="378"/>
  </conditionalFormatting>
  <conditionalFormatting sqref="E219:E222">
    <cfRule type="duplicateValues" dxfId="2738" priority="375"/>
  </conditionalFormatting>
  <conditionalFormatting sqref="E218">
    <cfRule type="duplicateValues" dxfId="2737" priority="374"/>
  </conditionalFormatting>
  <conditionalFormatting sqref="D218:E222">
    <cfRule type="duplicateValues" dxfId="2736" priority="367"/>
    <cfRule type="duplicateValues" dxfId="2735" priority="368"/>
    <cfRule type="duplicateValues" dxfId="2734" priority="373"/>
  </conditionalFormatting>
  <conditionalFormatting sqref="D219:D222">
    <cfRule type="duplicateValues" dxfId="2733" priority="372"/>
  </conditionalFormatting>
  <conditionalFormatting sqref="D218">
    <cfRule type="duplicateValues" dxfId="2732" priority="371"/>
  </conditionalFormatting>
  <conditionalFormatting sqref="D219:D222">
    <cfRule type="duplicateValues" dxfId="2731" priority="370"/>
  </conditionalFormatting>
  <conditionalFormatting sqref="D218">
    <cfRule type="duplicateValues" dxfId="2730" priority="369"/>
  </conditionalFormatting>
  <conditionalFormatting sqref="E213:E216">
    <cfRule type="duplicateValues" dxfId="2729" priority="366"/>
  </conditionalFormatting>
  <conditionalFormatting sqref="E212">
    <cfRule type="duplicateValues" dxfId="2728" priority="365"/>
  </conditionalFormatting>
  <conditionalFormatting sqref="D212:E216">
    <cfRule type="duplicateValues" dxfId="2727" priority="358"/>
    <cfRule type="duplicateValues" dxfId="2726" priority="359"/>
    <cfRule type="duplicateValues" dxfId="2725" priority="364"/>
  </conditionalFormatting>
  <conditionalFormatting sqref="D213:D216">
    <cfRule type="duplicateValues" dxfId="2724" priority="363"/>
  </conditionalFormatting>
  <conditionalFormatting sqref="D212">
    <cfRule type="duplicateValues" dxfId="2723" priority="362"/>
  </conditionalFormatting>
  <conditionalFormatting sqref="D213:D216">
    <cfRule type="duplicateValues" dxfId="2722" priority="361"/>
  </conditionalFormatting>
  <conditionalFormatting sqref="D212">
    <cfRule type="duplicateValues" dxfId="2721" priority="360"/>
  </conditionalFormatting>
  <conditionalFormatting sqref="E207:E210">
    <cfRule type="duplicateValues" dxfId="2720" priority="357"/>
  </conditionalFormatting>
  <conditionalFormatting sqref="E206">
    <cfRule type="duplicateValues" dxfId="2719" priority="356"/>
  </conditionalFormatting>
  <conditionalFormatting sqref="D206:E210">
    <cfRule type="duplicateValues" dxfId="2718" priority="349"/>
    <cfRule type="duplicateValues" dxfId="2717" priority="350"/>
    <cfRule type="duplicateValues" dxfId="2716" priority="355"/>
  </conditionalFormatting>
  <conditionalFormatting sqref="D207:D210">
    <cfRule type="duplicateValues" dxfId="2715" priority="354"/>
  </conditionalFormatting>
  <conditionalFormatting sqref="D206">
    <cfRule type="duplicateValues" dxfId="2714" priority="353"/>
  </conditionalFormatting>
  <conditionalFormatting sqref="D207:D210">
    <cfRule type="duplicateValues" dxfId="2713" priority="352"/>
  </conditionalFormatting>
  <conditionalFormatting sqref="D206">
    <cfRule type="duplicateValues" dxfId="2712" priority="351"/>
  </conditionalFormatting>
  <conditionalFormatting sqref="E201:E204">
    <cfRule type="duplicateValues" dxfId="2711" priority="348"/>
  </conditionalFormatting>
  <conditionalFormatting sqref="E200">
    <cfRule type="duplicateValues" dxfId="2710" priority="347"/>
  </conditionalFormatting>
  <conditionalFormatting sqref="D200:E204">
    <cfRule type="duplicateValues" dxfId="2709" priority="340"/>
    <cfRule type="duplicateValues" dxfId="2708" priority="341"/>
    <cfRule type="duplicateValues" dxfId="2707" priority="346"/>
  </conditionalFormatting>
  <conditionalFormatting sqref="D201:D204">
    <cfRule type="duplicateValues" dxfId="2706" priority="345"/>
  </conditionalFormatting>
  <conditionalFormatting sqref="D200">
    <cfRule type="duplicateValues" dxfId="2705" priority="344"/>
  </conditionalFormatting>
  <conditionalFormatting sqref="D201:D204">
    <cfRule type="duplicateValues" dxfId="2704" priority="343"/>
  </conditionalFormatting>
  <conditionalFormatting sqref="D200">
    <cfRule type="duplicateValues" dxfId="2703" priority="342"/>
  </conditionalFormatting>
  <conditionalFormatting sqref="E195:E198">
    <cfRule type="duplicateValues" dxfId="2702" priority="339"/>
  </conditionalFormatting>
  <conditionalFormatting sqref="E194">
    <cfRule type="duplicateValues" dxfId="2701" priority="338"/>
  </conditionalFormatting>
  <conditionalFormatting sqref="D194:E198">
    <cfRule type="duplicateValues" dxfId="2700" priority="331"/>
    <cfRule type="duplicateValues" dxfId="2699" priority="332"/>
    <cfRule type="duplicateValues" dxfId="2698" priority="337"/>
  </conditionalFormatting>
  <conditionalFormatting sqref="D195:D198">
    <cfRule type="duplicateValues" dxfId="2697" priority="336"/>
  </conditionalFormatting>
  <conditionalFormatting sqref="D194">
    <cfRule type="duplicateValues" dxfId="2696" priority="335"/>
  </conditionalFormatting>
  <conditionalFormatting sqref="D195:D198">
    <cfRule type="duplicateValues" dxfId="2695" priority="334"/>
  </conditionalFormatting>
  <conditionalFormatting sqref="D194">
    <cfRule type="duplicateValues" dxfId="2694" priority="333"/>
  </conditionalFormatting>
  <conditionalFormatting sqref="E189:E192">
    <cfRule type="duplicateValues" dxfId="2693" priority="330"/>
  </conditionalFormatting>
  <conditionalFormatting sqref="E188">
    <cfRule type="duplicateValues" dxfId="2692" priority="329"/>
  </conditionalFormatting>
  <conditionalFormatting sqref="D188:E192">
    <cfRule type="duplicateValues" dxfId="2691" priority="322"/>
    <cfRule type="duplicateValues" dxfId="2690" priority="323"/>
    <cfRule type="duplicateValues" dxfId="2689" priority="328"/>
  </conditionalFormatting>
  <conditionalFormatting sqref="D189:D192">
    <cfRule type="duplicateValues" dxfId="2688" priority="327"/>
  </conditionalFormatting>
  <conditionalFormatting sqref="D188">
    <cfRule type="duplicateValues" dxfId="2687" priority="326"/>
  </conditionalFormatting>
  <conditionalFormatting sqref="D189:D192">
    <cfRule type="duplicateValues" dxfId="2686" priority="325"/>
  </conditionalFormatting>
  <conditionalFormatting sqref="D188">
    <cfRule type="duplicateValues" dxfId="2685" priority="324"/>
  </conditionalFormatting>
  <conditionalFormatting sqref="E183:E186">
    <cfRule type="duplicateValues" dxfId="2684" priority="321"/>
  </conditionalFormatting>
  <conditionalFormatting sqref="E182">
    <cfRule type="duplicateValues" dxfId="2683" priority="320"/>
  </conditionalFormatting>
  <conditionalFormatting sqref="D182:E186">
    <cfRule type="duplicateValues" dxfId="2682" priority="313"/>
    <cfRule type="duplicateValues" dxfId="2681" priority="314"/>
    <cfRule type="duplicateValues" dxfId="2680" priority="319"/>
  </conditionalFormatting>
  <conditionalFormatting sqref="D183:D186">
    <cfRule type="duplicateValues" dxfId="2679" priority="318"/>
  </conditionalFormatting>
  <conditionalFormatting sqref="D182">
    <cfRule type="duplicateValues" dxfId="2678" priority="317"/>
  </conditionalFormatting>
  <conditionalFormatting sqref="D183:D186">
    <cfRule type="duplicateValues" dxfId="2677" priority="316"/>
  </conditionalFormatting>
  <conditionalFormatting sqref="D182">
    <cfRule type="duplicateValues" dxfId="2676" priority="315"/>
  </conditionalFormatting>
  <conditionalFormatting sqref="E177:E180">
    <cfRule type="duplicateValues" dxfId="2675" priority="312"/>
  </conditionalFormatting>
  <conditionalFormatting sqref="E176">
    <cfRule type="duplicateValues" dxfId="2674" priority="311"/>
  </conditionalFormatting>
  <conditionalFormatting sqref="D176:E180">
    <cfRule type="duplicateValues" dxfId="2673" priority="304"/>
    <cfRule type="duplicateValues" dxfId="2672" priority="305"/>
    <cfRule type="duplicateValues" dxfId="2671" priority="310"/>
  </conditionalFormatting>
  <conditionalFormatting sqref="D177:D180">
    <cfRule type="duplicateValues" dxfId="2670" priority="309"/>
  </conditionalFormatting>
  <conditionalFormatting sqref="D176">
    <cfRule type="duplicateValues" dxfId="2669" priority="308"/>
  </conditionalFormatting>
  <conditionalFormatting sqref="D177:D180">
    <cfRule type="duplicateValues" dxfId="2668" priority="307"/>
  </conditionalFormatting>
  <conditionalFormatting sqref="D176">
    <cfRule type="duplicateValues" dxfId="2667" priority="306"/>
  </conditionalFormatting>
  <conditionalFormatting sqref="E171:E174">
    <cfRule type="duplicateValues" dxfId="2666" priority="303"/>
  </conditionalFormatting>
  <conditionalFormatting sqref="E170">
    <cfRule type="duplicateValues" dxfId="2665" priority="302"/>
  </conditionalFormatting>
  <conditionalFormatting sqref="D170:E174">
    <cfRule type="duplicateValues" dxfId="2664" priority="295"/>
    <cfRule type="duplicateValues" dxfId="2663" priority="296"/>
    <cfRule type="duplicateValues" dxfId="2662" priority="301"/>
  </conditionalFormatting>
  <conditionalFormatting sqref="D171:D174">
    <cfRule type="duplicateValues" dxfId="2661" priority="300"/>
  </conditionalFormatting>
  <conditionalFormatting sqref="D170">
    <cfRule type="duplicateValues" dxfId="2660" priority="299"/>
  </conditionalFormatting>
  <conditionalFormatting sqref="D171:D174">
    <cfRule type="duplicateValues" dxfId="2659" priority="298"/>
  </conditionalFormatting>
  <conditionalFormatting sqref="D170">
    <cfRule type="duplicateValues" dxfId="2658" priority="297"/>
  </conditionalFormatting>
  <conditionalFormatting sqref="E165:E168">
    <cfRule type="duplicateValues" dxfId="2657" priority="294"/>
  </conditionalFormatting>
  <conditionalFormatting sqref="E164">
    <cfRule type="duplicateValues" dxfId="2656" priority="293"/>
  </conditionalFormatting>
  <conditionalFormatting sqref="D164:E168">
    <cfRule type="duplicateValues" dxfId="2655" priority="286"/>
    <cfRule type="duplicateValues" dxfId="2654" priority="287"/>
    <cfRule type="duplicateValues" dxfId="2653" priority="292"/>
  </conditionalFormatting>
  <conditionalFormatting sqref="D165:D168">
    <cfRule type="duplicateValues" dxfId="2652" priority="291"/>
  </conditionalFormatting>
  <conditionalFormatting sqref="D164">
    <cfRule type="duplicateValues" dxfId="2651" priority="290"/>
  </conditionalFormatting>
  <conditionalFormatting sqref="D165:D168">
    <cfRule type="duplicateValues" dxfId="2650" priority="289"/>
  </conditionalFormatting>
  <conditionalFormatting sqref="D164">
    <cfRule type="duplicateValues" dxfId="2649" priority="288"/>
  </conditionalFormatting>
  <conditionalFormatting sqref="E159:E162">
    <cfRule type="duplicateValues" dxfId="2648" priority="285"/>
  </conditionalFormatting>
  <conditionalFormatting sqref="E158">
    <cfRule type="duplicateValues" dxfId="2647" priority="284"/>
  </conditionalFormatting>
  <conditionalFormatting sqref="D158:E162">
    <cfRule type="duplicateValues" dxfId="2646" priority="277"/>
    <cfRule type="duplicateValues" dxfId="2645" priority="278"/>
    <cfRule type="duplicateValues" dxfId="2644" priority="283"/>
  </conditionalFormatting>
  <conditionalFormatting sqref="D159:D162">
    <cfRule type="duplicateValues" dxfId="2643" priority="282"/>
  </conditionalFormatting>
  <conditionalFormatting sqref="D158">
    <cfRule type="duplicateValues" dxfId="2642" priority="281"/>
  </conditionalFormatting>
  <conditionalFormatting sqref="D159:D162">
    <cfRule type="duplicateValues" dxfId="2641" priority="280"/>
  </conditionalFormatting>
  <conditionalFormatting sqref="D158">
    <cfRule type="duplicateValues" dxfId="2640" priority="279"/>
  </conditionalFormatting>
  <conditionalFormatting sqref="E153:E156">
    <cfRule type="duplicateValues" dxfId="2639" priority="276"/>
  </conditionalFormatting>
  <conditionalFormatting sqref="E152">
    <cfRule type="duplicateValues" dxfId="2638" priority="275"/>
  </conditionalFormatting>
  <conditionalFormatting sqref="D152:E156">
    <cfRule type="duplicateValues" dxfId="2637" priority="268"/>
    <cfRule type="duplicateValues" dxfId="2636" priority="269"/>
    <cfRule type="duplicateValues" dxfId="2635" priority="274"/>
  </conditionalFormatting>
  <conditionalFormatting sqref="D153:D156">
    <cfRule type="duplicateValues" dxfId="2634" priority="273"/>
  </conditionalFormatting>
  <conditionalFormatting sqref="D152">
    <cfRule type="duplicateValues" dxfId="2633" priority="272"/>
  </conditionalFormatting>
  <conditionalFormatting sqref="D153:D156">
    <cfRule type="duplicateValues" dxfId="2632" priority="271"/>
  </conditionalFormatting>
  <conditionalFormatting sqref="D152">
    <cfRule type="duplicateValues" dxfId="2631" priority="270"/>
  </conditionalFormatting>
  <conditionalFormatting sqref="E147:E150">
    <cfRule type="duplicateValues" dxfId="2630" priority="267"/>
  </conditionalFormatting>
  <conditionalFormatting sqref="E146">
    <cfRule type="duplicateValues" dxfId="2629" priority="266"/>
  </conditionalFormatting>
  <conditionalFormatting sqref="D146:E150">
    <cfRule type="duplicateValues" dxfId="2628" priority="259"/>
    <cfRule type="duplicateValues" dxfId="2627" priority="260"/>
    <cfRule type="duplicateValues" dxfId="2626" priority="265"/>
  </conditionalFormatting>
  <conditionalFormatting sqref="D147:D150">
    <cfRule type="duplicateValues" dxfId="2625" priority="264"/>
  </conditionalFormatting>
  <conditionalFormatting sqref="D146">
    <cfRule type="duplicateValues" dxfId="2624" priority="263"/>
  </conditionalFormatting>
  <conditionalFormatting sqref="D147:D150">
    <cfRule type="duplicateValues" dxfId="2623" priority="262"/>
  </conditionalFormatting>
  <conditionalFormatting sqref="D146">
    <cfRule type="duplicateValues" dxfId="2622" priority="261"/>
  </conditionalFormatting>
  <conditionalFormatting sqref="E9:E12">
    <cfRule type="duplicateValues" dxfId="2621" priority="258"/>
  </conditionalFormatting>
  <conditionalFormatting sqref="E8">
    <cfRule type="duplicateValues" dxfId="2620" priority="257"/>
  </conditionalFormatting>
  <conditionalFormatting sqref="D8:E12">
    <cfRule type="duplicateValues" dxfId="2619" priority="250"/>
    <cfRule type="duplicateValues" dxfId="2618" priority="251"/>
    <cfRule type="duplicateValues" dxfId="2617" priority="256"/>
  </conditionalFormatting>
  <conditionalFormatting sqref="D9:D12">
    <cfRule type="duplicateValues" dxfId="2616" priority="255"/>
  </conditionalFormatting>
  <conditionalFormatting sqref="D8">
    <cfRule type="duplicateValues" dxfId="2615" priority="254"/>
  </conditionalFormatting>
  <conditionalFormatting sqref="D9:D12">
    <cfRule type="duplicateValues" dxfId="2614" priority="253"/>
  </conditionalFormatting>
  <conditionalFormatting sqref="D8">
    <cfRule type="duplicateValues" dxfId="2613" priority="252"/>
  </conditionalFormatting>
  <conditionalFormatting sqref="E15:E18">
    <cfRule type="duplicateValues" dxfId="2612" priority="249"/>
  </conditionalFormatting>
  <conditionalFormatting sqref="E14">
    <cfRule type="duplicateValues" dxfId="2611" priority="248"/>
  </conditionalFormatting>
  <conditionalFormatting sqref="D14:E18">
    <cfRule type="duplicateValues" dxfId="2610" priority="241"/>
    <cfRule type="duplicateValues" dxfId="2609" priority="242"/>
    <cfRule type="duplicateValues" dxfId="2608" priority="247"/>
  </conditionalFormatting>
  <conditionalFormatting sqref="D15:D18">
    <cfRule type="duplicateValues" dxfId="2607" priority="246"/>
  </conditionalFormatting>
  <conditionalFormatting sqref="D14">
    <cfRule type="duplicateValues" dxfId="2606" priority="245"/>
  </conditionalFormatting>
  <conditionalFormatting sqref="D15:D18">
    <cfRule type="duplicateValues" dxfId="2605" priority="244"/>
  </conditionalFormatting>
  <conditionalFormatting sqref="D14">
    <cfRule type="duplicateValues" dxfId="2604" priority="243"/>
  </conditionalFormatting>
  <conditionalFormatting sqref="D26:D30">
    <cfRule type="duplicateValues" dxfId="2603" priority="234"/>
    <cfRule type="duplicateValues" dxfId="2602" priority="235"/>
    <cfRule type="duplicateValues" dxfId="2601" priority="240"/>
  </conditionalFormatting>
  <conditionalFormatting sqref="D27:D30">
    <cfRule type="duplicateValues" dxfId="2600" priority="239"/>
  </conditionalFormatting>
  <conditionalFormatting sqref="D26">
    <cfRule type="duplicateValues" dxfId="2599" priority="238"/>
  </conditionalFormatting>
  <conditionalFormatting sqref="D27:D30">
    <cfRule type="duplicateValues" dxfId="2598" priority="237"/>
  </conditionalFormatting>
  <conditionalFormatting sqref="D26">
    <cfRule type="duplicateValues" dxfId="2597" priority="236"/>
  </conditionalFormatting>
  <conditionalFormatting sqref="D32:D36">
    <cfRule type="duplicateValues" dxfId="2596" priority="227"/>
    <cfRule type="duplicateValues" dxfId="2595" priority="228"/>
    <cfRule type="duplicateValues" dxfId="2594" priority="233"/>
  </conditionalFormatting>
  <conditionalFormatting sqref="D33:D36">
    <cfRule type="duplicateValues" dxfId="2593" priority="232"/>
  </conditionalFormatting>
  <conditionalFormatting sqref="D32">
    <cfRule type="duplicateValues" dxfId="2592" priority="231"/>
  </conditionalFormatting>
  <conditionalFormatting sqref="D33:D36">
    <cfRule type="duplicateValues" dxfId="2591" priority="230"/>
  </conditionalFormatting>
  <conditionalFormatting sqref="D32">
    <cfRule type="duplicateValues" dxfId="2590" priority="229"/>
  </conditionalFormatting>
  <conditionalFormatting sqref="D38:D42">
    <cfRule type="duplicateValues" dxfId="2589" priority="220"/>
    <cfRule type="duplicateValues" dxfId="2588" priority="221"/>
    <cfRule type="duplicateValues" dxfId="2587" priority="226"/>
  </conditionalFormatting>
  <conditionalFormatting sqref="D39:D42">
    <cfRule type="duplicateValues" dxfId="2586" priority="225"/>
  </conditionalFormatting>
  <conditionalFormatting sqref="D38">
    <cfRule type="duplicateValues" dxfId="2585" priority="224"/>
  </conditionalFormatting>
  <conditionalFormatting sqref="D39:D42">
    <cfRule type="duplicateValues" dxfId="2584" priority="223"/>
  </conditionalFormatting>
  <conditionalFormatting sqref="D38">
    <cfRule type="duplicateValues" dxfId="2583" priority="222"/>
  </conditionalFormatting>
  <conditionalFormatting sqref="D44:D48">
    <cfRule type="duplicateValues" dxfId="2582" priority="213"/>
    <cfRule type="duplicateValues" dxfId="2581" priority="214"/>
    <cfRule type="duplicateValues" dxfId="2580" priority="219"/>
  </conditionalFormatting>
  <conditionalFormatting sqref="D45:D48">
    <cfRule type="duplicateValues" dxfId="2579" priority="218"/>
  </conditionalFormatting>
  <conditionalFormatting sqref="D44">
    <cfRule type="duplicateValues" dxfId="2578" priority="217"/>
  </conditionalFormatting>
  <conditionalFormatting sqref="D45:D48">
    <cfRule type="duplicateValues" dxfId="2577" priority="216"/>
  </conditionalFormatting>
  <conditionalFormatting sqref="D44">
    <cfRule type="duplicateValues" dxfId="2576" priority="215"/>
  </conditionalFormatting>
  <conditionalFormatting sqref="D50:D54">
    <cfRule type="duplicateValues" dxfId="2575" priority="206"/>
    <cfRule type="duplicateValues" dxfId="2574" priority="207"/>
    <cfRule type="duplicateValues" dxfId="2573" priority="212"/>
  </conditionalFormatting>
  <conditionalFormatting sqref="D51:D54">
    <cfRule type="duplicateValues" dxfId="2572" priority="211"/>
  </conditionalFormatting>
  <conditionalFormatting sqref="D50">
    <cfRule type="duplicateValues" dxfId="2571" priority="210"/>
  </conditionalFormatting>
  <conditionalFormatting sqref="D51:D54">
    <cfRule type="duplicateValues" dxfId="2570" priority="209"/>
  </conditionalFormatting>
  <conditionalFormatting sqref="D50">
    <cfRule type="duplicateValues" dxfId="2569" priority="208"/>
  </conditionalFormatting>
  <conditionalFormatting sqref="D56:D60">
    <cfRule type="duplicateValues" dxfId="2568" priority="199"/>
    <cfRule type="duplicateValues" dxfId="2567" priority="200"/>
    <cfRule type="duplicateValues" dxfId="2566" priority="205"/>
  </conditionalFormatting>
  <conditionalFormatting sqref="D57:D60">
    <cfRule type="duplicateValues" dxfId="2565" priority="204"/>
  </conditionalFormatting>
  <conditionalFormatting sqref="D56">
    <cfRule type="duplicateValues" dxfId="2564" priority="203"/>
  </conditionalFormatting>
  <conditionalFormatting sqref="D57:D60">
    <cfRule type="duplicateValues" dxfId="2563" priority="202"/>
  </conditionalFormatting>
  <conditionalFormatting sqref="D56">
    <cfRule type="duplicateValues" dxfId="2562" priority="201"/>
  </conditionalFormatting>
  <conditionalFormatting sqref="D62:D66">
    <cfRule type="duplicateValues" dxfId="2561" priority="192"/>
    <cfRule type="duplicateValues" dxfId="2560" priority="193"/>
    <cfRule type="duplicateValues" dxfId="2559" priority="198"/>
  </conditionalFormatting>
  <conditionalFormatting sqref="D63:D66">
    <cfRule type="duplicateValues" dxfId="2558" priority="197"/>
  </conditionalFormatting>
  <conditionalFormatting sqref="D62">
    <cfRule type="duplicateValues" dxfId="2557" priority="196"/>
  </conditionalFormatting>
  <conditionalFormatting sqref="D63:D66">
    <cfRule type="duplicateValues" dxfId="2556" priority="195"/>
  </conditionalFormatting>
  <conditionalFormatting sqref="D62">
    <cfRule type="duplicateValues" dxfId="2555" priority="194"/>
  </conditionalFormatting>
  <conditionalFormatting sqref="D68:D72">
    <cfRule type="duplicateValues" dxfId="2554" priority="185"/>
    <cfRule type="duplicateValues" dxfId="2553" priority="186"/>
    <cfRule type="duplicateValues" dxfId="2552" priority="191"/>
  </conditionalFormatting>
  <conditionalFormatting sqref="D69:D72">
    <cfRule type="duplicateValues" dxfId="2551" priority="190"/>
  </conditionalFormatting>
  <conditionalFormatting sqref="D68">
    <cfRule type="duplicateValues" dxfId="2550" priority="189"/>
  </conditionalFormatting>
  <conditionalFormatting sqref="D69:D72">
    <cfRule type="duplicateValues" dxfId="2549" priority="188"/>
  </conditionalFormatting>
  <conditionalFormatting sqref="D68">
    <cfRule type="duplicateValues" dxfId="2548" priority="187"/>
  </conditionalFormatting>
  <conditionalFormatting sqref="D74:D78">
    <cfRule type="duplicateValues" dxfId="2547" priority="178"/>
    <cfRule type="duplicateValues" dxfId="2546" priority="179"/>
    <cfRule type="duplicateValues" dxfId="2545" priority="184"/>
  </conditionalFormatting>
  <conditionalFormatting sqref="D75:D78">
    <cfRule type="duplicateValues" dxfId="2544" priority="183"/>
  </conditionalFormatting>
  <conditionalFormatting sqref="D74">
    <cfRule type="duplicateValues" dxfId="2543" priority="182"/>
  </conditionalFormatting>
  <conditionalFormatting sqref="D75:D78">
    <cfRule type="duplicateValues" dxfId="2542" priority="181"/>
  </conditionalFormatting>
  <conditionalFormatting sqref="D74">
    <cfRule type="duplicateValues" dxfId="2541" priority="180"/>
  </conditionalFormatting>
  <conditionalFormatting sqref="D80:D84">
    <cfRule type="duplicateValues" dxfId="2540" priority="171"/>
    <cfRule type="duplicateValues" dxfId="2539" priority="172"/>
    <cfRule type="duplicateValues" dxfId="2538" priority="177"/>
  </conditionalFormatting>
  <conditionalFormatting sqref="D81:D84">
    <cfRule type="duplicateValues" dxfId="2537" priority="176"/>
  </conditionalFormatting>
  <conditionalFormatting sqref="D80">
    <cfRule type="duplicateValues" dxfId="2536" priority="175"/>
  </conditionalFormatting>
  <conditionalFormatting sqref="D81:D84">
    <cfRule type="duplicateValues" dxfId="2535" priority="174"/>
  </conditionalFormatting>
  <conditionalFormatting sqref="D80">
    <cfRule type="duplicateValues" dxfId="2534" priority="173"/>
  </conditionalFormatting>
  <conditionalFormatting sqref="D86:D90">
    <cfRule type="duplicateValues" dxfId="2533" priority="164"/>
    <cfRule type="duplicateValues" dxfId="2532" priority="165"/>
    <cfRule type="duplicateValues" dxfId="2531" priority="170"/>
  </conditionalFormatting>
  <conditionalFormatting sqref="D87:D90">
    <cfRule type="duplicateValues" dxfId="2530" priority="169"/>
  </conditionalFormatting>
  <conditionalFormatting sqref="D86">
    <cfRule type="duplicateValues" dxfId="2529" priority="168"/>
  </conditionalFormatting>
  <conditionalFormatting sqref="D87:D90">
    <cfRule type="duplicateValues" dxfId="2528" priority="167"/>
  </conditionalFormatting>
  <conditionalFormatting sqref="D86">
    <cfRule type="duplicateValues" dxfId="2527" priority="166"/>
  </conditionalFormatting>
  <conditionalFormatting sqref="D92:D96">
    <cfRule type="duplicateValues" dxfId="2526" priority="157"/>
    <cfRule type="duplicateValues" dxfId="2525" priority="158"/>
    <cfRule type="duplicateValues" dxfId="2524" priority="163"/>
  </conditionalFormatting>
  <conditionalFormatting sqref="D93:D96">
    <cfRule type="duplicateValues" dxfId="2523" priority="162"/>
  </conditionalFormatting>
  <conditionalFormatting sqref="D92">
    <cfRule type="duplicateValues" dxfId="2522" priority="161"/>
  </conditionalFormatting>
  <conditionalFormatting sqref="D93:D96">
    <cfRule type="duplicateValues" dxfId="2521" priority="160"/>
  </conditionalFormatting>
  <conditionalFormatting sqref="D92">
    <cfRule type="duplicateValues" dxfId="2520" priority="159"/>
  </conditionalFormatting>
  <conditionalFormatting sqref="D98:D102">
    <cfRule type="duplicateValues" dxfId="2519" priority="150"/>
    <cfRule type="duplicateValues" dxfId="2518" priority="151"/>
    <cfRule type="duplicateValues" dxfId="2517" priority="156"/>
  </conditionalFormatting>
  <conditionalFormatting sqref="D99:D102">
    <cfRule type="duplicateValues" dxfId="2516" priority="155"/>
  </conditionalFormatting>
  <conditionalFormatting sqref="D98">
    <cfRule type="duplicateValues" dxfId="2515" priority="154"/>
  </conditionalFormatting>
  <conditionalFormatting sqref="D99:D102">
    <cfRule type="duplicateValues" dxfId="2514" priority="153"/>
  </conditionalFormatting>
  <conditionalFormatting sqref="D98">
    <cfRule type="duplicateValues" dxfId="2513" priority="152"/>
  </conditionalFormatting>
  <conditionalFormatting sqref="D104:D108">
    <cfRule type="duplicateValues" dxfId="2512" priority="143"/>
    <cfRule type="duplicateValues" dxfId="2511" priority="144"/>
    <cfRule type="duplicateValues" dxfId="2510" priority="149"/>
  </conditionalFormatting>
  <conditionalFormatting sqref="D105:D108">
    <cfRule type="duplicateValues" dxfId="2509" priority="148"/>
  </conditionalFormatting>
  <conditionalFormatting sqref="D104">
    <cfRule type="duplicateValues" dxfId="2508" priority="147"/>
  </conditionalFormatting>
  <conditionalFormatting sqref="D105:D108">
    <cfRule type="duplicateValues" dxfId="2507" priority="146"/>
  </conditionalFormatting>
  <conditionalFormatting sqref="D104">
    <cfRule type="duplicateValues" dxfId="2506" priority="145"/>
  </conditionalFormatting>
  <conditionalFormatting sqref="D110:D114">
    <cfRule type="duplicateValues" dxfId="2505" priority="136"/>
    <cfRule type="duplicateValues" dxfId="2504" priority="137"/>
    <cfRule type="duplicateValues" dxfId="2503" priority="142"/>
  </conditionalFormatting>
  <conditionalFormatting sqref="D111:D114">
    <cfRule type="duplicateValues" dxfId="2502" priority="141"/>
  </conditionalFormatting>
  <conditionalFormatting sqref="D110">
    <cfRule type="duplicateValues" dxfId="2501" priority="140"/>
  </conditionalFormatting>
  <conditionalFormatting sqref="D111:D114">
    <cfRule type="duplicateValues" dxfId="2500" priority="139"/>
  </conditionalFormatting>
  <conditionalFormatting sqref="D110">
    <cfRule type="duplicateValues" dxfId="2499" priority="138"/>
  </conditionalFormatting>
  <conditionalFormatting sqref="D116:D120">
    <cfRule type="duplicateValues" dxfId="2498" priority="129"/>
    <cfRule type="duplicateValues" dxfId="2497" priority="130"/>
    <cfRule type="duplicateValues" dxfId="2496" priority="135"/>
  </conditionalFormatting>
  <conditionalFormatting sqref="D117:D120">
    <cfRule type="duplicateValues" dxfId="2495" priority="134"/>
  </conditionalFormatting>
  <conditionalFormatting sqref="D116">
    <cfRule type="duplicateValues" dxfId="2494" priority="133"/>
  </conditionalFormatting>
  <conditionalFormatting sqref="D117:D120">
    <cfRule type="duplicateValues" dxfId="2493" priority="132"/>
  </conditionalFormatting>
  <conditionalFormatting sqref="D116">
    <cfRule type="duplicateValues" dxfId="2492" priority="131"/>
  </conditionalFormatting>
  <conditionalFormatting sqref="D122:D126">
    <cfRule type="duplicateValues" dxfId="2491" priority="122"/>
    <cfRule type="duplicateValues" dxfId="2490" priority="123"/>
    <cfRule type="duplicateValues" dxfId="2489" priority="128"/>
  </conditionalFormatting>
  <conditionalFormatting sqref="D123:D126">
    <cfRule type="duplicateValues" dxfId="2488" priority="127"/>
  </conditionalFormatting>
  <conditionalFormatting sqref="D122">
    <cfRule type="duplicateValues" dxfId="2487" priority="126"/>
  </conditionalFormatting>
  <conditionalFormatting sqref="D123:D126">
    <cfRule type="duplicateValues" dxfId="2486" priority="125"/>
  </conditionalFormatting>
  <conditionalFormatting sqref="D122">
    <cfRule type="duplicateValues" dxfId="2485" priority="124"/>
  </conditionalFormatting>
  <conditionalFormatting sqref="D128:D132">
    <cfRule type="duplicateValues" dxfId="2484" priority="115"/>
    <cfRule type="duplicateValues" dxfId="2483" priority="116"/>
    <cfRule type="duplicateValues" dxfId="2482" priority="121"/>
  </conditionalFormatting>
  <conditionalFormatting sqref="D129:D132">
    <cfRule type="duplicateValues" dxfId="2481" priority="120"/>
  </conditionalFormatting>
  <conditionalFormatting sqref="D128">
    <cfRule type="duplicateValues" dxfId="2480" priority="119"/>
  </conditionalFormatting>
  <conditionalFormatting sqref="D129:D132">
    <cfRule type="duplicateValues" dxfId="2479" priority="118"/>
  </conditionalFormatting>
  <conditionalFormatting sqref="D128">
    <cfRule type="duplicateValues" dxfId="2478" priority="117"/>
  </conditionalFormatting>
  <conditionalFormatting sqref="D134:D138">
    <cfRule type="duplicateValues" dxfId="2477" priority="108"/>
    <cfRule type="duplicateValues" dxfId="2476" priority="109"/>
    <cfRule type="duplicateValues" dxfId="2475" priority="114"/>
  </conditionalFormatting>
  <conditionalFormatting sqref="D135:D138">
    <cfRule type="duplicateValues" dxfId="2474" priority="113"/>
  </conditionalFormatting>
  <conditionalFormatting sqref="D134">
    <cfRule type="duplicateValues" dxfId="2473" priority="112"/>
  </conditionalFormatting>
  <conditionalFormatting sqref="D135:D138">
    <cfRule type="duplicateValues" dxfId="2472" priority="111"/>
  </conditionalFormatting>
  <conditionalFormatting sqref="D134">
    <cfRule type="duplicateValues" dxfId="2471" priority="110"/>
  </conditionalFormatting>
  <conditionalFormatting sqref="D140:D144">
    <cfRule type="duplicateValues" dxfId="2470" priority="101"/>
    <cfRule type="duplicateValues" dxfId="2469" priority="102"/>
    <cfRule type="duplicateValues" dxfId="2468" priority="107"/>
  </conditionalFormatting>
  <conditionalFormatting sqref="D141:D144">
    <cfRule type="duplicateValues" dxfId="2467" priority="106"/>
  </conditionalFormatting>
  <conditionalFormatting sqref="D140">
    <cfRule type="duplicateValues" dxfId="2466" priority="105"/>
  </conditionalFormatting>
  <conditionalFormatting sqref="D141:D144">
    <cfRule type="duplicateValues" dxfId="2465" priority="104"/>
  </conditionalFormatting>
  <conditionalFormatting sqref="D140">
    <cfRule type="duplicateValues" dxfId="2464" priority="103"/>
  </conditionalFormatting>
  <conditionalFormatting sqref="E135:E138">
    <cfRule type="duplicateValues" dxfId="2463" priority="100"/>
  </conditionalFormatting>
  <conditionalFormatting sqref="E134">
    <cfRule type="duplicateValues" dxfId="2462" priority="99"/>
  </conditionalFormatting>
  <conditionalFormatting sqref="E134:E138">
    <cfRule type="duplicateValues" dxfId="2461" priority="96"/>
    <cfRule type="duplicateValues" dxfId="2460" priority="97"/>
    <cfRule type="duplicateValues" dxfId="2459" priority="98"/>
  </conditionalFormatting>
  <conditionalFormatting sqref="E129:E132">
    <cfRule type="duplicateValues" dxfId="2458" priority="95"/>
  </conditionalFormatting>
  <conditionalFormatting sqref="E128">
    <cfRule type="duplicateValues" dxfId="2457" priority="94"/>
  </conditionalFormatting>
  <conditionalFormatting sqref="E128:E132">
    <cfRule type="duplicateValues" dxfId="2456" priority="91"/>
    <cfRule type="duplicateValues" dxfId="2455" priority="92"/>
    <cfRule type="duplicateValues" dxfId="2454" priority="93"/>
  </conditionalFormatting>
  <conditionalFormatting sqref="E123:E126">
    <cfRule type="duplicateValues" dxfId="2453" priority="90"/>
  </conditionalFormatting>
  <conditionalFormatting sqref="E122">
    <cfRule type="duplicateValues" dxfId="2452" priority="89"/>
  </conditionalFormatting>
  <conditionalFormatting sqref="E122:E126">
    <cfRule type="duplicateValues" dxfId="2451" priority="86"/>
    <cfRule type="duplicateValues" dxfId="2450" priority="87"/>
    <cfRule type="duplicateValues" dxfId="2449" priority="88"/>
  </conditionalFormatting>
  <conditionalFormatting sqref="E117:E120">
    <cfRule type="duplicateValues" dxfId="2448" priority="85"/>
  </conditionalFormatting>
  <conditionalFormatting sqref="E116">
    <cfRule type="duplicateValues" dxfId="2447" priority="84"/>
  </conditionalFormatting>
  <conditionalFormatting sqref="E116:E120">
    <cfRule type="duplicateValues" dxfId="2446" priority="81"/>
    <cfRule type="duplicateValues" dxfId="2445" priority="82"/>
    <cfRule type="duplicateValues" dxfId="2444" priority="83"/>
  </conditionalFormatting>
  <conditionalFormatting sqref="E111:E114">
    <cfRule type="duplicateValues" dxfId="2443" priority="80"/>
  </conditionalFormatting>
  <conditionalFormatting sqref="E110">
    <cfRule type="duplicateValues" dxfId="2442" priority="79"/>
  </conditionalFormatting>
  <conditionalFormatting sqref="E110:E114">
    <cfRule type="duplicateValues" dxfId="2441" priority="76"/>
    <cfRule type="duplicateValues" dxfId="2440" priority="77"/>
    <cfRule type="duplicateValues" dxfId="2439" priority="78"/>
  </conditionalFormatting>
  <conditionalFormatting sqref="E105:E108">
    <cfRule type="duplicateValues" dxfId="2438" priority="75"/>
  </conditionalFormatting>
  <conditionalFormatting sqref="E104">
    <cfRule type="duplicateValues" dxfId="2437" priority="74"/>
  </conditionalFormatting>
  <conditionalFormatting sqref="E104:E108">
    <cfRule type="duplicateValues" dxfId="2436" priority="71"/>
    <cfRule type="duplicateValues" dxfId="2435" priority="72"/>
    <cfRule type="duplicateValues" dxfId="2434" priority="73"/>
  </conditionalFormatting>
  <conditionalFormatting sqref="E99:E102">
    <cfRule type="duplicateValues" dxfId="2433" priority="70"/>
  </conditionalFormatting>
  <conditionalFormatting sqref="E98">
    <cfRule type="duplicateValues" dxfId="2432" priority="69"/>
  </conditionalFormatting>
  <conditionalFormatting sqref="E98:E102">
    <cfRule type="duplicateValues" dxfId="2431" priority="66"/>
    <cfRule type="duplicateValues" dxfId="2430" priority="67"/>
    <cfRule type="duplicateValues" dxfId="2429" priority="68"/>
  </conditionalFormatting>
  <conditionalFormatting sqref="E93:E96">
    <cfRule type="duplicateValues" dxfId="2428" priority="65"/>
  </conditionalFormatting>
  <conditionalFormatting sqref="E92">
    <cfRule type="duplicateValues" dxfId="2427" priority="64"/>
  </conditionalFormatting>
  <conditionalFormatting sqref="E92:E96">
    <cfRule type="duplicateValues" dxfId="2426" priority="61"/>
    <cfRule type="duplicateValues" dxfId="2425" priority="62"/>
    <cfRule type="duplicateValues" dxfId="2424" priority="63"/>
  </conditionalFormatting>
  <conditionalFormatting sqref="E87:E90">
    <cfRule type="duplicateValues" dxfId="2423" priority="60"/>
  </conditionalFormatting>
  <conditionalFormatting sqref="E86">
    <cfRule type="duplicateValues" dxfId="2422" priority="59"/>
  </conditionalFormatting>
  <conditionalFormatting sqref="E86:E90">
    <cfRule type="duplicateValues" dxfId="2421" priority="56"/>
    <cfRule type="duplicateValues" dxfId="2420" priority="57"/>
    <cfRule type="duplicateValues" dxfId="2419" priority="58"/>
  </conditionalFormatting>
  <conditionalFormatting sqref="E81:E84">
    <cfRule type="duplicateValues" dxfId="2418" priority="55"/>
  </conditionalFormatting>
  <conditionalFormatting sqref="E80">
    <cfRule type="duplicateValues" dxfId="2417" priority="54"/>
  </conditionalFormatting>
  <conditionalFormatting sqref="E80:E84">
    <cfRule type="duplicateValues" dxfId="2416" priority="51"/>
    <cfRule type="duplicateValues" dxfId="2415" priority="52"/>
    <cfRule type="duplicateValues" dxfId="2414" priority="53"/>
  </conditionalFormatting>
  <conditionalFormatting sqref="E75:E78">
    <cfRule type="duplicateValues" dxfId="2413" priority="50"/>
  </conditionalFormatting>
  <conditionalFormatting sqref="E74">
    <cfRule type="duplicateValues" dxfId="2412" priority="49"/>
  </conditionalFormatting>
  <conditionalFormatting sqref="E74:E78">
    <cfRule type="duplicateValues" dxfId="2411" priority="46"/>
    <cfRule type="duplicateValues" dxfId="2410" priority="47"/>
    <cfRule type="duplicateValues" dxfId="2409" priority="48"/>
  </conditionalFormatting>
  <conditionalFormatting sqref="E69:E72">
    <cfRule type="duplicateValues" dxfId="2408" priority="45"/>
  </conditionalFormatting>
  <conditionalFormatting sqref="E68">
    <cfRule type="duplicateValues" dxfId="2407" priority="44"/>
  </conditionalFormatting>
  <conditionalFormatting sqref="E68:E72">
    <cfRule type="duplicateValues" dxfId="2406" priority="41"/>
    <cfRule type="duplicateValues" dxfId="2405" priority="42"/>
    <cfRule type="duplicateValues" dxfId="2404" priority="43"/>
  </conditionalFormatting>
  <conditionalFormatting sqref="E63:E66">
    <cfRule type="duplicateValues" dxfId="2403" priority="40"/>
  </conditionalFormatting>
  <conditionalFormatting sqref="E62">
    <cfRule type="duplicateValues" dxfId="2402" priority="39"/>
  </conditionalFormatting>
  <conditionalFormatting sqref="E62:E66">
    <cfRule type="duplicateValues" dxfId="2401" priority="36"/>
    <cfRule type="duplicateValues" dxfId="2400" priority="37"/>
    <cfRule type="duplicateValues" dxfId="2399" priority="38"/>
  </conditionalFormatting>
  <conditionalFormatting sqref="E57:E60">
    <cfRule type="duplicateValues" dxfId="2398" priority="35"/>
  </conditionalFormatting>
  <conditionalFormatting sqref="E56">
    <cfRule type="duplicateValues" dxfId="2397" priority="34"/>
  </conditionalFormatting>
  <conditionalFormatting sqref="E56:E60">
    <cfRule type="duplicateValues" dxfId="2396" priority="31"/>
    <cfRule type="duplicateValues" dxfId="2395" priority="32"/>
    <cfRule type="duplicateValues" dxfId="2394" priority="33"/>
  </conditionalFormatting>
  <conditionalFormatting sqref="E51:E54">
    <cfRule type="duplicateValues" dxfId="2393" priority="30"/>
  </conditionalFormatting>
  <conditionalFormatting sqref="E50">
    <cfRule type="duplicateValues" dxfId="2392" priority="29"/>
  </conditionalFormatting>
  <conditionalFormatting sqref="E50:E54">
    <cfRule type="duplicateValues" dxfId="2391" priority="26"/>
    <cfRule type="duplicateValues" dxfId="2390" priority="27"/>
    <cfRule type="duplicateValues" dxfId="2389" priority="28"/>
  </conditionalFormatting>
  <conditionalFormatting sqref="E45:E48">
    <cfRule type="duplicateValues" dxfId="2388" priority="25"/>
  </conditionalFormatting>
  <conditionalFormatting sqref="E44">
    <cfRule type="duplicateValues" dxfId="2387" priority="24"/>
  </conditionalFormatting>
  <conditionalFormatting sqref="E44:E48">
    <cfRule type="duplicateValues" dxfId="2386" priority="21"/>
    <cfRule type="duplicateValues" dxfId="2385" priority="22"/>
    <cfRule type="duplicateValues" dxfId="2384" priority="23"/>
  </conditionalFormatting>
  <conditionalFormatting sqref="E39:E42">
    <cfRule type="duplicateValues" dxfId="2383" priority="20"/>
  </conditionalFormatting>
  <conditionalFormatting sqref="E38">
    <cfRule type="duplicateValues" dxfId="2382" priority="19"/>
  </conditionalFormatting>
  <conditionalFormatting sqref="E38:E42">
    <cfRule type="duplicateValues" dxfId="2381" priority="16"/>
    <cfRule type="duplicateValues" dxfId="2380" priority="17"/>
    <cfRule type="duplicateValues" dxfId="2379" priority="18"/>
  </conditionalFormatting>
  <conditionalFormatting sqref="E33:E36">
    <cfRule type="duplicateValues" dxfId="2378" priority="15"/>
  </conditionalFormatting>
  <conditionalFormatting sqref="E32">
    <cfRule type="duplicateValues" dxfId="2377" priority="14"/>
  </conditionalFormatting>
  <conditionalFormatting sqref="E32:E36">
    <cfRule type="duplicateValues" dxfId="2376" priority="11"/>
    <cfRule type="duplicateValues" dxfId="2375" priority="12"/>
    <cfRule type="duplicateValues" dxfId="2374" priority="13"/>
  </conditionalFormatting>
  <conditionalFormatting sqref="E27:E30">
    <cfRule type="duplicateValues" dxfId="2373" priority="10"/>
  </conditionalFormatting>
  <conditionalFormatting sqref="E26">
    <cfRule type="duplicateValues" dxfId="2372" priority="9"/>
  </conditionalFormatting>
  <conditionalFormatting sqref="E26:E30">
    <cfRule type="duplicateValues" dxfId="2371" priority="6"/>
    <cfRule type="duplicateValues" dxfId="2370" priority="7"/>
    <cfRule type="duplicateValues" dxfId="2369" priority="8"/>
  </conditionalFormatting>
  <conditionalFormatting sqref="E21:E24">
    <cfRule type="duplicateValues" dxfId="2368" priority="5"/>
  </conditionalFormatting>
  <conditionalFormatting sqref="E20">
    <cfRule type="duplicateValues" dxfId="2367" priority="4"/>
  </conditionalFormatting>
  <conditionalFormatting sqref="E20:E24">
    <cfRule type="duplicateValues" dxfId="2366" priority="1"/>
    <cfRule type="duplicateValues" dxfId="2365" priority="2"/>
    <cfRule type="duplicateValues" dxfId="2364" priority="3"/>
  </conditionalFormatting>
  <pageMargins left="0.7" right="0.7" top="0.78740157499999996" bottom="0.78740157499999996"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2554" r:id="rId4" name="Button 26">
              <controlPr defaultSize="0" print="0" autoFill="0" autoPict="0" macro="[0]!DatenKopierenNEU">
                <anchor moveWithCells="1" sizeWithCells="1">
                  <from>
                    <xdr:col>9</xdr:col>
                    <xdr:colOff>9525</xdr:colOff>
                    <xdr:row>3</xdr:row>
                    <xdr:rowOff>9525</xdr:rowOff>
                  </from>
                  <to>
                    <xdr:col>9</xdr:col>
                    <xdr:colOff>2257425</xdr:colOff>
                    <xdr:row>5</xdr:row>
                    <xdr:rowOff>333375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2000000}">
          <x14:formula1>
            <xm:f>Intern!$C$1:$C$32</xm:f>
          </x14:formula1>
          <xm:sqref>F14:F307 F8:F13</xm:sqref>
        </x14:dataValidation>
        <x14:dataValidation type="list" allowBlank="1" showInputMessage="1" showErrorMessage="1" xr:uid="{F3D2210A-F4FC-4246-AE4F-F3A3062E44FE}">
          <x14:formula1>
            <xm:f>Intern!$F$1:$F$10</xm:f>
          </x14:formula1>
          <xm:sqref>D14:E18 D110:E114 D26:E30 D296:E300 D290:E294 D284:E288 D278:E282 D272:E276 D266:E270 D260:E264 D254:E258 D248:E252 D242:E246 D236:E240 D230:E234 D224:E228 D218:E222 D200:E204 D212:E216 D206:E210 D194:E198 D188:E192 D182:E186 D122:E126 D176:E180 D170:E174 D164:E168 D152:E156 D158:E162 D146:E150 D140:E144 D134:E138 D128:E132 D116:E120 D104:E108 D98:E102 D92:E96 D86:E90 D80:E84 D74:E78 D68:E72 D62:E66 D56:E60 D50:E54 D44:E48 D38:E42 D32:E36 D20:E24 D8:E12 D302:E306</xm:sqref>
        </x14:dataValidation>
        <x14:dataValidation type="list" allowBlank="1" showInputMessage="1" showErrorMessage="1" xr:uid="{00000000-0002-0000-0100-000000000000}">
          <x14:formula1>
            <xm:f>Intern!$D$1:$D$6</xm:f>
          </x14:formula1>
          <xm:sqref>G8:G307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4"/>
  <dimension ref="A1:K20"/>
  <sheetViews>
    <sheetView workbookViewId="0">
      <selection activeCell="H24" sqref="H24"/>
    </sheetView>
  </sheetViews>
  <sheetFormatPr baseColWidth="10" defaultRowHeight="15" x14ac:dyDescent="0.25"/>
  <cols>
    <col min="1" max="1" width="8.7109375" customWidth="1"/>
    <col min="2" max="2" width="16.85546875" customWidth="1"/>
    <col min="3" max="4" width="26" customWidth="1"/>
  </cols>
  <sheetData>
    <row r="1" spans="1:11" x14ac:dyDescent="0.25">
      <c r="A1" s="501" t="s">
        <v>165</v>
      </c>
      <c r="B1" s="502"/>
      <c r="C1" s="502"/>
      <c r="D1" s="502"/>
      <c r="E1" s="502"/>
      <c r="F1" s="502"/>
      <c r="G1" s="502"/>
      <c r="H1" s="502"/>
      <c r="I1" s="502"/>
      <c r="J1" s="502"/>
      <c r="K1" s="503"/>
    </row>
    <row r="2" spans="1:11" x14ac:dyDescent="0.25">
      <c r="A2" s="504"/>
      <c r="B2" s="505"/>
      <c r="C2" s="505"/>
      <c r="D2" s="505"/>
      <c r="E2" s="505"/>
      <c r="F2" s="505"/>
      <c r="G2" s="505"/>
      <c r="H2" s="505"/>
      <c r="I2" s="505"/>
      <c r="J2" s="505"/>
      <c r="K2" s="506"/>
    </row>
    <row r="3" spans="1:11" x14ac:dyDescent="0.25">
      <c r="A3" s="504"/>
      <c r="B3" s="505"/>
      <c r="C3" s="505"/>
      <c r="D3" s="505"/>
      <c r="E3" s="505"/>
      <c r="F3" s="505"/>
      <c r="G3" s="505"/>
      <c r="H3" s="505"/>
      <c r="I3" s="505"/>
      <c r="J3" s="505"/>
      <c r="K3" s="506"/>
    </row>
    <row r="4" spans="1:11" ht="15.75" thickBot="1" x14ac:dyDescent="0.3">
      <c r="A4" s="507"/>
      <c r="B4" s="508"/>
      <c r="C4" s="508"/>
      <c r="D4" s="508"/>
      <c r="E4" s="508"/>
      <c r="F4" s="508"/>
      <c r="G4" s="508"/>
      <c r="H4" s="508"/>
      <c r="I4" s="508"/>
      <c r="J4" s="508"/>
      <c r="K4" s="509"/>
    </row>
    <row r="5" spans="1:11" x14ac:dyDescent="0.25">
      <c r="A5" s="289"/>
      <c r="B5" s="289"/>
      <c r="C5" s="289"/>
      <c r="D5" s="289"/>
      <c r="E5" s="289"/>
      <c r="F5" s="289"/>
      <c r="G5" s="289"/>
      <c r="H5" s="289"/>
      <c r="I5" s="289"/>
      <c r="J5" s="289"/>
      <c r="K5" s="289"/>
    </row>
    <row r="6" spans="1:11" ht="15.75" thickBot="1" x14ac:dyDescent="0.3">
      <c r="A6" s="289"/>
      <c r="B6" s="289"/>
      <c r="C6" s="289"/>
      <c r="D6" s="289"/>
      <c r="E6" s="289"/>
      <c r="F6" s="289"/>
      <c r="G6" s="289"/>
      <c r="H6" s="289"/>
      <c r="I6" s="289"/>
      <c r="J6" s="289"/>
      <c r="K6" s="289"/>
    </row>
    <row r="7" spans="1:11" ht="22.5" customHeight="1" thickBot="1" x14ac:dyDescent="0.3">
      <c r="B7" s="307" t="s">
        <v>163</v>
      </c>
      <c r="C7" s="590" t="s">
        <v>164</v>
      </c>
      <c r="D7" s="591"/>
      <c r="F7" s="308"/>
      <c r="G7" s="308"/>
      <c r="H7" s="308"/>
      <c r="I7" s="308"/>
      <c r="J7" s="308"/>
      <c r="K7" s="308"/>
    </row>
    <row r="8" spans="1:11" ht="20.100000000000001" customHeight="1" thickBot="1" x14ac:dyDescent="0.3">
      <c r="B8" s="305" t="s">
        <v>54</v>
      </c>
      <c r="C8" s="300">
        <f>'Kind 1'!A9</f>
        <v>0</v>
      </c>
      <c r="D8" s="301">
        <f>'Kind 1'!A10</f>
        <v>0</v>
      </c>
      <c r="F8" s="308"/>
      <c r="G8" s="308"/>
      <c r="H8" s="308"/>
      <c r="I8" s="308"/>
      <c r="J8" s="308"/>
      <c r="K8" s="308"/>
    </row>
    <row r="9" spans="1:11" ht="20.100000000000001" customHeight="1" x14ac:dyDescent="0.25">
      <c r="B9" s="305" t="s">
        <v>50</v>
      </c>
      <c r="C9" s="302">
        <f>'Kind 2'!A9</f>
        <v>0</v>
      </c>
      <c r="D9" s="303">
        <f>'Kind 2'!A10</f>
        <v>0</v>
      </c>
      <c r="F9" s="592" t="s">
        <v>230</v>
      </c>
      <c r="G9" s="593"/>
      <c r="H9" s="593"/>
      <c r="I9" s="593"/>
      <c r="J9" s="593"/>
      <c r="K9" s="594"/>
    </row>
    <row r="10" spans="1:11" ht="20.100000000000001" customHeight="1" x14ac:dyDescent="0.25">
      <c r="B10" s="305" t="s">
        <v>51</v>
      </c>
      <c r="C10" s="302">
        <f>'Kind 3'!A9</f>
        <v>0</v>
      </c>
      <c r="D10" s="303">
        <f>'Kind 3'!A10</f>
        <v>0</v>
      </c>
      <c r="F10" s="595"/>
      <c r="G10" s="596"/>
      <c r="H10" s="596"/>
      <c r="I10" s="596"/>
      <c r="J10" s="596"/>
      <c r="K10" s="597"/>
    </row>
    <row r="11" spans="1:11" ht="20.100000000000001" customHeight="1" x14ac:dyDescent="0.25">
      <c r="B11" s="305" t="s">
        <v>52</v>
      </c>
      <c r="C11" s="302">
        <f>'Kind 4'!A9</f>
        <v>0</v>
      </c>
      <c r="D11" s="303">
        <f>'Kind 4'!A10</f>
        <v>0</v>
      </c>
      <c r="F11" s="595"/>
      <c r="G11" s="596"/>
      <c r="H11" s="596"/>
      <c r="I11" s="596"/>
      <c r="J11" s="596"/>
      <c r="K11" s="597"/>
    </row>
    <row r="12" spans="1:11" ht="20.100000000000001" customHeight="1" x14ac:dyDescent="0.25">
      <c r="B12" s="305" t="s">
        <v>53</v>
      </c>
      <c r="C12" s="302">
        <f>'Kind 5'!A9</f>
        <v>0</v>
      </c>
      <c r="D12" s="303">
        <f>'Kind 5'!A10</f>
        <v>0</v>
      </c>
      <c r="F12" s="595"/>
      <c r="G12" s="596"/>
      <c r="H12" s="596"/>
      <c r="I12" s="596"/>
      <c r="J12" s="596"/>
      <c r="K12" s="597"/>
    </row>
    <row r="13" spans="1:11" ht="20.100000000000001" customHeight="1" x14ac:dyDescent="0.25">
      <c r="B13" s="305" t="s">
        <v>121</v>
      </c>
      <c r="C13" s="302">
        <f>'Kind 6'!A9</f>
        <v>0</v>
      </c>
      <c r="D13" s="303">
        <f>'Kind 6'!A10</f>
        <v>0</v>
      </c>
      <c r="F13" s="595"/>
      <c r="G13" s="596"/>
      <c r="H13" s="596"/>
      <c r="I13" s="596"/>
      <c r="J13" s="596"/>
      <c r="K13" s="597"/>
    </row>
    <row r="14" spans="1:11" ht="20.100000000000001" customHeight="1" x14ac:dyDescent="0.25">
      <c r="B14" s="305" t="s">
        <v>122</v>
      </c>
      <c r="C14" s="302">
        <f>'Kind 7'!A9</f>
        <v>0</v>
      </c>
      <c r="D14" s="303">
        <f>'Kind 7'!A10</f>
        <v>0</v>
      </c>
      <c r="F14" s="595"/>
      <c r="G14" s="596"/>
      <c r="H14" s="596"/>
      <c r="I14" s="596"/>
      <c r="J14" s="596"/>
      <c r="K14" s="597"/>
    </row>
    <row r="15" spans="1:11" ht="20.100000000000001" customHeight="1" thickBot="1" x14ac:dyDescent="0.3">
      <c r="B15" s="305" t="s">
        <v>123</v>
      </c>
      <c r="C15" s="302">
        <f>'Kind 8'!A9</f>
        <v>0</v>
      </c>
      <c r="D15" s="303">
        <f>'Kind 8'!A10</f>
        <v>0</v>
      </c>
      <c r="F15" s="598"/>
      <c r="G15" s="599"/>
      <c r="H15" s="599"/>
      <c r="I15" s="599"/>
      <c r="J15" s="599"/>
      <c r="K15" s="600"/>
    </row>
    <row r="16" spans="1:11" ht="20.100000000000001" customHeight="1" x14ac:dyDescent="0.25">
      <c r="B16" s="305" t="s">
        <v>124</v>
      </c>
      <c r="C16" s="302">
        <f>'Kind 9'!A9</f>
        <v>0</v>
      </c>
      <c r="D16" s="303">
        <f>'Kind 9'!A10</f>
        <v>0</v>
      </c>
    </row>
    <row r="17" spans="2:4" ht="20.100000000000001" customHeight="1" thickBot="1" x14ac:dyDescent="0.3">
      <c r="B17" s="306" t="s">
        <v>125</v>
      </c>
      <c r="C17" s="298">
        <f>'Kind 10'!A9</f>
        <v>0</v>
      </c>
      <c r="D17" s="299">
        <f>'Kind 10'!A10</f>
        <v>0</v>
      </c>
    </row>
    <row r="18" spans="2:4" ht="15.75" thickBot="1" x14ac:dyDescent="0.3"/>
    <row r="19" spans="2:4" ht="23.25" customHeight="1" x14ac:dyDescent="0.25">
      <c r="B19" s="601" t="s">
        <v>232</v>
      </c>
      <c r="C19" s="602"/>
      <c r="D19" s="603"/>
    </row>
    <row r="20" spans="2:4" ht="22.5" customHeight="1" thickBot="1" x14ac:dyDescent="0.3">
      <c r="B20" s="604"/>
      <c r="C20" s="605"/>
      <c r="D20" s="606"/>
    </row>
  </sheetData>
  <sheetProtection algorithmName="SHA-512" hashValue="eMWR/G7qqYLzAZEnFHLrOpxMucg5y4D0v4aeOGtmvicDzXAXNH8r9m9HLwo0ngy/Onr4FbBFzSb/PzM8HWOlsQ==" saltValue="tNKleePDZdE9VLASJYhadQ==" spinCount="100000" sheet="1" objects="1" scenarios="1" selectLockedCells="1"/>
  <mergeCells count="4">
    <mergeCell ref="A1:K4"/>
    <mergeCell ref="C7:D7"/>
    <mergeCell ref="F9:K15"/>
    <mergeCell ref="B19:D20"/>
  </mergeCells>
  <pageMargins left="0.7" right="0.7" top="0.78740157499999996" bottom="0.78740157499999996"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AP85"/>
  <sheetViews>
    <sheetView zoomScaleNormal="100" workbookViewId="0">
      <selection activeCell="O7" sqref="O7"/>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8.7109375" customWidth="1"/>
    <col min="12" max="12" width="1" customWidth="1"/>
    <col min="13" max="13" width="3.28515625" customWidth="1"/>
    <col min="14" max="15" width="120.7109375" customWidth="1"/>
    <col min="16" max="16" width="36" customWidth="1"/>
  </cols>
  <sheetData>
    <row r="1" spans="1:16" ht="11.25" customHeight="1" x14ac:dyDescent="0.25">
      <c r="A1" s="646" t="s">
        <v>76</v>
      </c>
      <c r="B1" s="646"/>
      <c r="C1" s="646"/>
      <c r="D1" s="646"/>
      <c r="E1" s="646"/>
      <c r="F1" s="646"/>
      <c r="G1" s="646"/>
      <c r="H1" s="646"/>
      <c r="I1" s="646"/>
      <c r="J1" s="646"/>
      <c r="K1" s="646"/>
      <c r="L1" s="67"/>
      <c r="M1" s="67"/>
      <c r="N1" s="66"/>
      <c r="O1" s="66"/>
    </row>
    <row r="2" spans="1:16" ht="10.5" customHeight="1" x14ac:dyDescent="0.25">
      <c r="A2" s="505"/>
      <c r="B2" s="505"/>
      <c r="C2" s="505"/>
      <c r="D2" s="505"/>
      <c r="E2" s="505"/>
      <c r="F2" s="505"/>
      <c r="G2" s="505"/>
      <c r="H2" s="505"/>
      <c r="I2" s="505"/>
      <c r="J2" s="505"/>
      <c r="K2" s="505"/>
      <c r="L2" s="692"/>
      <c r="M2" s="67"/>
      <c r="N2" s="66"/>
      <c r="O2" s="66"/>
    </row>
    <row r="3" spans="1:16" ht="5.25" customHeight="1" x14ac:dyDescent="0.25">
      <c r="A3" s="505"/>
      <c r="B3" s="505"/>
      <c r="C3" s="505"/>
      <c r="D3" s="505"/>
      <c r="E3" s="505"/>
      <c r="F3" s="505"/>
      <c r="G3" s="505"/>
      <c r="H3" s="505"/>
      <c r="I3" s="505"/>
      <c r="J3" s="505"/>
      <c r="K3" s="505"/>
      <c r="L3" s="514"/>
      <c r="M3" s="67"/>
      <c r="N3" s="66"/>
      <c r="O3" s="66"/>
    </row>
    <row r="4" spans="1:16" ht="18.75" customHeight="1" thickBot="1" x14ac:dyDescent="0.3">
      <c r="A4" s="505"/>
      <c r="B4" s="505"/>
      <c r="C4" s="505"/>
      <c r="D4" s="505"/>
      <c r="E4" s="505"/>
      <c r="F4" s="505"/>
      <c r="G4" s="505"/>
      <c r="H4" s="505"/>
      <c r="I4" s="505"/>
      <c r="J4" s="505"/>
      <c r="K4" s="505"/>
      <c r="L4" s="514"/>
      <c r="M4" s="82"/>
      <c r="N4" s="11"/>
      <c r="O4" s="11"/>
      <c r="P4" s="56"/>
    </row>
    <row r="5" spans="1:16" ht="21.75" customHeight="1" thickBot="1" x14ac:dyDescent="0.3">
      <c r="A5" s="508"/>
      <c r="B5" s="508"/>
      <c r="C5" s="508"/>
      <c r="D5" s="508"/>
      <c r="E5" s="508"/>
      <c r="F5" s="508"/>
      <c r="G5" s="508"/>
      <c r="H5" s="508"/>
      <c r="I5" s="508"/>
      <c r="J5" s="508"/>
      <c r="K5" s="508"/>
      <c r="L5" s="514"/>
      <c r="M5" s="693" t="s">
        <v>43</v>
      </c>
      <c r="N5" s="694"/>
      <c r="O5" s="58" t="s">
        <v>43</v>
      </c>
      <c r="P5" s="56"/>
    </row>
    <row r="6" spans="1:16" ht="16.5" customHeight="1" thickBot="1" x14ac:dyDescent="0.3">
      <c r="A6" s="24" t="s">
        <v>28</v>
      </c>
      <c r="B6" s="25"/>
      <c r="C6" s="19" t="s">
        <v>109</v>
      </c>
      <c r="D6" s="18"/>
      <c r="E6" s="18"/>
      <c r="F6" s="18"/>
      <c r="G6" s="18"/>
      <c r="H6" s="19" t="s">
        <v>108</v>
      </c>
      <c r="I6" s="18"/>
      <c r="J6" s="18"/>
      <c r="K6" s="20"/>
      <c r="L6" s="514"/>
      <c r="M6" s="695" t="s">
        <v>30</v>
      </c>
      <c r="N6" s="696"/>
      <c r="O6" s="258" t="s">
        <v>34</v>
      </c>
      <c r="P6" s="56"/>
    </row>
    <row r="7" spans="1:16" ht="25.7" customHeight="1" thickBot="1" x14ac:dyDescent="0.3">
      <c r="A7" s="209" t="s">
        <v>54</v>
      </c>
      <c r="B7" s="29"/>
      <c r="C7" s="650" t="str">
        <f>VLOOKUP(A13,Intern!A1:B7,2)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D7" s="651"/>
      <c r="E7" s="651"/>
      <c r="F7" s="652"/>
      <c r="G7" s="16"/>
      <c r="H7" s="665">
        <f>A13+1</f>
        <v>3</v>
      </c>
      <c r="I7" s="665"/>
      <c r="J7" s="665"/>
      <c r="K7" s="17"/>
      <c r="L7" s="514"/>
      <c r="M7" s="364"/>
      <c r="N7" s="362"/>
      <c r="O7" s="363"/>
      <c r="P7" s="56"/>
    </row>
    <row r="8" spans="1:16" ht="25.7" customHeight="1" thickTop="1" x14ac:dyDescent="0.25">
      <c r="A8" s="220" t="s">
        <v>55</v>
      </c>
      <c r="B8" s="30"/>
      <c r="C8" s="653"/>
      <c r="D8" s="654"/>
      <c r="E8" s="654"/>
      <c r="F8" s="655"/>
      <c r="G8" s="16"/>
      <c r="H8" s="668" t="str">
        <f>VLOOKUP(H7,Intern!A1:B7,2)</f>
        <v>Stufe 3 - Aussagesätze mit zweiteiligem Prädikat "Satzklammerstrukturen". Wortschatz: erweiterter Basiswortschatz; Präpositionen: zunehmender Gebrauch der einfacheren Raumpräspositionen (in, auf, unter); Artikel: werden durchgehend verwendet, grammatisches Geschlecht noch unsicher, Sprachhandlungen: u.a. umfangreichere Mitteilungen, Aufforderungen, Vorschläge.</v>
      </c>
      <c r="I8" s="668"/>
      <c r="J8" s="668"/>
      <c r="K8" s="17"/>
      <c r="L8" s="514"/>
      <c r="M8" s="354"/>
      <c r="N8" s="353"/>
      <c r="O8" s="270"/>
      <c r="P8" s="54"/>
    </row>
    <row r="9" spans="1:16" ht="25.7" customHeight="1" thickBot="1" x14ac:dyDescent="0.3">
      <c r="A9" s="324"/>
      <c r="B9" s="297"/>
      <c r="C9" s="653"/>
      <c r="D9" s="654"/>
      <c r="E9" s="654"/>
      <c r="F9" s="655"/>
      <c r="G9" s="16"/>
      <c r="H9" s="669"/>
      <c r="I9" s="669"/>
      <c r="J9" s="669"/>
      <c r="K9" s="17"/>
      <c r="L9" s="514"/>
      <c r="M9" s="355"/>
      <c r="N9" s="353"/>
      <c r="O9" s="270"/>
      <c r="P9" s="54"/>
    </row>
    <row r="10" spans="1:16" ht="25.7" customHeight="1" thickBot="1" x14ac:dyDescent="0.3">
      <c r="A10" s="325"/>
      <c r="B10" s="254"/>
      <c r="C10" s="653"/>
      <c r="D10" s="654"/>
      <c r="E10" s="654"/>
      <c r="F10" s="655"/>
      <c r="G10" s="16"/>
      <c r="H10" s="669"/>
      <c r="I10" s="669"/>
      <c r="J10" s="669"/>
      <c r="K10" s="17"/>
      <c r="L10" s="514"/>
      <c r="M10" s="277"/>
      <c r="N10" s="352"/>
      <c r="O10" s="270"/>
      <c r="P10" s="54"/>
    </row>
    <row r="11" spans="1:16" ht="25.7" customHeight="1" thickBot="1" x14ac:dyDescent="0.3">
      <c r="A11" s="28" t="s">
        <v>22</v>
      </c>
      <c r="B11" s="31"/>
      <c r="C11" s="653"/>
      <c r="D11" s="654"/>
      <c r="E11" s="654"/>
      <c r="F11" s="655"/>
      <c r="G11" s="16"/>
      <c r="H11" s="669"/>
      <c r="I11" s="669"/>
      <c r="J11" s="669"/>
      <c r="K11" s="17"/>
      <c r="L11" s="514"/>
      <c r="M11" s="354"/>
      <c r="N11" s="352"/>
      <c r="O11" s="270"/>
      <c r="P11" s="54"/>
    </row>
    <row r="12" spans="1:16" ht="25.7" customHeight="1" thickBot="1" x14ac:dyDescent="0.3">
      <c r="A12" s="26" t="s">
        <v>29</v>
      </c>
      <c r="B12" s="31"/>
      <c r="C12" s="653"/>
      <c r="D12" s="654"/>
      <c r="E12" s="654"/>
      <c r="F12" s="655"/>
      <c r="G12" s="16"/>
      <c r="H12" s="669"/>
      <c r="I12" s="669"/>
      <c r="J12" s="669"/>
      <c r="K12" s="17"/>
      <c r="L12" s="514"/>
      <c r="M12" s="354"/>
      <c r="N12" s="352"/>
      <c r="O12" s="270"/>
      <c r="P12" s="54"/>
    </row>
    <row r="13" spans="1:16" ht="25.7" customHeight="1" thickBot="1" x14ac:dyDescent="0.3">
      <c r="A13" s="262">
        <v>2</v>
      </c>
      <c r="B13" s="31"/>
      <c r="C13" s="653"/>
      <c r="D13" s="654"/>
      <c r="E13" s="654"/>
      <c r="F13" s="655"/>
      <c r="G13" s="16"/>
      <c r="H13" s="669"/>
      <c r="I13" s="669"/>
      <c r="J13" s="669"/>
      <c r="K13" s="17"/>
      <c r="L13" s="514"/>
      <c r="M13" s="354"/>
      <c r="N13" s="181"/>
      <c r="O13" s="270"/>
      <c r="P13" s="54"/>
    </row>
    <row r="14" spans="1:16" ht="25.7" customHeight="1" thickBot="1" x14ac:dyDescent="0.3">
      <c r="A14" s="263"/>
      <c r="B14" s="255"/>
      <c r="C14" s="656" t="s">
        <v>126</v>
      </c>
      <c r="D14" s="657"/>
      <c r="E14" s="657"/>
      <c r="F14" s="658"/>
      <c r="G14" s="264"/>
      <c r="H14" s="670" t="s">
        <v>108</v>
      </c>
      <c r="I14" s="670"/>
      <c r="J14" s="670"/>
      <c r="K14" s="17"/>
      <c r="L14" s="514"/>
      <c r="M14" s="354"/>
      <c r="N14" s="352"/>
      <c r="O14" s="270"/>
      <c r="P14" s="54"/>
    </row>
    <row r="15" spans="1:16" ht="25.7" customHeight="1" thickBot="1" x14ac:dyDescent="0.3">
      <c r="A15" s="256"/>
      <c r="B15" s="31"/>
      <c r="C15" s="671" t="str">
        <f>VLOOKUP(A18,[1]Intern!I1:J4,2)</f>
        <v xml:space="preserve"> ab dem 2. Lebensjahr - Produktion bis 50 Wörter; passiver Wortschatz umfangreicher; Mehrwortäußerungen noch ohne Satzstruktur; Wörter kontextgebunden</v>
      </c>
      <c r="D15" s="672"/>
      <c r="E15" s="672"/>
      <c r="F15" s="672"/>
      <c r="G15" s="16"/>
      <c r="H15" s="265">
        <f>A18+1</f>
        <v>3</v>
      </c>
      <c r="I15" s="266" t="s">
        <v>136</v>
      </c>
      <c r="J15" s="266"/>
      <c r="K15" s="17"/>
      <c r="L15" s="514"/>
      <c r="M15" s="355"/>
      <c r="N15" s="352"/>
      <c r="O15" s="270"/>
      <c r="P15" s="54"/>
    </row>
    <row r="16" spans="1:16" ht="25.7" customHeight="1" thickTop="1" x14ac:dyDescent="0.25">
      <c r="A16" s="28" t="s">
        <v>21</v>
      </c>
      <c r="B16" s="30"/>
      <c r="C16" s="673"/>
      <c r="D16" s="667"/>
      <c r="E16" s="667"/>
      <c r="F16" s="667"/>
      <c r="G16" s="176"/>
      <c r="H16" s="666" t="str">
        <f>VLOOKUP(H15,[1]Intern!I1:J4,2)</f>
        <v>ab dem 3. Lebensjahr - "Wortschatzexplosion"; einfache Sätze in Gegenwart und Vergangenheit; Verbbeugung; erste Fragen und Dialoge entwickeln sich; Pluralbildungen entstehen; einfache Sprachhandlungen.</v>
      </c>
      <c r="I16" s="666"/>
      <c r="J16" s="666"/>
      <c r="K16" s="21"/>
      <c r="L16" s="514"/>
      <c r="M16" s="355"/>
      <c r="N16" s="181"/>
      <c r="O16" s="270"/>
      <c r="P16" s="54"/>
    </row>
    <row r="17" spans="1:16" ht="25.7" customHeight="1" x14ac:dyDescent="0.25">
      <c r="A17" s="176" t="s">
        <v>137</v>
      </c>
      <c r="B17" s="30"/>
      <c r="C17" s="673"/>
      <c r="D17" s="667"/>
      <c r="E17" s="667"/>
      <c r="F17" s="667"/>
      <c r="G17" s="176"/>
      <c r="H17" s="667"/>
      <c r="I17" s="667"/>
      <c r="J17" s="667"/>
      <c r="K17" s="17"/>
      <c r="L17" s="514"/>
      <c r="M17" s="277"/>
      <c r="N17" s="352"/>
      <c r="O17" s="270"/>
      <c r="P17" s="54"/>
    </row>
    <row r="18" spans="1:16" ht="25.7" customHeight="1" x14ac:dyDescent="0.25">
      <c r="A18" s="267">
        <v>2</v>
      </c>
      <c r="B18" s="268" t="s">
        <v>136</v>
      </c>
      <c r="C18" s="673"/>
      <c r="D18" s="667"/>
      <c r="E18" s="667"/>
      <c r="F18" s="667"/>
      <c r="G18" s="176"/>
      <c r="H18" s="667"/>
      <c r="I18" s="667"/>
      <c r="J18" s="667"/>
      <c r="K18" s="17"/>
      <c r="L18" s="514"/>
      <c r="M18" s="355"/>
      <c r="N18" s="181"/>
      <c r="O18" s="270"/>
      <c r="P18" s="54"/>
    </row>
    <row r="19" spans="1:16" ht="25.7" customHeight="1" x14ac:dyDescent="0.25">
      <c r="A19" s="176"/>
      <c r="B19" s="269"/>
      <c r="C19" s="673"/>
      <c r="D19" s="667"/>
      <c r="E19" s="667"/>
      <c r="F19" s="667"/>
      <c r="G19" s="176"/>
      <c r="H19" s="667"/>
      <c r="I19" s="667"/>
      <c r="J19" s="667"/>
      <c r="K19" s="17"/>
      <c r="L19" s="514"/>
      <c r="M19" s="355"/>
      <c r="N19" s="352"/>
      <c r="O19" s="270"/>
      <c r="P19" s="54"/>
    </row>
    <row r="20" spans="1:16" ht="25.7" customHeight="1" x14ac:dyDescent="0.25">
      <c r="A20" s="176"/>
      <c r="B20" s="176"/>
      <c r="C20" s="673"/>
      <c r="D20" s="667"/>
      <c r="E20" s="667"/>
      <c r="F20" s="667"/>
      <c r="G20" s="176"/>
      <c r="H20" s="667"/>
      <c r="I20" s="667"/>
      <c r="J20" s="667"/>
      <c r="K20" s="22"/>
      <c r="L20" s="514"/>
      <c r="M20" s="277"/>
      <c r="N20" s="351"/>
      <c r="O20" s="270"/>
      <c r="P20" s="54"/>
    </row>
    <row r="21" spans="1:16" ht="25.7" customHeight="1" thickBot="1" x14ac:dyDescent="0.3">
      <c r="A21" s="179"/>
      <c r="B21" s="178"/>
      <c r="C21" s="177"/>
      <c r="D21" s="329"/>
      <c r="E21" s="329"/>
      <c r="F21" s="329"/>
      <c r="G21" s="23"/>
      <c r="H21" s="23"/>
      <c r="I21" s="23"/>
      <c r="J21" s="5"/>
      <c r="K21" s="27"/>
      <c r="L21" s="514"/>
      <c r="M21" s="354"/>
      <c r="N21" s="351"/>
      <c r="O21" s="270"/>
      <c r="P21" s="54"/>
    </row>
    <row r="22" spans="1:16" ht="25.7" customHeight="1" x14ac:dyDescent="0.25">
      <c r="A22" s="497" t="s">
        <v>149</v>
      </c>
      <c r="B22" s="674"/>
      <c r="C22" s="675"/>
      <c r="D22" s="682" t="s">
        <v>24</v>
      </c>
      <c r="E22" s="682"/>
      <c r="F22" s="682"/>
      <c r="G22" s="8"/>
      <c r="H22" s="1"/>
      <c r="I22" s="1"/>
      <c r="J22" s="9"/>
      <c r="K22" s="10"/>
      <c r="L22" s="514"/>
      <c r="M22" s="355"/>
      <c r="N22" s="351"/>
      <c r="O22" s="270"/>
      <c r="P22" s="54"/>
    </row>
    <row r="23" spans="1:16" ht="25.7" customHeight="1" thickBot="1" x14ac:dyDescent="0.3">
      <c r="A23" s="676"/>
      <c r="B23" s="677"/>
      <c r="C23" s="678"/>
      <c r="D23" s="328" t="s">
        <v>25</v>
      </c>
      <c r="E23" s="316" t="s">
        <v>26</v>
      </c>
      <c r="F23" s="316" t="s">
        <v>27</v>
      </c>
      <c r="G23" s="15"/>
      <c r="H23" s="287" t="s">
        <v>46</v>
      </c>
      <c r="K23" s="11"/>
      <c r="L23" s="514"/>
      <c r="M23" s="355"/>
      <c r="N23" s="181"/>
      <c r="O23" s="270"/>
      <c r="P23" s="54"/>
    </row>
    <row r="24" spans="1:16" ht="25.7" customHeight="1" x14ac:dyDescent="0.25">
      <c r="A24" s="683" t="s">
        <v>0</v>
      </c>
      <c r="B24" s="684"/>
      <c r="C24" s="684"/>
      <c r="D24" s="684"/>
      <c r="E24" s="684"/>
      <c r="F24" s="685"/>
      <c r="G24" s="95"/>
      <c r="H24" s="647"/>
      <c r="I24" s="648"/>
      <c r="J24" s="648"/>
      <c r="K24" s="649"/>
      <c r="L24" s="514"/>
      <c r="M24" s="355"/>
      <c r="N24" s="352"/>
      <c r="O24" s="270"/>
      <c r="P24" s="54"/>
    </row>
    <row r="25" spans="1:16" ht="25.7" customHeight="1" x14ac:dyDescent="0.25">
      <c r="A25" s="615" t="s">
        <v>1</v>
      </c>
      <c r="B25" s="616"/>
      <c r="C25" s="617"/>
      <c r="D25" s="210"/>
      <c r="E25" s="210"/>
      <c r="F25" s="211"/>
      <c r="G25" s="85"/>
      <c r="H25" s="607"/>
      <c r="I25" s="608"/>
      <c r="J25" s="608"/>
      <c r="K25" s="555"/>
      <c r="L25" s="514"/>
      <c r="M25" s="355"/>
      <c r="N25" s="352"/>
      <c r="O25" s="270"/>
      <c r="P25" s="54"/>
    </row>
    <row r="26" spans="1:16" ht="25.7" customHeight="1" x14ac:dyDescent="0.25">
      <c r="A26" s="615" t="s">
        <v>2</v>
      </c>
      <c r="B26" s="616"/>
      <c r="C26" s="617"/>
      <c r="D26" s="210"/>
      <c r="E26" s="210"/>
      <c r="F26" s="211"/>
      <c r="G26" s="85"/>
      <c r="H26" s="607"/>
      <c r="I26" s="608"/>
      <c r="J26" s="608"/>
      <c r="K26" s="555"/>
      <c r="L26" s="514"/>
      <c r="M26" s="355"/>
      <c r="N26" s="353"/>
      <c r="O26" s="270"/>
      <c r="P26" s="54"/>
    </row>
    <row r="27" spans="1:16" ht="25.7" customHeight="1" x14ac:dyDescent="0.25">
      <c r="A27" s="615" t="s">
        <v>70</v>
      </c>
      <c r="B27" s="616"/>
      <c r="C27" s="617"/>
      <c r="D27" s="210"/>
      <c r="E27" s="210"/>
      <c r="F27" s="211"/>
      <c r="H27" s="607"/>
      <c r="I27" s="608"/>
      <c r="J27" s="608"/>
      <c r="K27" s="555"/>
      <c r="L27" s="514"/>
      <c r="M27" s="356"/>
      <c r="N27" s="352"/>
      <c r="O27" s="270"/>
      <c r="P27" s="54"/>
    </row>
    <row r="28" spans="1:16" ht="25.7" customHeight="1" x14ac:dyDescent="0.25">
      <c r="A28" s="615" t="s">
        <v>3</v>
      </c>
      <c r="B28" s="616"/>
      <c r="C28" s="617"/>
      <c r="D28" s="210"/>
      <c r="E28" s="210"/>
      <c r="F28" s="211"/>
      <c r="G28" s="85"/>
      <c r="H28" s="607"/>
      <c r="I28" s="608"/>
      <c r="J28" s="608"/>
      <c r="K28" s="555"/>
      <c r="L28" s="514"/>
      <c r="M28" s="358"/>
      <c r="N28" s="352"/>
      <c r="O28" s="270"/>
      <c r="P28" s="54"/>
    </row>
    <row r="29" spans="1:16" ht="25.7" customHeight="1" x14ac:dyDescent="0.25">
      <c r="A29" s="615" t="s">
        <v>4</v>
      </c>
      <c r="B29" s="616"/>
      <c r="C29" s="617"/>
      <c r="D29" s="210"/>
      <c r="E29" s="210"/>
      <c r="F29" s="211"/>
      <c r="H29" s="607"/>
      <c r="I29" s="608"/>
      <c r="J29" s="608"/>
      <c r="K29" s="555"/>
      <c r="L29" s="514"/>
      <c r="M29" s="278"/>
      <c r="N29" s="181"/>
      <c r="O29" s="367"/>
      <c r="P29" s="54"/>
    </row>
    <row r="30" spans="1:16" ht="25.7" customHeight="1" x14ac:dyDescent="0.25">
      <c r="A30" s="615" t="s">
        <v>5</v>
      </c>
      <c r="B30" s="616"/>
      <c r="C30" s="617"/>
      <c r="D30" s="210"/>
      <c r="E30" s="210"/>
      <c r="F30" s="211"/>
      <c r="G30" s="95"/>
      <c r="H30" s="607"/>
      <c r="I30" s="608"/>
      <c r="J30" s="608"/>
      <c r="K30" s="555"/>
      <c r="L30" s="514"/>
      <c r="M30" s="360"/>
      <c r="N30" s="352"/>
      <c r="O30" s="270"/>
      <c r="P30" s="54"/>
    </row>
    <row r="31" spans="1:16" ht="25.7" customHeight="1" x14ac:dyDescent="0.25">
      <c r="A31" s="615" t="s">
        <v>47</v>
      </c>
      <c r="B31" s="616"/>
      <c r="C31" s="617"/>
      <c r="D31" s="210"/>
      <c r="E31" s="210"/>
      <c r="F31" s="211"/>
      <c r="G31" s="95"/>
      <c r="H31" s="607"/>
      <c r="I31" s="608"/>
      <c r="J31" s="608"/>
      <c r="K31" s="555"/>
      <c r="L31" s="514"/>
      <c r="M31" s="358"/>
      <c r="N31" s="352"/>
      <c r="O31" s="368"/>
      <c r="P31" s="54"/>
    </row>
    <row r="32" spans="1:16" ht="25.7" customHeight="1" x14ac:dyDescent="0.25">
      <c r="A32" s="615" t="s">
        <v>6</v>
      </c>
      <c r="B32" s="616"/>
      <c r="C32" s="617"/>
      <c r="D32" s="210"/>
      <c r="E32" s="210"/>
      <c r="F32" s="211"/>
      <c r="G32" s="95"/>
      <c r="H32" s="607"/>
      <c r="I32" s="608"/>
      <c r="J32" s="608"/>
      <c r="K32" s="555"/>
      <c r="L32" s="514"/>
      <c r="M32" s="359"/>
      <c r="N32" s="352"/>
      <c r="O32" s="368"/>
      <c r="P32" s="54"/>
    </row>
    <row r="33" spans="1:16" ht="25.7" customHeight="1" x14ac:dyDescent="0.25">
      <c r="A33" s="615" t="s">
        <v>7</v>
      </c>
      <c r="B33" s="616"/>
      <c r="C33" s="617"/>
      <c r="D33" s="210"/>
      <c r="E33" s="210"/>
      <c r="F33" s="211"/>
      <c r="G33" s="85"/>
      <c r="H33" s="607"/>
      <c r="I33" s="608"/>
      <c r="J33" s="608"/>
      <c r="K33" s="555"/>
      <c r="L33" s="514"/>
      <c r="M33" s="278"/>
      <c r="N33" s="352"/>
      <c r="O33" s="367"/>
      <c r="P33" s="54"/>
    </row>
    <row r="34" spans="1:16" ht="25.7" customHeight="1" x14ac:dyDescent="0.25">
      <c r="A34" s="686" t="s">
        <v>8</v>
      </c>
      <c r="B34" s="687"/>
      <c r="C34" s="687"/>
      <c r="D34" s="687"/>
      <c r="E34" s="687"/>
      <c r="F34" s="688"/>
      <c r="H34" s="659"/>
      <c r="I34" s="660"/>
      <c r="J34" s="660"/>
      <c r="K34" s="661"/>
      <c r="L34" s="514"/>
      <c r="M34" s="358"/>
      <c r="N34" s="352"/>
      <c r="O34" s="270"/>
      <c r="P34" s="54"/>
    </row>
    <row r="35" spans="1:16" ht="25.7" customHeight="1" x14ac:dyDescent="0.25">
      <c r="A35" s="618" t="s">
        <v>9</v>
      </c>
      <c r="B35" s="619"/>
      <c r="C35" s="621"/>
      <c r="D35" s="210"/>
      <c r="E35" s="210"/>
      <c r="F35" s="211"/>
      <c r="G35" s="95"/>
      <c r="H35" s="607"/>
      <c r="I35" s="608"/>
      <c r="J35" s="608"/>
      <c r="K35" s="555"/>
      <c r="L35" s="514"/>
      <c r="M35" s="358"/>
      <c r="N35" s="352"/>
      <c r="O35" s="368"/>
      <c r="P35" s="54"/>
    </row>
    <row r="36" spans="1:16" ht="25.7" customHeight="1" x14ac:dyDescent="0.25">
      <c r="A36" s="618" t="s">
        <v>10</v>
      </c>
      <c r="B36" s="619"/>
      <c r="C36" s="620"/>
      <c r="D36" s="210"/>
      <c r="E36" s="210"/>
      <c r="F36" s="211"/>
      <c r="G36" s="95"/>
      <c r="H36" s="607"/>
      <c r="I36" s="608"/>
      <c r="J36" s="608"/>
      <c r="K36" s="555"/>
      <c r="L36" s="514"/>
      <c r="M36" s="358"/>
      <c r="N36" s="351"/>
      <c r="O36" s="270"/>
      <c r="P36" s="54"/>
    </row>
    <row r="37" spans="1:16" ht="21" customHeight="1" x14ac:dyDescent="0.25">
      <c r="A37" s="618" t="s">
        <v>11</v>
      </c>
      <c r="B37" s="619"/>
      <c r="C37" s="621"/>
      <c r="D37" s="210"/>
      <c r="E37" s="210"/>
      <c r="F37" s="211"/>
      <c r="G37" s="85"/>
      <c r="H37" s="607"/>
      <c r="I37" s="608"/>
      <c r="J37" s="608"/>
      <c r="K37" s="555"/>
      <c r="L37" s="514"/>
      <c r="M37" s="358"/>
      <c r="N37" s="181"/>
      <c r="O37" s="369"/>
      <c r="P37" s="54"/>
    </row>
    <row r="38" spans="1:16" ht="27" customHeight="1" x14ac:dyDescent="0.25">
      <c r="A38" s="618" t="s">
        <v>12</v>
      </c>
      <c r="B38" s="619"/>
      <c r="C38" s="620"/>
      <c r="D38" s="210"/>
      <c r="E38" s="210"/>
      <c r="F38" s="211"/>
      <c r="G38" s="85"/>
      <c r="H38" s="607"/>
      <c r="I38" s="608"/>
      <c r="J38" s="608"/>
      <c r="K38" s="555"/>
      <c r="L38" s="514"/>
      <c r="M38" s="359"/>
      <c r="N38" s="352"/>
      <c r="O38" s="369"/>
      <c r="P38" s="54"/>
    </row>
    <row r="39" spans="1:16" ht="27" customHeight="1" x14ac:dyDescent="0.25">
      <c r="A39" s="618" t="s">
        <v>13</v>
      </c>
      <c r="B39" s="619"/>
      <c r="C39" s="620"/>
      <c r="D39" s="210"/>
      <c r="E39" s="210"/>
      <c r="F39" s="211"/>
      <c r="G39" s="85"/>
      <c r="H39" s="607"/>
      <c r="I39" s="608"/>
      <c r="J39" s="608"/>
      <c r="K39" s="555"/>
      <c r="L39" s="514"/>
      <c r="M39" s="359"/>
      <c r="N39" s="352"/>
      <c r="O39" s="369"/>
      <c r="P39" s="54"/>
    </row>
    <row r="40" spans="1:16" ht="23.25" customHeight="1" x14ac:dyDescent="0.25">
      <c r="A40" s="689" t="s">
        <v>14</v>
      </c>
      <c r="B40" s="690"/>
      <c r="C40" s="690"/>
      <c r="D40" s="690"/>
      <c r="E40" s="690"/>
      <c r="F40" s="691"/>
      <c r="H40" s="662"/>
      <c r="I40" s="663"/>
      <c r="J40" s="663"/>
      <c r="K40" s="664"/>
      <c r="L40" s="514"/>
      <c r="M40" s="278"/>
      <c r="N40" s="352"/>
      <c r="O40" s="369"/>
      <c r="P40" s="54"/>
    </row>
    <row r="41" spans="1:16" ht="19.5" customHeight="1" x14ac:dyDescent="0.25">
      <c r="A41" s="618" t="s">
        <v>106</v>
      </c>
      <c r="B41" s="619"/>
      <c r="C41" s="621"/>
      <c r="D41" s="210"/>
      <c r="E41" s="210"/>
      <c r="F41" s="211"/>
      <c r="G41" s="95"/>
      <c r="H41" s="607"/>
      <c r="I41" s="608"/>
      <c r="J41" s="608"/>
      <c r="K41" s="555"/>
      <c r="L41" s="514"/>
      <c r="M41" s="358"/>
      <c r="N41" s="352"/>
      <c r="O41" s="369"/>
      <c r="P41" s="54"/>
    </row>
    <row r="42" spans="1:16" ht="27" customHeight="1" x14ac:dyDescent="0.25">
      <c r="A42" s="618" t="s">
        <v>15</v>
      </c>
      <c r="B42" s="619"/>
      <c r="C42" s="620"/>
      <c r="D42" s="210"/>
      <c r="E42" s="210"/>
      <c r="F42" s="211"/>
      <c r="G42" s="95"/>
      <c r="H42" s="607"/>
      <c r="I42" s="608"/>
      <c r="J42" s="608"/>
      <c r="K42" s="555"/>
      <c r="L42" s="514"/>
      <c r="M42" s="278"/>
      <c r="N42" s="352"/>
      <c r="O42" s="369"/>
      <c r="P42" s="54"/>
    </row>
    <row r="43" spans="1:16" ht="27" customHeight="1" x14ac:dyDescent="0.25">
      <c r="A43" s="618" t="s">
        <v>107</v>
      </c>
      <c r="B43" s="619"/>
      <c r="C43" s="621"/>
      <c r="D43" s="210"/>
      <c r="E43" s="210"/>
      <c r="F43" s="211"/>
      <c r="G43" s="95"/>
      <c r="H43" s="607"/>
      <c r="I43" s="608"/>
      <c r="J43" s="608"/>
      <c r="K43" s="555"/>
      <c r="L43" s="514"/>
      <c r="M43" s="358"/>
      <c r="N43" s="181"/>
      <c r="O43" s="369"/>
    </row>
    <row r="44" spans="1:16" ht="27" customHeight="1" x14ac:dyDescent="0.25">
      <c r="A44" s="618" t="s">
        <v>16</v>
      </c>
      <c r="B44" s="619"/>
      <c r="C44" s="620"/>
      <c r="D44" s="210"/>
      <c r="E44" s="210"/>
      <c r="F44" s="211"/>
      <c r="G44" s="95"/>
      <c r="H44" s="607"/>
      <c r="I44" s="608"/>
      <c r="J44" s="608"/>
      <c r="K44" s="555"/>
      <c r="L44" s="514"/>
      <c r="M44" s="278"/>
      <c r="N44" s="352"/>
      <c r="O44" s="369"/>
    </row>
    <row r="45" spans="1:16" ht="27.75" customHeight="1" x14ac:dyDescent="0.25">
      <c r="A45" s="618" t="s">
        <v>157</v>
      </c>
      <c r="B45" s="619"/>
      <c r="C45" s="620"/>
      <c r="D45" s="210"/>
      <c r="E45" s="210"/>
      <c r="F45" s="211"/>
      <c r="G45" s="95"/>
      <c r="H45" s="607"/>
      <c r="I45" s="608"/>
      <c r="J45" s="608"/>
      <c r="K45" s="555"/>
      <c r="L45" s="514"/>
      <c r="M45" s="358"/>
      <c r="N45" s="352"/>
      <c r="O45" s="369"/>
    </row>
    <row r="46" spans="1:16" ht="27" customHeight="1" thickBot="1" x14ac:dyDescent="0.3">
      <c r="A46" s="618" t="s">
        <v>105</v>
      </c>
      <c r="B46" s="619"/>
      <c r="C46" s="621"/>
      <c r="D46" s="210"/>
      <c r="E46" s="210"/>
      <c r="F46" s="211"/>
      <c r="G46" s="85"/>
      <c r="H46" s="607"/>
      <c r="I46" s="608"/>
      <c r="J46" s="608"/>
      <c r="K46" s="555"/>
      <c r="L46" s="514"/>
      <c r="M46" s="357"/>
      <c r="N46" s="182"/>
      <c r="O46" s="370"/>
    </row>
    <row r="47" spans="1:16" ht="20.25" customHeight="1" thickBot="1" x14ac:dyDescent="0.3">
      <c r="A47" s="622" t="s">
        <v>18</v>
      </c>
      <c r="B47" s="623"/>
      <c r="C47" s="623"/>
      <c r="D47" s="623"/>
      <c r="E47" s="623"/>
      <c r="F47" s="624"/>
      <c r="G47" s="85"/>
      <c r="H47" s="609"/>
      <c r="I47" s="610"/>
      <c r="J47" s="610"/>
      <c r="K47" s="611"/>
      <c r="L47" s="514"/>
      <c r="M47" s="361"/>
      <c r="N47" s="361"/>
      <c r="O47" s="84"/>
    </row>
    <row r="48" spans="1:16" ht="19.5" customHeight="1" x14ac:dyDescent="0.3">
      <c r="A48" s="618" t="s">
        <v>19</v>
      </c>
      <c r="B48" s="619"/>
      <c r="C48" s="620"/>
      <c r="D48" s="210"/>
      <c r="E48" s="210"/>
      <c r="F48" s="211"/>
      <c r="H48" s="607"/>
      <c r="I48" s="608"/>
      <c r="J48" s="608"/>
      <c r="K48" s="555"/>
      <c r="L48" s="514"/>
      <c r="M48" s="701" t="s">
        <v>138</v>
      </c>
      <c r="N48" s="702"/>
      <c r="O48" s="68"/>
    </row>
    <row r="49" spans="1:15" x14ac:dyDescent="0.25">
      <c r="A49" s="618" t="s">
        <v>140</v>
      </c>
      <c r="B49" s="619"/>
      <c r="C49" s="620"/>
      <c r="D49" s="210"/>
      <c r="E49" s="210"/>
      <c r="F49" s="211"/>
      <c r="G49" s="95"/>
      <c r="H49" s="607"/>
      <c r="I49" s="608"/>
      <c r="J49" s="608"/>
      <c r="K49" s="555"/>
      <c r="L49" s="514"/>
      <c r="M49" s="703"/>
      <c r="N49" s="704"/>
      <c r="O49" s="68"/>
    </row>
    <row r="50" spans="1:15" ht="27" customHeight="1" x14ac:dyDescent="0.25">
      <c r="A50" s="618" t="s">
        <v>141</v>
      </c>
      <c r="B50" s="619"/>
      <c r="C50" s="621"/>
      <c r="D50" s="210"/>
      <c r="E50" s="210"/>
      <c r="F50" s="211"/>
      <c r="G50" s="85"/>
      <c r="H50" s="607"/>
      <c r="I50" s="608"/>
      <c r="J50" s="608"/>
      <c r="K50" s="555"/>
      <c r="L50" s="514"/>
      <c r="M50" s="697"/>
      <c r="N50" s="698"/>
      <c r="O50" s="68"/>
    </row>
    <row r="51" spans="1:15" ht="27" customHeight="1" x14ac:dyDescent="0.25">
      <c r="A51" s="618" t="s">
        <v>142</v>
      </c>
      <c r="B51" s="619"/>
      <c r="C51" s="620"/>
      <c r="D51" s="210"/>
      <c r="E51" s="210"/>
      <c r="F51" s="211"/>
      <c r="H51" s="607"/>
      <c r="I51" s="608"/>
      <c r="J51" s="608"/>
      <c r="K51" s="555"/>
      <c r="L51" s="514"/>
      <c r="M51" s="697"/>
      <c r="N51" s="698"/>
      <c r="O51" s="68"/>
    </row>
    <row r="52" spans="1:15" ht="27" customHeight="1" x14ac:dyDescent="0.25">
      <c r="A52" s="618" t="s">
        <v>143</v>
      </c>
      <c r="B52" s="619"/>
      <c r="C52" s="621"/>
      <c r="D52" s="210"/>
      <c r="E52" s="210"/>
      <c r="F52" s="211"/>
      <c r="G52" s="95"/>
      <c r="H52" s="607"/>
      <c r="I52" s="608"/>
      <c r="J52" s="608"/>
      <c r="K52" s="555"/>
      <c r="L52" s="514"/>
      <c r="M52" s="697"/>
      <c r="N52" s="698"/>
      <c r="O52" s="68"/>
    </row>
    <row r="53" spans="1:15" x14ac:dyDescent="0.25">
      <c r="A53" s="618" t="s">
        <v>144</v>
      </c>
      <c r="B53" s="619"/>
      <c r="C53" s="620"/>
      <c r="D53" s="210"/>
      <c r="E53" s="210"/>
      <c r="F53" s="211"/>
      <c r="G53" s="95"/>
      <c r="H53" s="607"/>
      <c r="I53" s="608"/>
      <c r="J53" s="608"/>
      <c r="K53" s="555"/>
      <c r="L53" s="514"/>
      <c r="M53" s="697"/>
      <c r="N53" s="698"/>
      <c r="O53" s="68"/>
    </row>
    <row r="54" spans="1:15" x14ac:dyDescent="0.25">
      <c r="A54" s="618" t="s">
        <v>145</v>
      </c>
      <c r="B54" s="619"/>
      <c r="C54" s="620"/>
      <c r="D54" s="210"/>
      <c r="E54" s="210"/>
      <c r="F54" s="211"/>
      <c r="G54" s="95"/>
      <c r="H54" s="607"/>
      <c r="I54" s="608"/>
      <c r="J54" s="608"/>
      <c r="K54" s="555"/>
      <c r="L54" s="514"/>
      <c r="M54" s="697"/>
      <c r="N54" s="698"/>
      <c r="O54" s="68"/>
    </row>
    <row r="55" spans="1:15" ht="27" customHeight="1" x14ac:dyDescent="0.25">
      <c r="A55" s="618" t="s">
        <v>146</v>
      </c>
      <c r="B55" s="619"/>
      <c r="C55" s="620"/>
      <c r="D55" s="210"/>
      <c r="E55" s="210"/>
      <c r="F55" s="211"/>
      <c r="G55" s="95"/>
      <c r="H55" s="607"/>
      <c r="I55" s="608"/>
      <c r="J55" s="608"/>
      <c r="K55" s="555"/>
      <c r="L55" s="514"/>
      <c r="M55" s="697"/>
      <c r="N55" s="698"/>
      <c r="O55" s="68"/>
    </row>
    <row r="56" spans="1:15" ht="13.5" customHeight="1" x14ac:dyDescent="0.25">
      <c r="A56" s="643" t="s">
        <v>20</v>
      </c>
      <c r="B56" s="644"/>
      <c r="C56" s="644"/>
      <c r="D56" s="644"/>
      <c r="E56" s="644"/>
      <c r="F56" s="645"/>
      <c r="G56" s="85"/>
      <c r="H56" s="612"/>
      <c r="I56" s="613"/>
      <c r="J56" s="613"/>
      <c r="K56" s="614"/>
      <c r="L56" s="514"/>
      <c r="M56" s="697"/>
      <c r="N56" s="698"/>
      <c r="O56" s="70"/>
    </row>
    <row r="57" spans="1:15" ht="27" customHeight="1" x14ac:dyDescent="0.25">
      <c r="A57" s="618" t="s">
        <v>147</v>
      </c>
      <c r="B57" s="619"/>
      <c r="C57" s="620"/>
      <c r="D57" s="212"/>
      <c r="E57" s="212"/>
      <c r="F57" s="213"/>
      <c r="H57" s="607"/>
      <c r="I57" s="608"/>
      <c r="J57" s="608"/>
      <c r="K57" s="555"/>
      <c r="L57" s="514"/>
      <c r="M57" s="697"/>
      <c r="N57" s="698"/>
      <c r="O57" s="86"/>
    </row>
    <row r="58" spans="1:15" ht="25.5" customHeight="1" x14ac:dyDescent="0.25">
      <c r="A58" s="679" t="s">
        <v>148</v>
      </c>
      <c r="B58" s="680"/>
      <c r="C58" s="681"/>
      <c r="D58" s="311"/>
      <c r="E58" s="311"/>
      <c r="F58" s="312"/>
      <c r="G58" s="95"/>
      <c r="H58" s="607"/>
      <c r="I58" s="608"/>
      <c r="J58" s="608"/>
      <c r="K58" s="555"/>
      <c r="L58" s="514"/>
      <c r="M58" s="697"/>
      <c r="N58" s="698"/>
      <c r="O58" s="68"/>
    </row>
    <row r="59" spans="1:15" ht="15" customHeight="1" x14ac:dyDescent="0.25">
      <c r="A59" s="625" t="s">
        <v>68</v>
      </c>
      <c r="B59" s="626"/>
      <c r="C59" s="626"/>
      <c r="D59" s="626"/>
      <c r="E59" s="626"/>
      <c r="F59" s="627"/>
      <c r="G59" s="95"/>
      <c r="H59" s="628"/>
      <c r="I59" s="629"/>
      <c r="J59" s="629"/>
      <c r="K59" s="630"/>
      <c r="L59" s="514"/>
      <c r="M59" s="697"/>
      <c r="N59" s="698"/>
      <c r="O59" s="68"/>
    </row>
    <row r="60" spans="1:15" ht="24" customHeight="1" x14ac:dyDescent="0.25">
      <c r="A60" s="634" t="s">
        <v>150</v>
      </c>
      <c r="B60" s="635"/>
      <c r="C60" s="636"/>
      <c r="D60" s="210"/>
      <c r="E60" s="210"/>
      <c r="F60" s="315"/>
      <c r="G60" s="95"/>
      <c r="H60" s="607"/>
      <c r="I60" s="608"/>
      <c r="J60" s="608"/>
      <c r="K60" s="555"/>
      <c r="L60" s="514"/>
      <c r="M60" s="697"/>
      <c r="N60" s="698"/>
      <c r="O60" s="68"/>
    </row>
    <row r="61" spans="1:15" ht="18" customHeight="1" x14ac:dyDescent="0.25">
      <c r="A61" s="637" t="s">
        <v>151</v>
      </c>
      <c r="B61" s="638"/>
      <c r="C61" s="639"/>
      <c r="D61" s="210"/>
      <c r="E61" s="210"/>
      <c r="F61" s="315"/>
      <c r="G61" s="95"/>
      <c r="H61" s="607"/>
      <c r="I61" s="608"/>
      <c r="J61" s="608"/>
      <c r="K61" s="555"/>
      <c r="L61" s="514"/>
      <c r="M61" s="697"/>
      <c r="N61" s="698"/>
      <c r="O61" s="68"/>
    </row>
    <row r="62" spans="1:15" ht="17.25" customHeight="1" x14ac:dyDescent="0.25">
      <c r="A62" s="637" t="s">
        <v>152</v>
      </c>
      <c r="B62" s="638"/>
      <c r="C62" s="639"/>
      <c r="D62" s="210"/>
      <c r="E62" s="210"/>
      <c r="F62" s="315"/>
      <c r="G62" s="95"/>
      <c r="H62" s="607"/>
      <c r="I62" s="608"/>
      <c r="J62" s="608"/>
      <c r="K62" s="555"/>
      <c r="L62" s="514"/>
      <c r="M62" s="697"/>
      <c r="N62" s="698"/>
      <c r="O62" s="68"/>
    </row>
    <row r="63" spans="1:15" ht="27" customHeight="1" x14ac:dyDescent="0.25">
      <c r="A63" s="637" t="s">
        <v>153</v>
      </c>
      <c r="B63" s="638"/>
      <c r="C63" s="639"/>
      <c r="D63" s="210"/>
      <c r="E63" s="210"/>
      <c r="F63" s="315"/>
      <c r="G63" s="95"/>
      <c r="H63" s="607"/>
      <c r="I63" s="608"/>
      <c r="J63" s="608"/>
      <c r="K63" s="555"/>
      <c r="L63" s="514"/>
      <c r="M63" s="697"/>
      <c r="N63" s="698"/>
      <c r="O63" s="68"/>
    </row>
    <row r="64" spans="1:15" ht="26.25" customHeight="1" x14ac:dyDescent="0.25">
      <c r="A64" s="637" t="s">
        <v>154</v>
      </c>
      <c r="B64" s="638"/>
      <c r="C64" s="639"/>
      <c r="D64" s="210"/>
      <c r="E64" s="210"/>
      <c r="F64" s="315"/>
      <c r="G64" s="95"/>
      <c r="H64" s="607"/>
      <c r="I64" s="608"/>
      <c r="J64" s="608"/>
      <c r="K64" s="555"/>
      <c r="L64" s="514"/>
      <c r="M64" s="697"/>
      <c r="N64" s="698"/>
      <c r="O64" s="68"/>
    </row>
    <row r="65" spans="1:42" ht="27" customHeight="1" thickBot="1" x14ac:dyDescent="0.3">
      <c r="A65" s="640" t="s">
        <v>155</v>
      </c>
      <c r="B65" s="641"/>
      <c r="C65" s="642"/>
      <c r="D65" s="309"/>
      <c r="E65" s="309"/>
      <c r="F65" s="310"/>
      <c r="G65" s="95"/>
      <c r="H65" s="631"/>
      <c r="I65" s="632"/>
      <c r="J65" s="632"/>
      <c r="K65" s="633"/>
      <c r="L65" s="514"/>
      <c r="M65" s="699"/>
      <c r="N65" s="700"/>
      <c r="O65" s="68"/>
    </row>
    <row r="66" spans="1:42" x14ac:dyDescent="0.25">
      <c r="A66" s="46"/>
      <c r="B66" s="46"/>
      <c r="C66" s="46"/>
      <c r="D66" s="46"/>
      <c r="E66" s="46"/>
      <c r="F66" s="46"/>
      <c r="G66" s="46"/>
      <c r="H66" s="46"/>
      <c r="I66" s="46"/>
      <c r="J66" s="46"/>
      <c r="K66" s="46"/>
      <c r="L66" s="514"/>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row>
    <row r="67" spans="1:42" x14ac:dyDescent="0.25">
      <c r="A67" s="46"/>
      <c r="B67" s="46"/>
      <c r="C67" s="46"/>
      <c r="D67" s="46"/>
      <c r="E67" s="46"/>
      <c r="F67" s="46"/>
      <c r="G67" s="46"/>
      <c r="H67" s="46"/>
      <c r="I67" s="46"/>
      <c r="J67" s="46"/>
      <c r="K67" s="46"/>
      <c r="L67" s="46"/>
      <c r="M67" s="46"/>
      <c r="N67" s="46"/>
      <c r="O67" s="46"/>
      <c r="P67" s="46"/>
      <c r="Q67" s="46"/>
      <c r="R67" s="46"/>
      <c r="S67" s="46"/>
      <c r="T67" s="46"/>
      <c r="U67" s="46"/>
      <c r="V67" s="46"/>
      <c r="W67" s="46"/>
      <c r="X67" s="46"/>
      <c r="Y67" s="46"/>
      <c r="Z67" s="46"/>
      <c r="AA67" s="46"/>
      <c r="AB67" s="46"/>
      <c r="AC67" s="46"/>
      <c r="AD67" s="46"/>
      <c r="AE67" s="46"/>
      <c r="AF67" s="46"/>
      <c r="AG67" s="46"/>
      <c r="AH67" s="46"/>
      <c r="AI67" s="46"/>
      <c r="AJ67" s="46"/>
      <c r="AK67" s="46"/>
      <c r="AL67" s="46"/>
      <c r="AM67" s="46"/>
      <c r="AN67" s="46"/>
      <c r="AO67" s="46"/>
      <c r="AP67" s="46"/>
    </row>
    <row r="68" spans="1:42" x14ac:dyDescent="0.25">
      <c r="A68" s="46"/>
      <c r="B68" s="46"/>
      <c r="C68" s="46"/>
      <c r="D68" s="46"/>
      <c r="E68" s="46"/>
      <c r="F68" s="46"/>
      <c r="G68" s="46"/>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6"/>
      <c r="AH68" s="46"/>
      <c r="AI68" s="46"/>
      <c r="AJ68" s="46"/>
      <c r="AK68" s="46"/>
      <c r="AL68" s="46"/>
      <c r="AM68" s="46"/>
      <c r="AN68" s="46"/>
      <c r="AO68" s="46"/>
      <c r="AP68" s="46"/>
    </row>
    <row r="69" spans="1:42" x14ac:dyDescent="0.25">
      <c r="A69" s="46"/>
      <c r="B69" s="46"/>
      <c r="C69" s="46"/>
      <c r="D69" s="46"/>
      <c r="E69" s="46"/>
      <c r="F69" s="46"/>
      <c r="G69" s="46"/>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c r="AH69" s="46"/>
      <c r="AI69" s="46"/>
      <c r="AJ69" s="46"/>
      <c r="AK69" s="46"/>
      <c r="AL69" s="46"/>
      <c r="AM69" s="46"/>
      <c r="AN69" s="46"/>
      <c r="AO69" s="46"/>
      <c r="AP69" s="46"/>
    </row>
    <row r="70" spans="1:42" x14ac:dyDescent="0.25">
      <c r="A70" s="46"/>
      <c r="B70" s="46"/>
      <c r="C70" s="46"/>
      <c r="D70" s="46"/>
      <c r="E70" s="46"/>
      <c r="F70" s="46"/>
      <c r="G70" s="46"/>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c r="AM70" s="46"/>
      <c r="AN70" s="46"/>
      <c r="AO70" s="46"/>
      <c r="AP70" s="46"/>
    </row>
    <row r="71" spans="1:42" x14ac:dyDescent="0.25">
      <c r="A71" s="46"/>
      <c r="B71" s="46"/>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row>
    <row r="72" spans="1:42" x14ac:dyDescent="0.25">
      <c r="A72" s="46"/>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row>
    <row r="73" spans="1:42" x14ac:dyDescent="0.25">
      <c r="A73" s="46"/>
      <c r="B73" s="46"/>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row>
    <row r="74" spans="1:42" x14ac:dyDescent="0.25">
      <c r="A74" s="46"/>
      <c r="B74" s="46"/>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row>
    <row r="75" spans="1:42" x14ac:dyDescent="0.25">
      <c r="A75" s="46"/>
      <c r="B75" s="46"/>
      <c r="C75" s="46"/>
      <c r="D75" s="46"/>
      <c r="E75" s="46"/>
      <c r="F75" s="46"/>
      <c r="G75" s="46"/>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row>
    <row r="76" spans="1:42" x14ac:dyDescent="0.25">
      <c r="A76" s="46"/>
      <c r="B76" s="46"/>
      <c r="C76" s="46"/>
      <c r="D76" s="46"/>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row>
    <row r="77" spans="1:42" x14ac:dyDescent="0.25">
      <c r="A77" s="46"/>
      <c r="B77" s="46"/>
      <c r="C77" s="46"/>
      <c r="D77" s="46"/>
      <c r="E77" s="46"/>
      <c r="F77" s="46"/>
      <c r="G77" s="4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row>
    <row r="78" spans="1:42" x14ac:dyDescent="0.25">
      <c r="A78" s="46"/>
      <c r="B78" s="46"/>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c r="AM78" s="46"/>
      <c r="AN78" s="46"/>
      <c r="AO78" s="46"/>
      <c r="AP78" s="46"/>
    </row>
    <row r="79" spans="1:42" x14ac:dyDescent="0.25">
      <c r="A79" s="46"/>
      <c r="B79" s="46"/>
      <c r="C79" s="46"/>
      <c r="D79" s="46"/>
      <c r="E79" s="46"/>
      <c r="F79" s="46"/>
      <c r="G79" s="46"/>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row>
    <row r="80" spans="1:42" x14ac:dyDescent="0.25">
      <c r="A80" s="6"/>
      <c r="B80" s="6"/>
      <c r="C80" s="6"/>
      <c r="D80" s="6"/>
      <c r="E80" s="6"/>
      <c r="F80" s="6"/>
      <c r="G80" s="6"/>
      <c r="H80" s="6"/>
      <c r="I80" s="6"/>
      <c r="J80" s="6"/>
      <c r="K80" s="6"/>
      <c r="L80" s="6"/>
      <c r="M80" s="6"/>
      <c r="N80" s="6"/>
      <c r="O80" s="6"/>
    </row>
    <row r="81" spans="1:15" x14ac:dyDescent="0.25">
      <c r="A81" s="6"/>
      <c r="B81" s="6"/>
      <c r="C81" s="6"/>
      <c r="D81" s="6"/>
      <c r="E81" s="6"/>
      <c r="F81" s="6"/>
      <c r="G81" s="6"/>
      <c r="H81" s="6"/>
      <c r="I81" s="6"/>
      <c r="J81" s="6"/>
      <c r="K81" s="6"/>
      <c r="L81" s="6"/>
      <c r="M81" s="6"/>
      <c r="N81" s="6"/>
      <c r="O81" s="6"/>
    </row>
    <row r="82" spans="1:15" x14ac:dyDescent="0.25">
      <c r="A82" s="6"/>
      <c r="B82" s="6"/>
      <c r="C82" s="6"/>
      <c r="D82" s="6"/>
      <c r="E82" s="6"/>
      <c r="F82" s="6"/>
      <c r="G82" s="6"/>
      <c r="H82" s="6"/>
      <c r="I82" s="6"/>
      <c r="J82" s="6"/>
      <c r="K82" s="6"/>
      <c r="L82" s="6"/>
      <c r="M82" s="6"/>
      <c r="N82" s="6"/>
      <c r="O82" s="6"/>
    </row>
    <row r="83" spans="1:15" x14ac:dyDescent="0.25">
      <c r="A83" s="6"/>
      <c r="B83" s="6"/>
      <c r="C83" s="6"/>
      <c r="D83" s="6"/>
      <c r="E83" s="6"/>
      <c r="F83" s="6"/>
      <c r="G83" s="6"/>
      <c r="H83" s="6"/>
      <c r="I83" s="6"/>
      <c r="J83" s="6"/>
      <c r="K83" s="6"/>
      <c r="L83" s="6"/>
      <c r="M83" s="6"/>
      <c r="N83" s="6"/>
      <c r="O83" s="6"/>
    </row>
    <row r="84" spans="1:15" x14ac:dyDescent="0.25">
      <c r="A84" s="6"/>
      <c r="B84" s="6"/>
      <c r="C84" s="6"/>
      <c r="D84" s="6"/>
      <c r="E84" s="6"/>
      <c r="F84" s="6"/>
      <c r="G84" s="6"/>
      <c r="H84" s="6"/>
      <c r="I84" s="6"/>
      <c r="J84" s="6"/>
      <c r="K84" s="6"/>
      <c r="L84" s="6"/>
      <c r="M84" s="6"/>
      <c r="N84" s="6"/>
      <c r="O84" s="6"/>
    </row>
    <row r="85" spans="1:15" x14ac:dyDescent="0.25">
      <c r="A85" s="6"/>
      <c r="B85" s="6"/>
      <c r="C85" s="6"/>
      <c r="D85" s="6"/>
      <c r="E85" s="6"/>
      <c r="F85" s="6"/>
      <c r="G85" s="6"/>
      <c r="H85" s="6"/>
      <c r="I85" s="6"/>
      <c r="J85" s="6"/>
      <c r="K85" s="6"/>
      <c r="L85" s="6"/>
      <c r="M85" s="6"/>
      <c r="N85" s="6"/>
      <c r="O85" s="6"/>
    </row>
  </sheetData>
  <sheetProtection algorithmName="SHA-512" hashValue="VnluzcVxqDpxK4p2PTubD07xmHt0UC3Y1SfDwoTapOBJXzyIYODQWDs1gAYJLZ8QWI1PVFF8ncb4Uvt1jELdzw==" saltValue="mvV2tHRastuaq8N6TQAFDw==" spinCount="100000" sheet="1" objects="1" scenarios="1" selectLockedCells="1"/>
  <mergeCells count="74">
    <mergeCell ref="L2:L66"/>
    <mergeCell ref="M5:N5"/>
    <mergeCell ref="M6:N6"/>
    <mergeCell ref="M63:N65"/>
    <mergeCell ref="M51:N53"/>
    <mergeCell ref="M54:N56"/>
    <mergeCell ref="M57:N59"/>
    <mergeCell ref="M60:N62"/>
    <mergeCell ref="M48:N48"/>
    <mergeCell ref="M49:N50"/>
    <mergeCell ref="A54:C54"/>
    <mergeCell ref="C15:F20"/>
    <mergeCell ref="A22:C23"/>
    <mergeCell ref="A58:C58"/>
    <mergeCell ref="A48:C48"/>
    <mergeCell ref="A35:C35"/>
    <mergeCell ref="A36:C36"/>
    <mergeCell ref="A37:C37"/>
    <mergeCell ref="A38:C38"/>
    <mergeCell ref="A39:C39"/>
    <mergeCell ref="A41:C41"/>
    <mergeCell ref="D22:F22"/>
    <mergeCell ref="A24:F24"/>
    <mergeCell ref="A34:F34"/>
    <mergeCell ref="A40:F40"/>
    <mergeCell ref="H34:K34"/>
    <mergeCell ref="H35:K39"/>
    <mergeCell ref="H40:K40"/>
    <mergeCell ref="H7:J7"/>
    <mergeCell ref="H16:J20"/>
    <mergeCell ref="H8:J13"/>
    <mergeCell ref="H14:J14"/>
    <mergeCell ref="A1:K5"/>
    <mergeCell ref="H24:K24"/>
    <mergeCell ref="H25:K33"/>
    <mergeCell ref="A29:C29"/>
    <mergeCell ref="A30:C30"/>
    <mergeCell ref="A31:C31"/>
    <mergeCell ref="A32:C32"/>
    <mergeCell ref="A33:C33"/>
    <mergeCell ref="C7:F13"/>
    <mergeCell ref="C14:F14"/>
    <mergeCell ref="H57:K58"/>
    <mergeCell ref="H48:K55"/>
    <mergeCell ref="A59:F59"/>
    <mergeCell ref="H59:K59"/>
    <mergeCell ref="H60:K65"/>
    <mergeCell ref="A60:C60"/>
    <mergeCell ref="A61:C61"/>
    <mergeCell ref="A62:C62"/>
    <mergeCell ref="A63:C63"/>
    <mergeCell ref="A64:C64"/>
    <mergeCell ref="A65:C65"/>
    <mergeCell ref="A56:F56"/>
    <mergeCell ref="A57:C57"/>
    <mergeCell ref="A49:C49"/>
    <mergeCell ref="A55:C55"/>
    <mergeCell ref="A51:C51"/>
    <mergeCell ref="H41:K46"/>
    <mergeCell ref="H47:K47"/>
    <mergeCell ref="H56:K56"/>
    <mergeCell ref="A25:C25"/>
    <mergeCell ref="A26:C26"/>
    <mergeCell ref="A27:C27"/>
    <mergeCell ref="A28:C28"/>
    <mergeCell ref="A42:C42"/>
    <mergeCell ref="A43:C43"/>
    <mergeCell ref="A44:C44"/>
    <mergeCell ref="A45:C45"/>
    <mergeCell ref="A46:C46"/>
    <mergeCell ref="A47:F47"/>
    <mergeCell ref="A50:C50"/>
    <mergeCell ref="A52:C52"/>
    <mergeCell ref="A53:C53"/>
  </mergeCells>
  <conditionalFormatting sqref="A25">
    <cfRule type="expression" dxfId="2363" priority="246">
      <formula>IF($R25="Nein",TRUE)</formula>
    </cfRule>
  </conditionalFormatting>
  <conditionalFormatting sqref="A25">
    <cfRule type="expression" dxfId="2362" priority="245">
      <formula>IF($Y25="Nein",TRUE)</formula>
    </cfRule>
  </conditionalFormatting>
  <conditionalFormatting sqref="A25">
    <cfRule type="expression" dxfId="2361" priority="244">
      <formula>IF($AF25="Nein",TRUE)</formula>
    </cfRule>
  </conditionalFormatting>
  <conditionalFormatting sqref="A25">
    <cfRule type="expression" dxfId="2360" priority="243">
      <formula>IF($AM25="Nein",TRUE)</formula>
    </cfRule>
  </conditionalFormatting>
  <conditionalFormatting sqref="A25">
    <cfRule type="expression" dxfId="2359" priority="242">
      <formula>IF($AT25="Nein",TRUE)</formula>
    </cfRule>
  </conditionalFormatting>
  <conditionalFormatting sqref="A25">
    <cfRule type="expression" dxfId="2358" priority="250">
      <formula>IF(#REF!="Nein",TRUE)</formula>
    </cfRule>
  </conditionalFormatting>
  <conditionalFormatting sqref="A25:D25">
    <cfRule type="expression" dxfId="2357" priority="209">
      <formula>$D$25="J"</formula>
    </cfRule>
  </conditionalFormatting>
  <conditionalFormatting sqref="A26:D26">
    <cfRule type="expression" dxfId="2356" priority="199">
      <formula>$D$26="J"</formula>
    </cfRule>
  </conditionalFormatting>
  <conditionalFormatting sqref="A27:D27">
    <cfRule type="expression" dxfId="2355" priority="198">
      <formula>$D$27="J"</formula>
    </cfRule>
  </conditionalFormatting>
  <conditionalFormatting sqref="A28:D28">
    <cfRule type="expression" dxfId="2354" priority="197">
      <formula>$D$28="J"</formula>
    </cfRule>
  </conditionalFormatting>
  <conditionalFormatting sqref="A29:D29">
    <cfRule type="expression" dxfId="2353" priority="196">
      <formula>$D$29="J"</formula>
    </cfRule>
  </conditionalFormatting>
  <conditionalFormatting sqref="A30:D30">
    <cfRule type="expression" dxfId="2352" priority="195">
      <formula>$D$30="J"</formula>
    </cfRule>
  </conditionalFormatting>
  <conditionalFormatting sqref="A31:D31">
    <cfRule type="expression" dxfId="2351" priority="194">
      <formula>$D$31="J"</formula>
    </cfRule>
  </conditionalFormatting>
  <conditionalFormatting sqref="A32:D32">
    <cfRule type="expression" dxfId="2350" priority="193">
      <formula>$D$32="J"</formula>
    </cfRule>
  </conditionalFormatting>
  <conditionalFormatting sqref="A33:D33">
    <cfRule type="expression" dxfId="2349" priority="192">
      <formula>$D$33="J"</formula>
    </cfRule>
  </conditionalFormatting>
  <conditionalFormatting sqref="A35:D35">
    <cfRule type="expression" dxfId="2348" priority="191">
      <formula>$D$35="J"</formula>
    </cfRule>
  </conditionalFormatting>
  <conditionalFormatting sqref="A36:D36">
    <cfRule type="expression" dxfId="2347" priority="190">
      <formula>$D$36="J"</formula>
    </cfRule>
  </conditionalFormatting>
  <conditionalFormatting sqref="A37:D37">
    <cfRule type="expression" dxfId="2346" priority="189">
      <formula>$D$37="J"</formula>
    </cfRule>
  </conditionalFormatting>
  <conditionalFormatting sqref="A38:D38">
    <cfRule type="expression" dxfId="2345" priority="188">
      <formula>$D$38="J"</formula>
    </cfRule>
  </conditionalFormatting>
  <conditionalFormatting sqref="A39:D39">
    <cfRule type="expression" dxfId="2344" priority="187">
      <formula>$D$39="J"</formula>
    </cfRule>
  </conditionalFormatting>
  <conditionalFormatting sqref="A41:D41">
    <cfRule type="expression" dxfId="2343" priority="186">
      <formula>$D$41="J"</formula>
    </cfRule>
  </conditionalFormatting>
  <conditionalFormatting sqref="A42:D42">
    <cfRule type="expression" dxfId="2342" priority="185">
      <formula>$D$42="J"</formula>
    </cfRule>
  </conditionalFormatting>
  <conditionalFormatting sqref="A43:D43">
    <cfRule type="expression" dxfId="2341" priority="184">
      <formula>$D$43="J"</formula>
    </cfRule>
  </conditionalFormatting>
  <conditionalFormatting sqref="A44:D44">
    <cfRule type="expression" dxfId="2340" priority="183">
      <formula>$D$44="J"</formula>
    </cfRule>
  </conditionalFormatting>
  <conditionalFormatting sqref="A45:D45">
    <cfRule type="expression" dxfId="2339" priority="182">
      <formula>$D$45="J"</formula>
    </cfRule>
  </conditionalFormatting>
  <conditionalFormatting sqref="A46:D46">
    <cfRule type="expression" dxfId="2338" priority="181">
      <formula>$D$46="J"</formula>
    </cfRule>
  </conditionalFormatting>
  <conditionalFormatting sqref="A48:D48">
    <cfRule type="expression" dxfId="2337" priority="180">
      <formula>$D$48="J"</formula>
    </cfRule>
  </conditionalFormatting>
  <conditionalFormatting sqref="A49:D49">
    <cfRule type="expression" dxfId="2336" priority="179">
      <formula>$D$49="J"</formula>
    </cfRule>
  </conditionalFormatting>
  <conditionalFormatting sqref="A50:D50">
    <cfRule type="expression" dxfId="2335" priority="178">
      <formula>$D$50="J"</formula>
    </cfRule>
  </conditionalFormatting>
  <conditionalFormatting sqref="A51:D51">
    <cfRule type="expression" dxfId="2334" priority="177">
      <formula>$D$51="J"</formula>
    </cfRule>
  </conditionalFormatting>
  <conditionalFormatting sqref="A52:D52">
    <cfRule type="expression" dxfId="2333" priority="176">
      <formula>$D$52="J"</formula>
    </cfRule>
  </conditionalFormatting>
  <conditionalFormatting sqref="A53:D53">
    <cfRule type="expression" dxfId="2332" priority="175">
      <formula>$D$53="J"</formula>
    </cfRule>
  </conditionalFormatting>
  <conditionalFormatting sqref="A54:D54">
    <cfRule type="expression" dxfId="2331" priority="174">
      <formula>$D$54="J"</formula>
    </cfRule>
  </conditionalFormatting>
  <conditionalFormatting sqref="A55:D55">
    <cfRule type="expression" dxfId="2330" priority="173">
      <formula>$D$55="J"</formula>
    </cfRule>
  </conditionalFormatting>
  <conditionalFormatting sqref="A57:D57">
    <cfRule type="expression" dxfId="2329" priority="172">
      <formula>$D$57="J"</formula>
    </cfRule>
  </conditionalFormatting>
  <conditionalFormatting sqref="A25:E25">
    <cfRule type="expression" dxfId="2328" priority="170">
      <formula>$E$25="J"</formula>
    </cfRule>
  </conditionalFormatting>
  <conditionalFormatting sqref="A26:E26">
    <cfRule type="expression" dxfId="2327" priority="169">
      <formula>$E$26="J"</formula>
    </cfRule>
  </conditionalFormatting>
  <conditionalFormatting sqref="A27:E27">
    <cfRule type="expression" dxfId="2326" priority="168">
      <formula>$E$27="J"</formula>
    </cfRule>
  </conditionalFormatting>
  <conditionalFormatting sqref="A28:E28">
    <cfRule type="expression" dxfId="2325" priority="167">
      <formula>$E$28="J"</formula>
    </cfRule>
  </conditionalFormatting>
  <conditionalFormatting sqref="A29:E29">
    <cfRule type="expression" dxfId="2324" priority="166">
      <formula>$E$29="J"</formula>
    </cfRule>
  </conditionalFormatting>
  <conditionalFormatting sqref="A30:E30">
    <cfRule type="expression" dxfId="2323" priority="165">
      <formula>$E$30="J"</formula>
    </cfRule>
  </conditionalFormatting>
  <conditionalFormatting sqref="A31:E31">
    <cfRule type="expression" dxfId="2322" priority="164">
      <formula>$E$31="J"</formula>
    </cfRule>
  </conditionalFormatting>
  <conditionalFormatting sqref="A32:E32">
    <cfRule type="expression" dxfId="2321" priority="163">
      <formula>$E$32="J"</formula>
    </cfRule>
  </conditionalFormatting>
  <conditionalFormatting sqref="A33:E33">
    <cfRule type="expression" dxfId="2320" priority="162">
      <formula>$E$33="J"</formula>
    </cfRule>
  </conditionalFormatting>
  <conditionalFormatting sqref="A35:E35">
    <cfRule type="expression" dxfId="2319" priority="161">
      <formula>$E$35="J"</formula>
    </cfRule>
  </conditionalFormatting>
  <conditionalFormatting sqref="A36:E36">
    <cfRule type="expression" dxfId="2318" priority="160">
      <formula>$E$36="J"</formula>
    </cfRule>
  </conditionalFormatting>
  <conditionalFormatting sqref="A37:E37">
    <cfRule type="expression" dxfId="2317" priority="159">
      <formula>$E$37="J"</formula>
    </cfRule>
  </conditionalFormatting>
  <conditionalFormatting sqref="A38:E38">
    <cfRule type="expression" dxfId="2316" priority="158">
      <formula>$E$38="J"</formula>
    </cfRule>
  </conditionalFormatting>
  <conditionalFormatting sqref="A39:E39">
    <cfRule type="expression" dxfId="2315" priority="157">
      <formula>$E$39="J"</formula>
    </cfRule>
  </conditionalFormatting>
  <conditionalFormatting sqref="A41:E41">
    <cfRule type="expression" dxfId="2314" priority="156">
      <formula>$E$41="J"</formula>
    </cfRule>
  </conditionalFormatting>
  <conditionalFormatting sqref="A42:E42">
    <cfRule type="expression" dxfId="2313" priority="155">
      <formula>$E$42="J"</formula>
    </cfRule>
  </conditionalFormatting>
  <conditionalFormatting sqref="A43:E43">
    <cfRule type="expression" dxfId="2312" priority="154">
      <formula>$E$43="J"</formula>
    </cfRule>
  </conditionalFormatting>
  <conditionalFormatting sqref="A44:E44">
    <cfRule type="expression" dxfId="2311" priority="153">
      <formula>$E$44="J"</formula>
    </cfRule>
  </conditionalFormatting>
  <conditionalFormatting sqref="A45:E45">
    <cfRule type="expression" dxfId="2310" priority="152">
      <formula>$E$45="J"</formula>
    </cfRule>
  </conditionalFormatting>
  <conditionalFormatting sqref="A46:E46">
    <cfRule type="expression" dxfId="2309" priority="151">
      <formula>$E$46="J"</formula>
    </cfRule>
  </conditionalFormatting>
  <conditionalFormatting sqref="A48:E48">
    <cfRule type="expression" dxfId="2308" priority="150">
      <formula>$E$48="J"</formula>
    </cfRule>
  </conditionalFormatting>
  <conditionalFormatting sqref="A49:E49">
    <cfRule type="expression" dxfId="2307" priority="149">
      <formula>$E$49="J"</formula>
    </cfRule>
  </conditionalFormatting>
  <conditionalFormatting sqref="A50:E50">
    <cfRule type="expression" dxfId="2306" priority="148">
      <formula>$E$50="J"</formula>
    </cfRule>
  </conditionalFormatting>
  <conditionalFormatting sqref="A51:E51">
    <cfRule type="expression" dxfId="2305" priority="147">
      <formula>$E$51="J"</formula>
    </cfRule>
  </conditionalFormatting>
  <conditionalFormatting sqref="A52:E52">
    <cfRule type="expression" dxfId="2304" priority="146">
      <formula>$E$52="J"</formula>
    </cfRule>
  </conditionalFormatting>
  <conditionalFormatting sqref="A53:E53">
    <cfRule type="expression" dxfId="2303" priority="145">
      <formula>$E$53="J"</formula>
    </cfRule>
  </conditionalFormatting>
  <conditionalFormatting sqref="A54:E54">
    <cfRule type="expression" dxfId="2302" priority="144">
      <formula>$E$54="J"</formula>
    </cfRule>
  </conditionalFormatting>
  <conditionalFormatting sqref="A55:E55">
    <cfRule type="expression" dxfId="2301" priority="143">
      <formula>$E$55="J"</formula>
    </cfRule>
  </conditionalFormatting>
  <conditionalFormatting sqref="A57:E57">
    <cfRule type="expression" dxfId="2300" priority="142">
      <formula>$E$57="J"</formula>
    </cfRule>
  </conditionalFormatting>
  <conditionalFormatting sqref="A25:F25">
    <cfRule type="expression" dxfId="2299" priority="140">
      <formula>$F$25="J"</formula>
    </cfRule>
  </conditionalFormatting>
  <conditionalFormatting sqref="A26:F26">
    <cfRule type="expression" dxfId="2298" priority="139">
      <formula>$F$26="J"</formula>
    </cfRule>
  </conditionalFormatting>
  <conditionalFormatting sqref="A27:F27">
    <cfRule type="expression" dxfId="2297" priority="138">
      <formula>$F$27="J"</formula>
    </cfRule>
  </conditionalFormatting>
  <conditionalFormatting sqref="A28:F28">
    <cfRule type="expression" dxfId="2296" priority="137">
      <formula>$F$28="J"</formula>
    </cfRule>
  </conditionalFormatting>
  <conditionalFormatting sqref="A29:F29">
    <cfRule type="expression" dxfId="2295" priority="136">
      <formula>$F$29="J"</formula>
    </cfRule>
  </conditionalFormatting>
  <conditionalFormatting sqref="A30:F30">
    <cfRule type="expression" dxfId="2294" priority="135">
      <formula>$F$30="J"</formula>
    </cfRule>
  </conditionalFormatting>
  <conditionalFormatting sqref="A31:F31">
    <cfRule type="expression" dxfId="2293" priority="134">
      <formula>$F$31="J"</formula>
    </cfRule>
  </conditionalFormatting>
  <conditionalFormatting sqref="A32:F32">
    <cfRule type="expression" dxfId="2292" priority="133">
      <formula>$F$32="J"</formula>
    </cfRule>
  </conditionalFormatting>
  <conditionalFormatting sqref="A33:F33">
    <cfRule type="expression" dxfId="2291" priority="132">
      <formula>$F$33="J"</formula>
    </cfRule>
  </conditionalFormatting>
  <conditionalFormatting sqref="A35:F35">
    <cfRule type="expression" dxfId="2290" priority="131">
      <formula>$F$35="J"</formula>
    </cfRule>
  </conditionalFormatting>
  <conditionalFormatting sqref="A36:F36">
    <cfRule type="expression" dxfId="2289" priority="130">
      <formula>$F$36="J"</formula>
    </cfRule>
  </conditionalFormatting>
  <conditionalFormatting sqref="A37:F37">
    <cfRule type="expression" dxfId="2288" priority="129">
      <formula>$F$37="J"</formula>
    </cfRule>
  </conditionalFormatting>
  <conditionalFormatting sqref="A38:F38">
    <cfRule type="expression" dxfId="2287" priority="128">
      <formula>$F$38="J"</formula>
    </cfRule>
  </conditionalFormatting>
  <conditionalFormatting sqref="A39:F39">
    <cfRule type="expression" dxfId="2286" priority="127">
      <formula>$F$39="J"</formula>
    </cfRule>
  </conditionalFormatting>
  <conditionalFormatting sqref="A41:F41">
    <cfRule type="expression" dxfId="2285" priority="126">
      <formula>$F$41="J"</formula>
    </cfRule>
  </conditionalFormatting>
  <conditionalFormatting sqref="A42:F42">
    <cfRule type="expression" dxfId="2284" priority="125">
      <formula>$F$42="J"</formula>
    </cfRule>
  </conditionalFormatting>
  <conditionalFormatting sqref="A43:F43">
    <cfRule type="expression" dxfId="2283" priority="124">
      <formula>$F$43="J"</formula>
    </cfRule>
  </conditionalFormatting>
  <conditionalFormatting sqref="A44:F44">
    <cfRule type="expression" dxfId="2282" priority="123">
      <formula>$F$44="J"</formula>
    </cfRule>
  </conditionalFormatting>
  <conditionalFormatting sqref="A45:F45">
    <cfRule type="expression" dxfId="2281" priority="122">
      <formula>$F$45="J"</formula>
    </cfRule>
  </conditionalFormatting>
  <conditionalFormatting sqref="A46:F46">
    <cfRule type="expression" dxfId="2280" priority="121">
      <formula>$F$46="J"</formula>
    </cfRule>
  </conditionalFormatting>
  <conditionalFormatting sqref="A48:F48">
    <cfRule type="expression" dxfId="2279" priority="120">
      <formula>$F$48="J"</formula>
    </cfRule>
  </conditionalFormatting>
  <conditionalFormatting sqref="A49:F49">
    <cfRule type="expression" dxfId="2278" priority="119">
      <formula>$F$49="J"</formula>
    </cfRule>
  </conditionalFormatting>
  <conditionalFormatting sqref="A50:F50">
    <cfRule type="expression" dxfId="2277" priority="118">
      <formula>$F$50="J"</formula>
    </cfRule>
  </conditionalFormatting>
  <conditionalFormatting sqref="A51:F51">
    <cfRule type="expression" dxfId="2276" priority="117">
      <formula>$F$51="J"</formula>
    </cfRule>
  </conditionalFormatting>
  <conditionalFormatting sqref="A52:F52">
    <cfRule type="expression" dxfId="2275" priority="116">
      <formula>$F$52="J"</formula>
    </cfRule>
  </conditionalFormatting>
  <conditionalFormatting sqref="A53:F53">
    <cfRule type="expression" dxfId="2274" priority="115">
      <formula>$F$53="J"</formula>
    </cfRule>
  </conditionalFormatting>
  <conditionalFormatting sqref="A54:F54">
    <cfRule type="expression" dxfId="2273" priority="114">
      <formula>$F$54="J"</formula>
    </cfRule>
  </conditionalFormatting>
  <conditionalFormatting sqref="A55:F55">
    <cfRule type="expression" dxfId="2272" priority="113">
      <formula>$F$55="J"</formula>
    </cfRule>
  </conditionalFormatting>
  <conditionalFormatting sqref="A57:F57">
    <cfRule type="expression" dxfId="2271" priority="112">
      <formula>$F$57="J"</formula>
    </cfRule>
  </conditionalFormatting>
  <conditionalFormatting sqref="A58:D58">
    <cfRule type="expression" dxfId="2270" priority="110">
      <formula>$D$58="J"</formula>
    </cfRule>
  </conditionalFormatting>
  <conditionalFormatting sqref="D60">
    <cfRule type="expression" dxfId="2269" priority="109">
      <formula>$D$60="J"</formula>
    </cfRule>
  </conditionalFormatting>
  <conditionalFormatting sqref="D61">
    <cfRule type="expression" dxfId="2268" priority="108">
      <formula>$D$61="J"</formula>
    </cfRule>
  </conditionalFormatting>
  <conditionalFormatting sqref="D62">
    <cfRule type="expression" dxfId="2267" priority="107">
      <formula>$D$62="J"</formula>
    </cfRule>
  </conditionalFormatting>
  <conditionalFormatting sqref="D63">
    <cfRule type="expression" dxfId="2266" priority="106">
      <formula>$D$63="J"</formula>
    </cfRule>
  </conditionalFormatting>
  <conditionalFormatting sqref="D64">
    <cfRule type="expression" dxfId="2265" priority="105">
      <formula>$D$64="J"</formula>
    </cfRule>
  </conditionalFormatting>
  <conditionalFormatting sqref="D65">
    <cfRule type="expression" dxfId="2264" priority="104">
      <formula>$D$65="J"</formula>
    </cfRule>
  </conditionalFormatting>
  <conditionalFormatting sqref="A58:E58">
    <cfRule type="expression" dxfId="2263" priority="103">
      <formula>$E$58="J"</formula>
    </cfRule>
  </conditionalFormatting>
  <conditionalFormatting sqref="D60:E60">
    <cfRule type="expression" dxfId="2262" priority="102">
      <formula>$E$60="J"</formula>
    </cfRule>
  </conditionalFormatting>
  <conditionalFormatting sqref="D61:E61">
    <cfRule type="expression" dxfId="2261" priority="101">
      <formula>$E$61="J"</formula>
    </cfRule>
  </conditionalFormatting>
  <conditionalFormatting sqref="D62:E62">
    <cfRule type="expression" dxfId="2260" priority="100">
      <formula>$E$62="J"</formula>
    </cfRule>
  </conditionalFormatting>
  <conditionalFormatting sqref="D63:E63">
    <cfRule type="expression" dxfId="2259" priority="99">
      <formula>$E$63="J"</formula>
    </cfRule>
  </conditionalFormatting>
  <conditionalFormatting sqref="D64:E64">
    <cfRule type="expression" dxfId="2258" priority="98">
      <formula>$E$64="J"</formula>
    </cfRule>
  </conditionalFormatting>
  <conditionalFormatting sqref="D65:E65">
    <cfRule type="expression" dxfId="2257" priority="97">
      <formula>$E$65="J"</formula>
    </cfRule>
  </conditionalFormatting>
  <conditionalFormatting sqref="A58:F58">
    <cfRule type="expression" dxfId="2256" priority="96">
      <formula>$F$58="J"</formula>
    </cfRule>
  </conditionalFormatting>
  <conditionalFormatting sqref="D60:F60">
    <cfRule type="expression" dxfId="2255" priority="95">
      <formula>$F$60="J"</formula>
    </cfRule>
  </conditionalFormatting>
  <conditionalFormatting sqref="D61:F61">
    <cfRule type="expression" dxfId="2254" priority="94">
      <formula>$F$61="J"</formula>
    </cfRule>
  </conditionalFormatting>
  <conditionalFormatting sqref="D62:F62">
    <cfRule type="expression" dxfId="2253" priority="93">
      <formula>$F$62="J"</formula>
    </cfRule>
  </conditionalFormatting>
  <conditionalFormatting sqref="D63:F63">
    <cfRule type="expression" dxfId="2252" priority="92">
      <formula>$F$63="J"</formula>
    </cfRule>
  </conditionalFormatting>
  <conditionalFormatting sqref="D64:F64">
    <cfRule type="expression" dxfId="2251" priority="91">
      <formula>$F$64="J"</formula>
    </cfRule>
  </conditionalFormatting>
  <conditionalFormatting sqref="D65:F65">
    <cfRule type="expression" dxfId="2250" priority="90">
      <formula>$F$65="J"</formula>
    </cfRule>
  </conditionalFormatting>
  <conditionalFormatting sqref="A60:C60">
    <cfRule type="expression" dxfId="2249" priority="18">
      <formula>$D$60="J"</formula>
    </cfRule>
  </conditionalFormatting>
  <conditionalFormatting sqref="A61:C61">
    <cfRule type="expression" dxfId="2248" priority="17">
      <formula>$D$61="J"</formula>
    </cfRule>
  </conditionalFormatting>
  <conditionalFormatting sqref="A62:C62">
    <cfRule type="expression" dxfId="2247" priority="16">
      <formula>$D$62="J"</formula>
    </cfRule>
  </conditionalFormatting>
  <conditionalFormatting sqref="A63:C63">
    <cfRule type="expression" dxfId="2246" priority="15">
      <formula>$D$63="J"</formula>
    </cfRule>
  </conditionalFormatting>
  <conditionalFormatting sqref="A64:C64">
    <cfRule type="expression" dxfId="2245" priority="14">
      <formula>$D$64="J"</formula>
    </cfRule>
  </conditionalFormatting>
  <conditionalFormatting sqref="A65:C65">
    <cfRule type="expression" dxfId="2244" priority="13">
      <formula>$D$65="J"</formula>
    </cfRule>
  </conditionalFormatting>
  <conditionalFormatting sqref="A60:C60">
    <cfRule type="expression" dxfId="2243" priority="12">
      <formula>$E$60="J"</formula>
    </cfRule>
  </conditionalFormatting>
  <conditionalFormatting sqref="A61:C61">
    <cfRule type="expression" dxfId="2242" priority="11">
      <formula>$E$61="J"</formula>
    </cfRule>
  </conditionalFormatting>
  <conditionalFormatting sqref="A62:C62">
    <cfRule type="expression" dxfId="2241" priority="10">
      <formula>$E$62="J"</formula>
    </cfRule>
  </conditionalFormatting>
  <conditionalFormatting sqref="A63:C63">
    <cfRule type="expression" dxfId="2240" priority="9">
      <formula>$E$63="J"</formula>
    </cfRule>
  </conditionalFormatting>
  <conditionalFormatting sqref="A64:C64">
    <cfRule type="expression" dxfId="2239" priority="8">
      <formula>$E$64="J"</formula>
    </cfRule>
  </conditionalFormatting>
  <conditionalFormatting sqref="A65:C65">
    <cfRule type="expression" dxfId="2238" priority="7">
      <formula>$E$65="J"</formula>
    </cfRule>
  </conditionalFormatting>
  <conditionalFormatting sqref="A60:C60">
    <cfRule type="expression" dxfId="2237" priority="6">
      <formula>$F$60="J"</formula>
    </cfRule>
  </conditionalFormatting>
  <conditionalFormatting sqref="A61:C61">
    <cfRule type="expression" dxfId="2236" priority="5">
      <formula>$F$61="J"</formula>
    </cfRule>
  </conditionalFormatting>
  <conditionalFormatting sqref="A62:C62">
    <cfRule type="expression" dxfId="2235" priority="4">
      <formula>$F$62="J"</formula>
    </cfRule>
  </conditionalFormatting>
  <conditionalFormatting sqref="A63:C63">
    <cfRule type="expression" dxfId="2234" priority="3">
      <formula>$F$63="J"</formula>
    </cfRule>
  </conditionalFormatting>
  <conditionalFormatting sqref="A64:C64">
    <cfRule type="expression" dxfId="2233" priority="2">
      <formula>$F$64="J"</formula>
    </cfRule>
  </conditionalFormatting>
  <conditionalFormatting sqref="A65:C65">
    <cfRule type="expression" dxfId="2232" priority="1">
      <formula>$F$65="J"</formula>
    </cfRule>
  </conditionalFormatting>
  <conditionalFormatting sqref="A60:C60">
    <cfRule type="expression" dxfId="2231" priority="89">
      <formula>#REF!="J"</formula>
    </cfRule>
  </conditionalFormatting>
  <conditionalFormatting sqref="A61:C61">
    <cfRule type="expression" dxfId="2230" priority="88">
      <formula>#REF!="J"</formula>
    </cfRule>
  </conditionalFormatting>
  <conditionalFormatting sqref="A62:C62">
    <cfRule type="expression" dxfId="2229" priority="87">
      <formula>#REF!="J"</formula>
    </cfRule>
  </conditionalFormatting>
  <conditionalFormatting sqref="A63:C63">
    <cfRule type="expression" dxfId="2228" priority="86">
      <formula>#REF!="J"</formula>
    </cfRule>
  </conditionalFormatting>
  <conditionalFormatting sqref="A64:C64">
    <cfRule type="expression" dxfId="2227" priority="85">
      <formula>#REF!="J"</formula>
    </cfRule>
  </conditionalFormatting>
  <conditionalFormatting sqref="A65:C65">
    <cfRule type="expression" dxfId="2226" priority="84">
      <formula>#REF!="J"</formula>
    </cfRule>
  </conditionalFormatting>
  <conditionalFormatting sqref="A60:C60">
    <cfRule type="expression" dxfId="2225" priority="83">
      <formula>#REF!="J"</formula>
    </cfRule>
  </conditionalFormatting>
  <conditionalFormatting sqref="A61:C61">
    <cfRule type="expression" dxfId="2224" priority="82">
      <formula>#REF!="J"</formula>
    </cfRule>
  </conditionalFormatting>
  <conditionalFormatting sqref="A62:C62">
    <cfRule type="expression" dxfId="2223" priority="81">
      <formula>#REF!="J"</formula>
    </cfRule>
  </conditionalFormatting>
  <conditionalFormatting sqref="A63:C63">
    <cfRule type="expression" dxfId="2222" priority="80">
      <formula>#REF!="J"</formula>
    </cfRule>
  </conditionalFormatting>
  <conditionalFormatting sqref="A64:C64">
    <cfRule type="expression" dxfId="2221" priority="79">
      <formula>#REF!="J"</formula>
    </cfRule>
  </conditionalFormatting>
  <conditionalFormatting sqref="A65:C65">
    <cfRule type="expression" dxfId="2220" priority="78">
      <formula>#REF!="J"</formula>
    </cfRule>
  </conditionalFormatting>
  <conditionalFormatting sqref="A60:C60">
    <cfRule type="expression" dxfId="2219" priority="77">
      <formula>#REF!="J"</formula>
    </cfRule>
  </conditionalFormatting>
  <conditionalFormatting sqref="A61:C61">
    <cfRule type="expression" dxfId="2218" priority="76">
      <formula>#REF!="J"</formula>
    </cfRule>
  </conditionalFormatting>
  <conditionalFormatting sqref="A62:C62">
    <cfRule type="expression" dxfId="2217" priority="75">
      <formula>#REF!="J"</formula>
    </cfRule>
  </conditionalFormatting>
  <conditionalFormatting sqref="A63:C63">
    <cfRule type="expression" dxfId="2216" priority="74">
      <formula>#REF!="J"</formula>
    </cfRule>
  </conditionalFormatting>
  <conditionalFormatting sqref="A64:C64">
    <cfRule type="expression" dxfId="2215" priority="73">
      <formula>#REF!="J"</formula>
    </cfRule>
  </conditionalFormatting>
  <conditionalFormatting sqref="A65:C65">
    <cfRule type="expression" dxfId="2214" priority="72">
      <formula>#REF!="J"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038" r:id="rId9" name="Check Box 1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039" r:id="rId10" name="Check Box 15">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040" r:id="rId11" name="Check Box 16">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E0D78D5B-6D2E-4CE7-804A-82D03C31FD09}">
            <xm:f>'Kind 3'!#REF!="J"</xm:f>
            <x14:dxf>
              <font>
                <color rgb="FF00CC00"/>
              </font>
              <fill>
                <patternFill>
                  <bgColor theme="9" tint="0.59996337778862885"/>
                </patternFill>
              </fill>
            </x14:dxf>
          </x14:cfRule>
          <x14:cfRule type="expression" priority="71" id="{F5558033-A34D-4743-9B01-C5036A3D8E49}">
            <xm:f>'Kind 2'!#REF!="J"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EA4C07A4-D822-4AD7-AB2B-8770EA091F43}">
            <xm:f>'Kind 4'!#REF!="J"</xm:f>
            <x14:dxf>
              <font>
                <color rgb="FF00CC00"/>
              </font>
              <fill>
                <patternFill>
                  <bgColor theme="9" tint="0.59996337778862885"/>
                </patternFill>
              </fill>
            </x14:dxf>
          </x14:cfRule>
          <x14:cfRule type="expression" priority="52" id="{FC0EF97D-4B0F-4DEE-A573-ADFC00FB12F0}">
            <xm:f>'Kind 3'!#REF!="J"</xm:f>
            <x14:dxf>
              <font>
                <color rgb="FF00CC00"/>
              </font>
              <fill>
                <patternFill>
                  <bgColor theme="9" tint="0.59996337778862885"/>
                </patternFill>
              </fill>
            </x14:dxf>
          </x14:cfRule>
          <x14:cfRule type="expression" priority="70" id="{75706636-41F7-4B46-B1DF-08FC90A0C10B}">
            <xm:f>'Kind 2'!#REF!="J"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B6F43086-2604-40C5-B185-B59F51D939BE}">
            <xm:f>'Kind 4'!#REF!="J"</xm:f>
            <x14:dxf>
              <font>
                <color rgb="FF00CC00"/>
              </font>
              <fill>
                <patternFill>
                  <bgColor theme="9" tint="0.59996337778862885"/>
                </patternFill>
              </fill>
            </x14:dxf>
          </x14:cfRule>
          <x14:cfRule type="expression" priority="51" id="{E9B2CF82-BE86-4A5A-AA03-33A9EDB268E9}">
            <xm:f>'Kind 3'!#REF!="J"</xm:f>
            <x14:dxf>
              <font>
                <color rgb="FF00CC00"/>
              </font>
              <fill>
                <patternFill>
                  <bgColor theme="9" tint="0.59996337778862885"/>
                </patternFill>
              </fill>
            </x14:dxf>
          </x14:cfRule>
          <x14:cfRule type="expression" priority="69" id="{B7E61650-BD52-454C-8725-3D67B5F8B648}">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566F3743-61C8-4D8F-A5C1-4ED60BC1D09C}">
            <xm:f>'Kind 4'!#REF!="J"</xm:f>
            <x14:dxf>
              <font>
                <color rgb="FF00CC00"/>
              </font>
              <fill>
                <patternFill>
                  <bgColor theme="9" tint="0.59996337778862885"/>
                </patternFill>
              </fill>
            </x14:dxf>
          </x14:cfRule>
          <x14:cfRule type="expression" priority="50" id="{51838B46-9461-409D-91BD-8154BAFB7686}">
            <xm:f>'Kind 3'!#REF!="J"</xm:f>
            <x14:dxf>
              <font>
                <color rgb="FF00CC00"/>
              </font>
              <fill>
                <patternFill>
                  <bgColor theme="9" tint="0.59996337778862885"/>
                </patternFill>
              </fill>
            </x14:dxf>
          </x14:cfRule>
          <x14:cfRule type="expression" priority="68" id="{0A3F3BA9-3688-4CC6-AB37-35424A7CE593}">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F54D88CA-B117-4DDC-AF9D-C9761DC0B828}">
            <xm:f>'Kind 4'!#REF!="J"</xm:f>
            <x14:dxf>
              <font>
                <color rgb="FF00CC00"/>
              </font>
              <fill>
                <patternFill>
                  <bgColor theme="9" tint="0.59996337778862885"/>
                </patternFill>
              </fill>
            </x14:dxf>
          </x14:cfRule>
          <x14:cfRule type="expression" priority="49" id="{36930FDC-19F2-4A55-BFDC-DAA2BD287364}">
            <xm:f>'Kind 3'!#REF!="J"</xm:f>
            <x14:dxf>
              <font>
                <color rgb="FF00CC00"/>
              </font>
              <fill>
                <patternFill>
                  <bgColor theme="9" tint="0.59996337778862885"/>
                </patternFill>
              </fill>
            </x14:dxf>
          </x14:cfRule>
          <x14:cfRule type="expression" priority="67" id="{18819269-29E6-4802-BC36-E76EEEA40D77}">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431C5273-14E2-4E69-A7DC-5D7B7021EDFD}">
            <xm:f>'Kind 4'!#REF!="J"</xm:f>
            <x14:dxf>
              <font>
                <color rgb="FF00CC00"/>
              </font>
              <fill>
                <patternFill>
                  <bgColor theme="9" tint="0.59996337778862885"/>
                </patternFill>
              </fill>
            </x14:dxf>
          </x14:cfRule>
          <x14:cfRule type="expression" priority="48" id="{A6DC55C7-DA10-4366-B572-00F883D53497}">
            <xm:f>'Kind 3'!#REF!="J"</xm:f>
            <x14:dxf>
              <font>
                <color rgb="FF00CC00"/>
              </font>
              <fill>
                <patternFill>
                  <bgColor theme="9" tint="0.59996337778862885"/>
                </patternFill>
              </fill>
            </x14:dxf>
          </x14:cfRule>
          <x14:cfRule type="expression" priority="66" id="{5F7879EB-F373-440B-AA13-5767A41C0CC1}">
            <xm:f>'Kind 2'!#REF!="J"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F5384FBC-3CD3-406E-ACBB-0681A921A8EB}">
            <xm:f>'Kind 4'!#REF!="J"</xm:f>
            <x14:dxf>
              <font>
                <color rgb="FF00CC00"/>
              </font>
              <fill>
                <patternFill>
                  <bgColor theme="9" tint="0.59996337778862885"/>
                </patternFill>
              </fill>
            </x14:dxf>
          </x14:cfRule>
          <x14:cfRule type="expression" priority="47" id="{7F2A7D26-A942-439B-8910-AEBB1AD8C13E}">
            <xm:f>'Kind 3'!#REF!="J"</xm:f>
            <x14:dxf>
              <font>
                <color rgb="FF00CC00"/>
              </font>
              <fill>
                <patternFill>
                  <bgColor theme="9" tint="0.59996337778862885"/>
                </patternFill>
              </fill>
            </x14:dxf>
          </x14:cfRule>
          <x14:cfRule type="expression" priority="65" id="{3986CACD-379B-42A2-A3E4-AD515D81589D}">
            <xm:f>'Kind 2'!#REF!="J"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AA4349F5-3EB1-4075-AA14-1EE0A9007975}">
            <xm:f>'Kind 4'!#REF!="J"</xm:f>
            <x14:dxf>
              <font>
                <color rgb="FF00CC00"/>
              </font>
              <fill>
                <patternFill>
                  <bgColor theme="9" tint="0.59996337778862885"/>
                </patternFill>
              </fill>
            </x14:dxf>
          </x14:cfRule>
          <x14:cfRule type="expression" priority="46" id="{2EE54EDA-3433-4CC0-A42A-41E88FBD90D5}">
            <xm:f>'Kind 3'!#REF!="J"</xm:f>
            <x14:dxf>
              <font>
                <color rgb="FF00CC00"/>
              </font>
              <fill>
                <patternFill>
                  <bgColor theme="9" tint="0.59996337778862885"/>
                </patternFill>
              </fill>
            </x14:dxf>
          </x14:cfRule>
          <x14:cfRule type="expression" priority="64" id="{9A0F1686-5CDB-4D9D-A49A-87C12D532CBF}">
            <xm:f>'Kind 2'!#REF!="J"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807FE113-C6F2-4E4E-B95A-944FB3748F9A}">
            <xm:f>'Kind 4'!#REF!="J"</xm:f>
            <x14:dxf>
              <font>
                <color rgb="FF00CC00"/>
              </font>
              <fill>
                <patternFill>
                  <bgColor theme="9" tint="0.59996337778862885"/>
                </patternFill>
              </fill>
            </x14:dxf>
          </x14:cfRule>
          <x14:cfRule type="expression" priority="45" id="{9235DC75-D327-4CE0-8521-F664C4F5B5E7}">
            <xm:f>'Kind 3'!#REF!="J"</xm:f>
            <x14:dxf>
              <font>
                <color rgb="FF00CC00"/>
              </font>
              <fill>
                <patternFill>
                  <bgColor theme="9" tint="0.59996337778862885"/>
                </patternFill>
              </fill>
            </x14:dxf>
          </x14:cfRule>
          <x14:cfRule type="expression" priority="63" id="{3F917511-290E-4343-A303-83642962C93D}">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6D4134B6-21B3-4A30-B229-D7AC34728B91}">
            <xm:f>'Kind 4'!#REF!="J"</xm:f>
            <x14:dxf>
              <font>
                <color rgb="FF00CC00"/>
              </font>
              <fill>
                <patternFill>
                  <bgColor theme="9" tint="0.59996337778862885"/>
                </patternFill>
              </fill>
            </x14:dxf>
          </x14:cfRule>
          <x14:cfRule type="expression" priority="44" id="{CFA6E252-A128-490A-AAEE-C1B214A5398C}">
            <xm:f>'Kind 3'!#REF!="J"</xm:f>
            <x14:dxf>
              <font>
                <color rgb="FF00CC00"/>
              </font>
              <fill>
                <patternFill>
                  <bgColor theme="9" tint="0.59996337778862885"/>
                </patternFill>
              </fill>
            </x14:dxf>
          </x14:cfRule>
          <x14:cfRule type="expression" priority="62" id="{04F9AD16-AE5D-409D-B878-E1163053351D}">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B0ADEE84-FE3F-4285-B7A8-73C366A7FBE2}">
            <xm:f>'Kind 4'!#REF!="J"</xm:f>
            <x14:dxf>
              <font>
                <color rgb="FF00CC00"/>
              </font>
              <fill>
                <patternFill>
                  <bgColor theme="9" tint="0.59996337778862885"/>
                </patternFill>
              </fill>
            </x14:dxf>
          </x14:cfRule>
          <x14:cfRule type="expression" priority="43" id="{FDBFE0FD-E6DF-417A-8D8F-5E2D657EEAE3}">
            <xm:f>'Kind 3'!#REF!="J"</xm:f>
            <x14:dxf>
              <font>
                <color rgb="FF00CC00"/>
              </font>
              <fill>
                <patternFill>
                  <bgColor theme="9" tint="0.59996337778862885"/>
                </patternFill>
              </fill>
            </x14:dxf>
          </x14:cfRule>
          <x14:cfRule type="expression" priority="61" id="{80645E35-CA89-486E-A0F7-811732513CC9}">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60848563-AD5C-445D-8CE5-DAA027719EE8}">
            <xm:f>'Kind 4'!#REF!="J"</xm:f>
            <x14:dxf>
              <font>
                <color rgb="FF00CC00"/>
              </font>
              <fill>
                <patternFill>
                  <bgColor theme="9" tint="0.59996337778862885"/>
                </patternFill>
              </fill>
            </x14:dxf>
          </x14:cfRule>
          <x14:cfRule type="expression" priority="42" id="{51055DD1-7A99-4E48-BAE9-71A02A1F5B42}">
            <xm:f>'Kind 3'!#REF!="J"</xm:f>
            <x14:dxf>
              <font>
                <color rgb="FF00CC00"/>
              </font>
              <fill>
                <patternFill>
                  <bgColor theme="9" tint="0.59996337778862885"/>
                </patternFill>
              </fill>
            </x14:dxf>
          </x14:cfRule>
          <x14:cfRule type="expression" priority="60" id="{D9059E77-285C-4B79-81C3-F96829AA58ED}">
            <xm:f>'Kind 2'!#REF!="J"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F0D0A443-9750-4F02-B218-C1B41D276FCF}">
            <xm:f>'Kind 4'!#REF!="J"</xm:f>
            <x14:dxf>
              <font>
                <color rgb="FF00CC00"/>
              </font>
              <fill>
                <patternFill>
                  <bgColor theme="9" tint="0.59996337778862885"/>
                </patternFill>
              </fill>
            </x14:dxf>
          </x14:cfRule>
          <x14:cfRule type="expression" priority="41" id="{19579D1C-6203-44B6-8A41-238816243E5D}">
            <xm:f>'Kind 3'!#REF!="J"</xm:f>
            <x14:dxf>
              <font>
                <color rgb="FF00CC00"/>
              </font>
              <fill>
                <patternFill>
                  <bgColor theme="9" tint="0.59996337778862885"/>
                </patternFill>
              </fill>
            </x14:dxf>
          </x14:cfRule>
          <x14:cfRule type="expression" priority="59" id="{39079AE3-A0B0-4014-A856-0C35B4BB289E}">
            <xm:f>'Kind 2'!#REF!="J"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C19183CA-9988-44F9-B0D2-8B2B26C5A292}">
            <xm:f>'Kind 4'!#REF!="J"</xm:f>
            <x14:dxf>
              <font>
                <color rgb="FF00CC00"/>
              </font>
              <fill>
                <patternFill>
                  <bgColor theme="9" tint="0.59996337778862885"/>
                </patternFill>
              </fill>
            </x14:dxf>
          </x14:cfRule>
          <x14:cfRule type="expression" priority="40" id="{C1E3D787-FCFF-425C-AC80-E8BE5FD94A3F}">
            <xm:f>'Kind 3'!#REF!="J"</xm:f>
            <x14:dxf>
              <font>
                <color rgb="FF00CC00"/>
              </font>
              <fill>
                <patternFill>
                  <bgColor theme="9" tint="0.59996337778862885"/>
                </patternFill>
              </fill>
            </x14:dxf>
          </x14:cfRule>
          <x14:cfRule type="expression" priority="58" id="{D5D97E37-7BE5-4C46-8375-9307C93E3F40}">
            <xm:f>'Kind 2'!#REF!="J"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26D3180B-F07D-4845-B8C7-CA50F00F2589}">
            <xm:f>'Kind 4'!#REF!="J"</xm:f>
            <x14:dxf>
              <font>
                <color rgb="FF00CC00"/>
              </font>
              <fill>
                <patternFill>
                  <bgColor theme="9" tint="0.59996337778862885"/>
                </patternFill>
              </fill>
            </x14:dxf>
          </x14:cfRule>
          <x14:cfRule type="expression" priority="39" id="{B6E5A30C-F498-4919-8286-0F08F7F40FD7}">
            <xm:f>'Kind 3'!#REF!="J"</xm:f>
            <x14:dxf>
              <font>
                <color rgb="FF00CC00"/>
              </font>
              <fill>
                <patternFill>
                  <bgColor theme="9" tint="0.59996337778862885"/>
                </patternFill>
              </fill>
            </x14:dxf>
          </x14:cfRule>
          <x14:cfRule type="expression" priority="57" id="{8CA2F696-0051-429D-B464-2AA8A8A05F96}">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5C50394F-532B-47A4-820C-B4472F7E7909}">
            <xm:f>'Kind 4'!#REF!="J"</xm:f>
            <x14:dxf>
              <font>
                <color rgb="FF00CC00"/>
              </font>
              <fill>
                <patternFill>
                  <bgColor theme="9" tint="0.59996337778862885"/>
                </patternFill>
              </fill>
            </x14:dxf>
          </x14:cfRule>
          <x14:cfRule type="expression" priority="38" id="{989DC52F-99B8-4624-8DC7-956F846B7E06}">
            <xm:f>'Kind 3'!#REF!="J"</xm:f>
            <x14:dxf>
              <font>
                <color rgb="FF00CC00"/>
              </font>
              <fill>
                <patternFill>
                  <bgColor theme="9" tint="0.59996337778862885"/>
                </patternFill>
              </fill>
            </x14:dxf>
          </x14:cfRule>
          <x14:cfRule type="expression" priority="56" id="{6922184E-F625-4B32-A406-FE80CC8D5B95}">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88958C6F-967D-4DEF-B8DB-5B71A6752223}">
            <xm:f>'Kind 4'!#REF!="J"</xm:f>
            <x14:dxf>
              <font>
                <color rgb="FF00CC00"/>
              </font>
              <fill>
                <patternFill>
                  <bgColor theme="9" tint="0.59996337778862885"/>
                </patternFill>
              </fill>
            </x14:dxf>
          </x14:cfRule>
          <x14:cfRule type="expression" priority="37" id="{530D334E-665B-4ABA-A7E9-B7E5F4539230}">
            <xm:f>'Kind 3'!#REF!="J"</xm:f>
            <x14:dxf>
              <font>
                <color rgb="FF00CC00"/>
              </font>
              <fill>
                <patternFill>
                  <bgColor theme="9" tint="0.59996337778862885"/>
                </patternFill>
              </fill>
            </x14:dxf>
          </x14:cfRule>
          <x14:cfRule type="expression" priority="55" id="{4491DC45-B838-4B28-82EE-888C3EE049B7}">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DBFB9632-F982-49BF-AD9C-B23BEA63CE3B}">
            <xm:f>'Kind 4'!#REF!="J"</xm:f>
            <x14:dxf>
              <font>
                <color rgb="FF00CC00"/>
              </font>
              <fill>
                <patternFill>
                  <bgColor theme="9" tint="0.59996337778862885"/>
                </patternFill>
              </fill>
            </x14:dxf>
          </x14:cfRule>
          <x14:cfRule type="expression" priority="36" id="{3E2720AB-A69A-469E-9B49-C5F0362A77DF}">
            <xm:f>'Kind 3'!#REF!="J"</xm:f>
            <x14:dxf>
              <font>
                <color rgb="FF00CC00"/>
              </font>
              <fill>
                <patternFill>
                  <bgColor theme="9" tint="0.59996337778862885"/>
                </patternFill>
              </fill>
            </x14:dxf>
          </x14:cfRule>
          <x14:cfRule type="expression" priority="54" id="{689D9E13-D350-482A-8656-1CEB239D73DE}">
            <xm:f>'Kind 2'!#REF!="J"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Intern!$H$1:$H$2</xm:f>
          </x14:formula1>
          <xm:sqref>D25:F33 D35:F39 D41:F46 D48:F55 D57:F58 D60:F65</xm:sqref>
        </x14:dataValidation>
        <x14:dataValidation type="list" allowBlank="1" showInputMessage="1" showErrorMessage="1" xr:uid="{00000000-0002-0000-0300-000001000000}">
          <x14:formula1>
            <xm:f>Intern!$L$1:$L$7</xm:f>
          </x14:formula1>
          <xm:sqref>A13</xm:sqref>
        </x14:dataValidation>
        <x14:dataValidation type="list" allowBlank="1" showInputMessage="1" showErrorMessage="1" xr:uid="{3419EE4A-F187-42F6-8128-27298744BA13}">
          <x14:formula1>
            <xm:f>Intern!$M$1:$M$6</xm:f>
          </x14:formula1>
          <xm:sqref>A18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V109"/>
  <sheetViews>
    <sheetView zoomScaleNormal="100" workbookViewId="0">
      <selection activeCell="O7" sqref="O7"/>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4" width="120.42578125" customWidth="1"/>
    <col min="15" max="15" width="120.7109375" customWidth="1"/>
    <col min="16" max="16" width="75.7109375" customWidth="1"/>
    <col min="17" max="17" width="17.42578125" customWidth="1"/>
  </cols>
  <sheetData>
    <row r="1" spans="1:16" ht="11.25" customHeight="1" x14ac:dyDescent="0.25">
      <c r="A1" s="646" t="s">
        <v>74</v>
      </c>
      <c r="B1" s="646"/>
      <c r="C1" s="646"/>
      <c r="D1" s="646"/>
      <c r="E1" s="646"/>
      <c r="F1" s="646"/>
      <c r="G1" s="646"/>
      <c r="H1" s="646"/>
      <c r="I1" s="646"/>
      <c r="J1" s="646"/>
      <c r="K1" s="705"/>
      <c r="L1" s="90"/>
      <c r="M1" s="67"/>
      <c r="N1" s="66"/>
      <c r="O1" s="66"/>
    </row>
    <row r="2" spans="1:16" ht="10.5" customHeight="1" x14ac:dyDescent="0.25">
      <c r="A2" s="505"/>
      <c r="B2" s="505"/>
      <c r="C2" s="505"/>
      <c r="D2" s="505"/>
      <c r="E2" s="505"/>
      <c r="F2" s="505"/>
      <c r="G2" s="505"/>
      <c r="H2" s="505"/>
      <c r="I2" s="505"/>
      <c r="J2" s="505"/>
      <c r="K2" s="706"/>
      <c r="L2" s="90"/>
      <c r="M2" s="67"/>
      <c r="N2" s="66"/>
      <c r="O2" s="66"/>
    </row>
    <row r="3" spans="1:16" ht="5.25" customHeight="1" x14ac:dyDescent="0.25">
      <c r="A3" s="505"/>
      <c r="B3" s="505"/>
      <c r="C3" s="505"/>
      <c r="D3" s="505"/>
      <c r="E3" s="505"/>
      <c r="F3" s="505"/>
      <c r="G3" s="505"/>
      <c r="H3" s="505"/>
      <c r="I3" s="505"/>
      <c r="J3" s="505"/>
      <c r="K3" s="706"/>
      <c r="L3" s="90"/>
      <c r="M3" s="67"/>
      <c r="N3" s="66"/>
      <c r="O3" s="66"/>
    </row>
    <row r="4" spans="1:16" ht="18.75" customHeight="1" thickBot="1" x14ac:dyDescent="0.3">
      <c r="A4" s="505"/>
      <c r="B4" s="505"/>
      <c r="C4" s="505"/>
      <c r="D4" s="505"/>
      <c r="E4" s="505"/>
      <c r="F4" s="505"/>
      <c r="G4" s="505"/>
      <c r="H4" s="505"/>
      <c r="I4" s="505"/>
      <c r="J4" s="505"/>
      <c r="K4" s="706"/>
      <c r="L4" s="92"/>
      <c r="M4" s="83"/>
      <c r="N4" s="87"/>
      <c r="P4" s="56"/>
    </row>
    <row r="5" spans="1:16" ht="21.75" customHeight="1" thickBot="1" x14ac:dyDescent="0.3">
      <c r="A5" s="508"/>
      <c r="B5" s="508"/>
      <c r="C5" s="508"/>
      <c r="D5" s="508"/>
      <c r="E5" s="508"/>
      <c r="F5" s="508"/>
      <c r="G5" s="508"/>
      <c r="H5" s="508"/>
      <c r="I5" s="508"/>
      <c r="J5" s="508"/>
      <c r="K5" s="707"/>
      <c r="L5" s="91"/>
      <c r="M5" s="693" t="s">
        <v>43</v>
      </c>
      <c r="N5" s="694"/>
      <c r="O5" s="58" t="s">
        <v>43</v>
      </c>
      <c r="P5" s="56"/>
    </row>
    <row r="6" spans="1:16" ht="16.5" customHeight="1" thickBot="1" x14ac:dyDescent="0.3">
      <c r="A6" s="24" t="s">
        <v>28</v>
      </c>
      <c r="B6" s="25"/>
      <c r="C6" s="19" t="s">
        <v>109</v>
      </c>
      <c r="D6" s="18"/>
      <c r="E6" s="18"/>
      <c r="F6" s="18"/>
      <c r="G6" s="18"/>
      <c r="H6" s="19" t="s">
        <v>108</v>
      </c>
      <c r="I6" s="18"/>
      <c r="J6" s="18"/>
      <c r="K6" s="20"/>
      <c r="L6" s="61"/>
      <c r="M6" s="695" t="s">
        <v>30</v>
      </c>
      <c r="N6" s="696"/>
      <c r="O6" s="258" t="s">
        <v>34</v>
      </c>
      <c r="P6" s="56"/>
    </row>
    <row r="7" spans="1:16" ht="25.7" customHeight="1" thickBot="1" x14ac:dyDescent="0.3">
      <c r="A7" s="209" t="s">
        <v>50</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08"/>
      <c r="M7" s="364"/>
      <c r="N7" s="362"/>
      <c r="O7" s="363"/>
      <c r="P7" s="54"/>
    </row>
    <row r="8" spans="1:16" ht="25.7" customHeight="1" thickTop="1" x14ac:dyDescent="0.25">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17"/>
      <c r="M8" s="354"/>
      <c r="N8" s="353"/>
      <c r="O8" s="270"/>
      <c r="P8" s="54"/>
    </row>
    <row r="9" spans="1:16" ht="25.7" customHeight="1" thickBot="1" x14ac:dyDescent="0.3">
      <c r="A9" s="324"/>
      <c r="B9" s="297"/>
      <c r="C9" s="653"/>
      <c r="D9" s="654"/>
      <c r="E9" s="654"/>
      <c r="F9" s="655"/>
      <c r="G9" s="16"/>
      <c r="H9" s="669"/>
      <c r="I9" s="669"/>
      <c r="J9" s="669"/>
      <c r="K9" s="17"/>
      <c r="L9" s="61"/>
      <c r="M9" s="355"/>
      <c r="N9" s="353"/>
      <c r="O9" s="270"/>
      <c r="P9" s="54"/>
    </row>
    <row r="10" spans="1:16" ht="25.7" customHeight="1" thickBot="1" x14ac:dyDescent="0.3">
      <c r="A10" s="325"/>
      <c r="B10" s="254"/>
      <c r="C10" s="653"/>
      <c r="D10" s="654"/>
      <c r="E10" s="654"/>
      <c r="F10" s="655"/>
      <c r="G10" s="16"/>
      <c r="H10" s="669"/>
      <c r="I10" s="669"/>
      <c r="J10" s="669"/>
      <c r="K10" s="17"/>
      <c r="L10" s="108"/>
      <c r="M10" s="277"/>
      <c r="N10" s="352"/>
      <c r="O10" s="270"/>
      <c r="P10" s="54"/>
    </row>
    <row r="11" spans="1:16" ht="25.7" customHeight="1" thickBot="1" x14ac:dyDescent="0.3">
      <c r="A11" s="28" t="s">
        <v>22</v>
      </c>
      <c r="B11" s="31"/>
      <c r="C11" s="653"/>
      <c r="D11" s="654"/>
      <c r="E11" s="654"/>
      <c r="F11" s="655"/>
      <c r="G11" s="16"/>
      <c r="H11" s="669"/>
      <c r="I11" s="669"/>
      <c r="J11" s="669"/>
      <c r="K11" s="17"/>
      <c r="L11" s="107"/>
      <c r="M11" s="354"/>
      <c r="N11" s="352"/>
      <c r="O11" s="270"/>
      <c r="P11" s="54"/>
    </row>
    <row r="12" spans="1:16" ht="25.7" customHeight="1" thickBot="1" x14ac:dyDescent="0.3">
      <c r="A12" s="26" t="s">
        <v>29</v>
      </c>
      <c r="B12" s="31"/>
      <c r="C12" s="653"/>
      <c r="D12" s="654"/>
      <c r="E12" s="654"/>
      <c r="F12" s="655"/>
      <c r="G12" s="16"/>
      <c r="H12" s="669"/>
      <c r="I12" s="669"/>
      <c r="J12" s="669"/>
      <c r="K12" s="17"/>
      <c r="L12" s="108"/>
      <c r="M12" s="354"/>
      <c r="N12" s="352"/>
      <c r="O12" s="270"/>
      <c r="P12" s="54"/>
    </row>
    <row r="13" spans="1:16" ht="25.7" customHeight="1" thickBot="1" x14ac:dyDescent="0.3">
      <c r="A13" s="262">
        <v>1</v>
      </c>
      <c r="B13" s="31"/>
      <c r="C13" s="653"/>
      <c r="D13" s="654"/>
      <c r="E13" s="654"/>
      <c r="F13" s="655"/>
      <c r="G13" s="16"/>
      <c r="H13" s="669"/>
      <c r="I13" s="669"/>
      <c r="J13" s="669"/>
      <c r="K13" s="17"/>
      <c r="L13" s="108"/>
      <c r="M13" s="354"/>
      <c r="N13" s="181"/>
      <c r="O13" s="270"/>
      <c r="P13" s="54"/>
    </row>
    <row r="14" spans="1:16" ht="25.7" customHeight="1" thickBot="1" x14ac:dyDescent="0.3">
      <c r="A14" s="263"/>
      <c r="B14" s="255"/>
      <c r="C14" s="656" t="s">
        <v>126</v>
      </c>
      <c r="D14" s="657"/>
      <c r="E14" s="657"/>
      <c r="F14" s="658"/>
      <c r="G14" s="264"/>
      <c r="H14" s="670" t="s">
        <v>108</v>
      </c>
      <c r="I14" s="670"/>
      <c r="J14" s="670"/>
      <c r="K14" s="17"/>
      <c r="L14" s="108"/>
      <c r="M14" s="354"/>
      <c r="N14" s="352"/>
      <c r="O14" s="270"/>
      <c r="P14" s="54"/>
    </row>
    <row r="15" spans="1:16" ht="25.7" customHeight="1" thickBot="1" x14ac:dyDescent="0.3">
      <c r="A15" s="256"/>
      <c r="B15" s="31"/>
      <c r="C15" s="671" t="str">
        <f>VLOOKUP(A18,[1]Intern!I1:J4,2)</f>
        <v xml:space="preserve"> ab dem 2. Lebensjahr - Produktion bis 50 Wörter; passiver Wortschatz umfangreicher; Mehrwortäußerungen noch ohne Satzstruktur; Wörter kontextgebunden</v>
      </c>
      <c r="D15" s="672"/>
      <c r="E15" s="672"/>
      <c r="F15" s="672"/>
      <c r="G15" s="16"/>
      <c r="H15" s="265">
        <f>A18+1</f>
        <v>3</v>
      </c>
      <c r="I15" s="266" t="s">
        <v>136</v>
      </c>
      <c r="J15" s="266"/>
      <c r="K15" s="17"/>
      <c r="L15" s="61"/>
      <c r="M15" s="355"/>
      <c r="N15" s="352"/>
      <c r="O15" s="270"/>
      <c r="P15" s="54"/>
    </row>
    <row r="16" spans="1:16" ht="25.7" customHeight="1" thickTop="1" x14ac:dyDescent="0.25">
      <c r="A16" s="28" t="s">
        <v>21</v>
      </c>
      <c r="B16" s="30"/>
      <c r="C16" s="673"/>
      <c r="D16" s="667"/>
      <c r="E16" s="667"/>
      <c r="F16" s="667"/>
      <c r="G16" s="176"/>
      <c r="H16" s="666" t="str">
        <f>VLOOKUP(H15,[1]Intern!I1:J4,2)</f>
        <v>ab dem 3. Lebensjahr - "Wortschatzexplosion"; einfache Sätze in Gegenwart und Vergangenheit; Verbbeugung; erste Fragen und Dialoge entwickeln sich; Pluralbildungen entstehen; einfache Sprachhandlungen.</v>
      </c>
      <c r="I16" s="666"/>
      <c r="J16" s="666"/>
      <c r="K16" s="21"/>
      <c r="L16" s="108"/>
      <c r="M16" s="355"/>
      <c r="N16" s="181"/>
      <c r="O16" s="270"/>
      <c r="P16" s="54"/>
    </row>
    <row r="17" spans="1:16" ht="25.7" customHeight="1" x14ac:dyDescent="0.25">
      <c r="A17" s="176" t="s">
        <v>137</v>
      </c>
      <c r="B17" s="30"/>
      <c r="C17" s="673"/>
      <c r="D17" s="667"/>
      <c r="E17" s="667"/>
      <c r="F17" s="667"/>
      <c r="G17" s="176"/>
      <c r="H17" s="667"/>
      <c r="I17" s="667"/>
      <c r="J17" s="667"/>
      <c r="K17" s="17"/>
      <c r="L17" s="108"/>
      <c r="M17" s="277"/>
      <c r="N17" s="352"/>
      <c r="O17" s="270"/>
      <c r="P17" s="54"/>
    </row>
    <row r="18" spans="1:16" ht="25.7" customHeight="1" x14ac:dyDescent="0.25">
      <c r="A18" s="267">
        <v>2</v>
      </c>
      <c r="B18" s="268" t="s">
        <v>136</v>
      </c>
      <c r="C18" s="673"/>
      <c r="D18" s="667"/>
      <c r="E18" s="667"/>
      <c r="F18" s="667"/>
      <c r="G18" s="176"/>
      <c r="H18" s="667"/>
      <c r="I18" s="667"/>
      <c r="J18" s="667"/>
      <c r="K18" s="17"/>
      <c r="L18" s="108"/>
      <c r="M18" s="355"/>
      <c r="N18" s="181"/>
      <c r="O18" s="270"/>
      <c r="P18" s="54"/>
    </row>
    <row r="19" spans="1:16" ht="25.7" customHeight="1" x14ac:dyDescent="0.25">
      <c r="A19" s="176"/>
      <c r="B19" s="269"/>
      <c r="C19" s="673"/>
      <c r="D19" s="667"/>
      <c r="E19" s="667"/>
      <c r="F19" s="667"/>
      <c r="G19" s="176"/>
      <c r="H19" s="667"/>
      <c r="I19" s="667"/>
      <c r="J19" s="667"/>
      <c r="K19" s="17"/>
      <c r="L19" s="108"/>
      <c r="M19" s="355"/>
      <c r="N19" s="352"/>
      <c r="O19" s="270"/>
      <c r="P19" s="54"/>
    </row>
    <row r="20" spans="1:16" ht="25.7" customHeight="1" x14ac:dyDescent="0.25">
      <c r="A20" s="176"/>
      <c r="B20" s="176"/>
      <c r="C20" s="673"/>
      <c r="D20" s="667"/>
      <c r="E20" s="667"/>
      <c r="F20" s="667"/>
      <c r="G20" s="176"/>
      <c r="H20" s="667"/>
      <c r="I20" s="667"/>
      <c r="J20" s="667"/>
      <c r="K20" s="22"/>
      <c r="L20" s="117"/>
      <c r="M20" s="277"/>
      <c r="N20" s="351"/>
      <c r="O20" s="270"/>
      <c r="P20" s="54"/>
    </row>
    <row r="21" spans="1:16" ht="25.7" customHeight="1" thickBot="1" x14ac:dyDescent="0.3">
      <c r="A21" s="179"/>
      <c r="B21" s="178"/>
      <c r="C21" s="177"/>
      <c r="D21" s="329"/>
      <c r="E21" s="329"/>
      <c r="F21" s="329"/>
      <c r="G21" s="23"/>
      <c r="H21" s="23"/>
      <c r="I21" s="23"/>
      <c r="J21" s="5"/>
      <c r="K21" s="27"/>
      <c r="L21" s="61"/>
      <c r="M21" s="354"/>
      <c r="N21" s="351"/>
      <c r="O21" s="270"/>
      <c r="P21" s="54"/>
    </row>
    <row r="22" spans="1:16" ht="25.7" customHeight="1" x14ac:dyDescent="0.25">
      <c r="A22" s="497" t="s">
        <v>149</v>
      </c>
      <c r="B22" s="674"/>
      <c r="C22" s="675"/>
      <c r="D22" s="682" t="s">
        <v>24</v>
      </c>
      <c r="E22" s="682"/>
      <c r="F22" s="682"/>
      <c r="G22" s="50"/>
      <c r="H22" s="1"/>
      <c r="I22" s="1"/>
      <c r="J22" s="9"/>
      <c r="K22" s="10"/>
      <c r="L22" s="109"/>
      <c r="M22" s="355"/>
      <c r="N22" s="351"/>
      <c r="O22" s="270"/>
      <c r="P22" s="54"/>
    </row>
    <row r="23" spans="1:16" ht="25.7" customHeight="1" thickBot="1" x14ac:dyDescent="0.3">
      <c r="A23" s="676"/>
      <c r="B23" s="677"/>
      <c r="C23" s="678"/>
      <c r="D23" s="328" t="s">
        <v>25</v>
      </c>
      <c r="E23" s="316" t="s">
        <v>26</v>
      </c>
      <c r="F23" s="316" t="s">
        <v>27</v>
      </c>
      <c r="G23" s="15"/>
      <c r="H23" s="287" t="s">
        <v>46</v>
      </c>
      <c r="K23" s="11"/>
      <c r="L23" s="94"/>
      <c r="M23" s="355"/>
      <c r="N23" s="181"/>
      <c r="O23" s="270"/>
      <c r="P23" s="54"/>
    </row>
    <row r="24" spans="1:16" ht="25.7" customHeight="1" x14ac:dyDescent="0.25">
      <c r="A24" s="708" t="s">
        <v>0</v>
      </c>
      <c r="B24" s="709"/>
      <c r="C24" s="709"/>
      <c r="D24" s="709"/>
      <c r="E24" s="709"/>
      <c r="F24" s="710"/>
      <c r="G24" s="14"/>
      <c r="H24" s="647"/>
      <c r="I24" s="648"/>
      <c r="J24" s="648"/>
      <c r="K24" s="649"/>
      <c r="L24" s="57"/>
      <c r="M24" s="355"/>
      <c r="N24" s="352"/>
      <c r="O24" s="270"/>
      <c r="P24" s="54"/>
    </row>
    <row r="25" spans="1:16" ht="25.7" customHeight="1" x14ac:dyDescent="0.25">
      <c r="A25" s="711" t="s">
        <v>1</v>
      </c>
      <c r="B25" s="712"/>
      <c r="C25" s="713"/>
      <c r="D25" s="210"/>
      <c r="E25" s="210"/>
      <c r="F25" s="211"/>
      <c r="G25" s="13"/>
      <c r="H25" s="607"/>
      <c r="I25" s="608"/>
      <c r="J25" s="608"/>
      <c r="K25" s="555"/>
      <c r="L25" s="89"/>
      <c r="M25" s="355"/>
      <c r="N25" s="352"/>
      <c r="O25" s="270"/>
      <c r="P25" s="54"/>
    </row>
    <row r="26" spans="1:16" ht="25.7" customHeight="1" x14ac:dyDescent="0.25">
      <c r="A26" s="711" t="s">
        <v>2</v>
      </c>
      <c r="B26" s="712"/>
      <c r="C26" s="713"/>
      <c r="D26" s="210"/>
      <c r="E26" s="210"/>
      <c r="F26" s="211"/>
      <c r="G26" s="13"/>
      <c r="H26" s="607"/>
      <c r="I26" s="608"/>
      <c r="J26" s="608"/>
      <c r="K26" s="555"/>
      <c r="L26" s="89"/>
      <c r="M26" s="355"/>
      <c r="N26" s="353"/>
      <c r="O26" s="270"/>
      <c r="P26" s="54"/>
    </row>
    <row r="27" spans="1:16" ht="25.7" customHeight="1" x14ac:dyDescent="0.25">
      <c r="A27" s="711" t="s">
        <v>75</v>
      </c>
      <c r="B27" s="712"/>
      <c r="C27" s="713"/>
      <c r="D27" s="210"/>
      <c r="E27" s="210"/>
      <c r="F27" s="211"/>
      <c r="H27" s="607"/>
      <c r="I27" s="608"/>
      <c r="J27" s="608"/>
      <c r="K27" s="555"/>
      <c r="L27" s="51"/>
      <c r="M27" s="356"/>
      <c r="N27" s="352"/>
      <c r="O27" s="270"/>
    </row>
    <row r="28" spans="1:16" ht="25.7" customHeight="1" x14ac:dyDescent="0.25">
      <c r="A28" s="711" t="s">
        <v>3</v>
      </c>
      <c r="B28" s="712"/>
      <c r="C28" s="713"/>
      <c r="D28" s="210"/>
      <c r="E28" s="210"/>
      <c r="F28" s="211"/>
      <c r="G28" s="13"/>
      <c r="H28" s="607"/>
      <c r="I28" s="608"/>
      <c r="J28" s="608"/>
      <c r="K28" s="555"/>
      <c r="L28" s="89"/>
      <c r="M28" s="358"/>
      <c r="N28" s="352"/>
      <c r="O28" s="270"/>
      <c r="P28" s="6"/>
    </row>
    <row r="29" spans="1:16" ht="25.7" customHeight="1" x14ac:dyDescent="0.25">
      <c r="A29" s="711" t="s">
        <v>4</v>
      </c>
      <c r="B29" s="712"/>
      <c r="C29" s="713"/>
      <c r="D29" s="210"/>
      <c r="E29" s="210"/>
      <c r="F29" s="211"/>
      <c r="H29" s="607"/>
      <c r="I29" s="608"/>
      <c r="J29" s="608"/>
      <c r="K29" s="555"/>
      <c r="L29" s="89"/>
      <c r="M29" s="278"/>
      <c r="N29" s="181"/>
      <c r="O29" s="367"/>
    </row>
    <row r="30" spans="1:16" ht="25.7" customHeight="1" x14ac:dyDescent="0.25">
      <c r="A30" s="711" t="s">
        <v>5</v>
      </c>
      <c r="B30" s="712"/>
      <c r="C30" s="713"/>
      <c r="D30" s="210"/>
      <c r="E30" s="210"/>
      <c r="F30" s="211"/>
      <c r="G30" s="14"/>
      <c r="H30" s="607"/>
      <c r="I30" s="608"/>
      <c r="J30" s="608"/>
      <c r="K30" s="555"/>
      <c r="L30" s="57"/>
      <c r="M30" s="360"/>
      <c r="N30" s="352"/>
      <c r="O30" s="270"/>
    </row>
    <row r="31" spans="1:16" ht="25.7" customHeight="1" x14ac:dyDescent="0.25">
      <c r="A31" s="711" t="s">
        <v>47</v>
      </c>
      <c r="B31" s="712"/>
      <c r="C31" s="713"/>
      <c r="D31" s="210"/>
      <c r="E31" s="210"/>
      <c r="F31" s="211"/>
      <c r="G31" s="14"/>
      <c r="H31" s="607"/>
      <c r="I31" s="608"/>
      <c r="J31" s="608"/>
      <c r="K31" s="555"/>
      <c r="L31" s="89"/>
      <c r="M31" s="358"/>
      <c r="N31" s="352"/>
      <c r="O31" s="368"/>
    </row>
    <row r="32" spans="1:16" ht="25.7" customHeight="1" x14ac:dyDescent="0.25">
      <c r="A32" s="711" t="s">
        <v>6</v>
      </c>
      <c r="B32" s="712"/>
      <c r="C32" s="713"/>
      <c r="D32" s="210"/>
      <c r="E32" s="210"/>
      <c r="F32" s="211"/>
      <c r="G32" s="14"/>
      <c r="H32" s="607"/>
      <c r="I32" s="608"/>
      <c r="J32" s="608"/>
      <c r="K32" s="555"/>
      <c r="L32" s="89"/>
      <c r="M32" s="359"/>
      <c r="N32" s="352"/>
      <c r="O32" s="368"/>
    </row>
    <row r="33" spans="1:15" ht="25.7" customHeight="1" x14ac:dyDescent="0.25">
      <c r="A33" s="711" t="s">
        <v>7</v>
      </c>
      <c r="B33" s="712"/>
      <c r="C33" s="713"/>
      <c r="D33" s="210"/>
      <c r="E33" s="210"/>
      <c r="F33" s="211"/>
      <c r="G33" s="13"/>
      <c r="H33" s="607"/>
      <c r="I33" s="608"/>
      <c r="J33" s="608"/>
      <c r="K33" s="555"/>
      <c r="L33" s="57"/>
      <c r="M33" s="278"/>
      <c r="N33" s="352"/>
      <c r="O33" s="367"/>
    </row>
    <row r="34" spans="1:15" ht="25.7" customHeight="1" x14ac:dyDescent="0.25">
      <c r="A34" s="686" t="s">
        <v>8</v>
      </c>
      <c r="B34" s="687"/>
      <c r="C34" s="687"/>
      <c r="D34" s="687"/>
      <c r="E34" s="687"/>
      <c r="F34" s="688"/>
      <c r="H34" s="659"/>
      <c r="I34" s="660"/>
      <c r="J34" s="660"/>
      <c r="K34" s="661"/>
      <c r="L34" s="89"/>
      <c r="M34" s="358"/>
      <c r="N34" s="352"/>
      <c r="O34" s="270"/>
    </row>
    <row r="35" spans="1:15" ht="25.7" customHeight="1" x14ac:dyDescent="0.25">
      <c r="A35" s="618" t="s">
        <v>9</v>
      </c>
      <c r="B35" s="619"/>
      <c r="C35" s="621"/>
      <c r="D35" s="210"/>
      <c r="E35" s="210"/>
      <c r="F35" s="211"/>
      <c r="G35" s="14"/>
      <c r="H35" s="607"/>
      <c r="I35" s="608"/>
      <c r="J35" s="608"/>
      <c r="K35" s="555"/>
      <c r="L35" s="257"/>
      <c r="M35" s="358"/>
      <c r="N35" s="352"/>
      <c r="O35" s="368"/>
    </row>
    <row r="36" spans="1:15" ht="25.7" customHeight="1" x14ac:dyDescent="0.25">
      <c r="A36" s="618" t="s">
        <v>10</v>
      </c>
      <c r="B36" s="619"/>
      <c r="C36" s="620"/>
      <c r="D36" s="210"/>
      <c r="E36" s="210"/>
      <c r="F36" s="211"/>
      <c r="G36" s="14"/>
      <c r="H36" s="607"/>
      <c r="I36" s="608"/>
      <c r="J36" s="608"/>
      <c r="K36" s="555"/>
      <c r="L36" s="106"/>
      <c r="M36" s="358"/>
      <c r="N36" s="351"/>
      <c r="O36" s="270"/>
    </row>
    <row r="37" spans="1:15" ht="21.75" customHeight="1" x14ac:dyDescent="0.25">
      <c r="A37" s="618" t="s">
        <v>11</v>
      </c>
      <c r="B37" s="619"/>
      <c r="C37" s="621"/>
      <c r="D37" s="210"/>
      <c r="E37" s="210"/>
      <c r="F37" s="211"/>
      <c r="G37" s="78"/>
      <c r="H37" s="607"/>
      <c r="I37" s="608"/>
      <c r="J37" s="608"/>
      <c r="K37" s="555"/>
      <c r="L37" s="76"/>
      <c r="M37" s="358"/>
      <c r="N37" s="181"/>
      <c r="O37" s="369"/>
    </row>
    <row r="38" spans="1:15" ht="27" customHeight="1" x14ac:dyDescent="0.25">
      <c r="A38" s="618" t="s">
        <v>12</v>
      </c>
      <c r="B38" s="619"/>
      <c r="C38" s="620"/>
      <c r="D38" s="210"/>
      <c r="E38" s="210"/>
      <c r="F38" s="211"/>
      <c r="G38" s="13"/>
      <c r="H38" s="607"/>
      <c r="I38" s="608"/>
      <c r="J38" s="608"/>
      <c r="K38" s="555"/>
      <c r="L38" s="76"/>
      <c r="M38" s="359"/>
      <c r="N38" s="352"/>
      <c r="O38" s="369"/>
    </row>
    <row r="39" spans="1:15" ht="27" customHeight="1" x14ac:dyDescent="0.25">
      <c r="A39" s="618" t="s">
        <v>13</v>
      </c>
      <c r="B39" s="619"/>
      <c r="C39" s="620"/>
      <c r="D39" s="210"/>
      <c r="E39" s="210"/>
      <c r="F39" s="211"/>
      <c r="G39" s="13"/>
      <c r="H39" s="607"/>
      <c r="I39" s="608"/>
      <c r="J39" s="608"/>
      <c r="K39" s="555"/>
      <c r="L39" s="76"/>
      <c r="M39" s="359"/>
      <c r="N39" s="352"/>
      <c r="O39" s="369"/>
    </row>
    <row r="40" spans="1:15" ht="21.75" customHeight="1" x14ac:dyDescent="0.25">
      <c r="A40" s="689" t="s">
        <v>14</v>
      </c>
      <c r="B40" s="690"/>
      <c r="C40" s="690"/>
      <c r="D40" s="690"/>
      <c r="E40" s="690"/>
      <c r="F40" s="691"/>
      <c r="H40" s="662"/>
      <c r="I40" s="663"/>
      <c r="J40" s="663"/>
      <c r="K40" s="664"/>
      <c r="L40" s="76"/>
      <c r="M40" s="278"/>
      <c r="N40" s="352"/>
      <c r="O40" s="369"/>
    </row>
    <row r="41" spans="1:15" ht="20.25" customHeight="1" x14ac:dyDescent="0.25">
      <c r="A41" s="618" t="s">
        <v>106</v>
      </c>
      <c r="B41" s="619"/>
      <c r="C41" s="621"/>
      <c r="D41" s="210"/>
      <c r="E41" s="210"/>
      <c r="F41" s="211"/>
      <c r="G41" s="14"/>
      <c r="H41" s="607"/>
      <c r="I41" s="608"/>
      <c r="J41" s="608"/>
      <c r="K41" s="555"/>
      <c r="L41" s="77"/>
      <c r="M41" s="358"/>
      <c r="N41" s="352"/>
      <c r="O41" s="369"/>
    </row>
    <row r="42" spans="1:15" ht="27" customHeight="1" x14ac:dyDescent="0.25">
      <c r="A42" s="618" t="s">
        <v>15</v>
      </c>
      <c r="B42" s="619"/>
      <c r="C42" s="620"/>
      <c r="D42" s="210"/>
      <c r="E42" s="210"/>
      <c r="F42" s="211"/>
      <c r="G42" s="14"/>
      <c r="H42" s="607"/>
      <c r="I42" s="608"/>
      <c r="J42" s="608"/>
      <c r="K42" s="555"/>
      <c r="L42" s="76"/>
      <c r="M42" s="278"/>
      <c r="N42" s="352"/>
      <c r="O42" s="369"/>
    </row>
    <row r="43" spans="1:15" ht="27" customHeight="1" x14ac:dyDescent="0.25">
      <c r="A43" s="618" t="s">
        <v>107</v>
      </c>
      <c r="B43" s="619"/>
      <c r="C43" s="621"/>
      <c r="D43" s="210"/>
      <c r="E43" s="210"/>
      <c r="F43" s="211"/>
      <c r="G43" s="14"/>
      <c r="H43" s="607"/>
      <c r="I43" s="608"/>
      <c r="J43" s="608"/>
      <c r="K43" s="555"/>
      <c r="L43" s="86"/>
      <c r="M43" s="358"/>
      <c r="N43" s="181"/>
      <c r="O43" s="369"/>
    </row>
    <row r="44" spans="1:15" ht="27" customHeight="1" x14ac:dyDescent="0.25">
      <c r="A44" s="618" t="s">
        <v>16</v>
      </c>
      <c r="B44" s="619"/>
      <c r="C44" s="620"/>
      <c r="D44" s="210"/>
      <c r="E44" s="210"/>
      <c r="F44" s="211"/>
      <c r="G44" s="14"/>
      <c r="H44" s="607"/>
      <c r="I44" s="608"/>
      <c r="J44" s="608"/>
      <c r="K44" s="555"/>
      <c r="L44" s="86"/>
      <c r="M44" s="278"/>
      <c r="N44" s="352"/>
      <c r="O44" s="369"/>
    </row>
    <row r="45" spans="1:15" ht="27.75" customHeight="1" x14ac:dyDescent="0.25">
      <c r="A45" s="618" t="s">
        <v>157</v>
      </c>
      <c r="B45" s="619"/>
      <c r="C45" s="620"/>
      <c r="D45" s="210"/>
      <c r="E45" s="210"/>
      <c r="F45" s="211"/>
      <c r="G45" s="14"/>
      <c r="H45" s="607"/>
      <c r="I45" s="608"/>
      <c r="J45" s="608"/>
      <c r="K45" s="555"/>
      <c r="L45" s="57"/>
      <c r="M45" s="358"/>
      <c r="N45" s="352"/>
      <c r="O45" s="369"/>
    </row>
    <row r="46" spans="1:15" ht="27" customHeight="1" thickBot="1" x14ac:dyDescent="0.3">
      <c r="A46" s="618" t="s">
        <v>105</v>
      </c>
      <c r="B46" s="619"/>
      <c r="C46" s="621"/>
      <c r="D46" s="210"/>
      <c r="E46" s="210"/>
      <c r="F46" s="211"/>
      <c r="G46" s="13"/>
      <c r="H46" s="607"/>
      <c r="I46" s="608"/>
      <c r="J46" s="608"/>
      <c r="K46" s="555"/>
      <c r="L46" s="76"/>
      <c r="M46" s="357"/>
      <c r="N46" s="182"/>
      <c r="O46" s="370"/>
    </row>
    <row r="47" spans="1:15" ht="15" customHeight="1" thickBot="1" x14ac:dyDescent="0.3">
      <c r="A47" s="622" t="s">
        <v>18</v>
      </c>
      <c r="B47" s="623"/>
      <c r="C47" s="623"/>
      <c r="D47" s="623"/>
      <c r="E47" s="623"/>
      <c r="F47" s="624"/>
      <c r="G47" s="13"/>
      <c r="H47" s="609"/>
      <c r="I47" s="610"/>
      <c r="J47" s="610"/>
      <c r="K47" s="611"/>
      <c r="L47" s="76"/>
      <c r="M47" s="361"/>
      <c r="N47" s="361"/>
      <c r="O47" s="84"/>
    </row>
    <row r="48" spans="1:15" ht="15" customHeight="1" x14ac:dyDescent="0.3">
      <c r="A48" s="618" t="s">
        <v>19</v>
      </c>
      <c r="B48" s="619"/>
      <c r="C48" s="620"/>
      <c r="D48" s="210"/>
      <c r="E48" s="210"/>
      <c r="F48" s="211"/>
      <c r="H48" s="607"/>
      <c r="I48" s="608"/>
      <c r="J48" s="608"/>
      <c r="K48" s="555"/>
      <c r="L48" s="76"/>
      <c r="M48" s="701" t="s">
        <v>138</v>
      </c>
      <c r="N48" s="702"/>
      <c r="O48" s="68"/>
    </row>
    <row r="49" spans="1:15" ht="15" customHeight="1" x14ac:dyDescent="0.25">
      <c r="A49" s="618" t="s">
        <v>140</v>
      </c>
      <c r="B49" s="619"/>
      <c r="C49" s="620"/>
      <c r="D49" s="210"/>
      <c r="E49" s="210"/>
      <c r="F49" s="211"/>
      <c r="G49" s="14"/>
      <c r="H49" s="607"/>
      <c r="I49" s="608"/>
      <c r="J49" s="608"/>
      <c r="K49" s="555"/>
      <c r="L49" s="76"/>
      <c r="M49" s="703"/>
      <c r="N49" s="704"/>
      <c r="O49" s="68"/>
    </row>
    <row r="50" spans="1:15" ht="27" customHeight="1" x14ac:dyDescent="0.25">
      <c r="A50" s="618" t="s">
        <v>141</v>
      </c>
      <c r="B50" s="619"/>
      <c r="C50" s="621"/>
      <c r="D50" s="210"/>
      <c r="E50" s="210"/>
      <c r="F50" s="211"/>
      <c r="G50" s="13"/>
      <c r="H50" s="607"/>
      <c r="I50" s="608"/>
      <c r="J50" s="608"/>
      <c r="K50" s="555"/>
      <c r="L50" s="57"/>
      <c r="M50" s="697"/>
      <c r="N50" s="698"/>
      <c r="O50" s="68"/>
    </row>
    <row r="51" spans="1:15" ht="27" customHeight="1" x14ac:dyDescent="0.25">
      <c r="A51" s="618" t="s">
        <v>142</v>
      </c>
      <c r="B51" s="619"/>
      <c r="C51" s="620"/>
      <c r="D51" s="210"/>
      <c r="E51" s="210"/>
      <c r="F51" s="211"/>
      <c r="H51" s="607"/>
      <c r="I51" s="608"/>
      <c r="J51" s="608"/>
      <c r="K51" s="555"/>
      <c r="L51" s="76"/>
      <c r="M51" s="697"/>
      <c r="N51" s="698"/>
      <c r="O51" s="68"/>
    </row>
    <row r="52" spans="1:15" ht="27" customHeight="1" x14ac:dyDescent="0.25">
      <c r="A52" s="618" t="s">
        <v>143</v>
      </c>
      <c r="B52" s="619"/>
      <c r="C52" s="621"/>
      <c r="D52" s="210"/>
      <c r="E52" s="210"/>
      <c r="F52" s="211"/>
      <c r="G52" s="14"/>
      <c r="H52" s="607"/>
      <c r="I52" s="608"/>
      <c r="J52" s="608"/>
      <c r="K52" s="555"/>
      <c r="L52" s="76"/>
      <c r="M52" s="697"/>
      <c r="N52" s="698"/>
      <c r="O52" s="68"/>
    </row>
    <row r="53" spans="1:15" ht="15" customHeight="1" x14ac:dyDescent="0.25">
      <c r="A53" s="618" t="s">
        <v>144</v>
      </c>
      <c r="B53" s="619"/>
      <c r="C53" s="620"/>
      <c r="D53" s="210"/>
      <c r="E53" s="210"/>
      <c r="F53" s="211"/>
      <c r="G53" s="14"/>
      <c r="H53" s="607"/>
      <c r="I53" s="608"/>
      <c r="J53" s="608"/>
      <c r="K53" s="555"/>
      <c r="L53" s="76"/>
      <c r="M53" s="697"/>
      <c r="N53" s="698"/>
      <c r="O53" s="68"/>
    </row>
    <row r="54" spans="1:15" ht="15" customHeight="1" x14ac:dyDescent="0.25">
      <c r="A54" s="618" t="s">
        <v>145</v>
      </c>
      <c r="B54" s="619"/>
      <c r="C54" s="620"/>
      <c r="D54" s="210"/>
      <c r="E54" s="210"/>
      <c r="F54" s="211"/>
      <c r="G54" s="14"/>
      <c r="H54" s="607"/>
      <c r="I54" s="608"/>
      <c r="J54" s="608"/>
      <c r="K54" s="555"/>
      <c r="L54" s="76"/>
      <c r="M54" s="697"/>
      <c r="N54" s="698"/>
      <c r="O54" s="68"/>
    </row>
    <row r="55" spans="1:15" ht="27" customHeight="1" x14ac:dyDescent="0.25">
      <c r="A55" s="618" t="s">
        <v>146</v>
      </c>
      <c r="B55" s="619"/>
      <c r="C55" s="620"/>
      <c r="D55" s="210"/>
      <c r="E55" s="210"/>
      <c r="F55" s="211"/>
      <c r="G55" s="14"/>
      <c r="H55" s="607"/>
      <c r="I55" s="608"/>
      <c r="J55" s="608"/>
      <c r="K55" s="555"/>
      <c r="L55" s="57"/>
      <c r="M55" s="697"/>
      <c r="N55" s="698"/>
      <c r="O55" s="68"/>
    </row>
    <row r="56" spans="1:15" ht="15" customHeight="1" x14ac:dyDescent="0.25">
      <c r="A56" s="643" t="s">
        <v>20</v>
      </c>
      <c r="B56" s="644"/>
      <c r="C56" s="644"/>
      <c r="D56" s="644"/>
      <c r="E56" s="644"/>
      <c r="F56" s="645"/>
      <c r="G56" s="13"/>
      <c r="H56" s="612"/>
      <c r="I56" s="613"/>
      <c r="J56" s="613"/>
      <c r="K56" s="614"/>
      <c r="L56" s="76"/>
      <c r="M56" s="697"/>
      <c r="N56" s="698"/>
      <c r="O56" s="70"/>
    </row>
    <row r="57" spans="1:15" ht="27" customHeight="1" x14ac:dyDescent="0.25">
      <c r="A57" s="618" t="s">
        <v>147</v>
      </c>
      <c r="B57" s="619"/>
      <c r="C57" s="620"/>
      <c r="D57" s="210"/>
      <c r="E57" s="210"/>
      <c r="F57" s="211"/>
      <c r="H57" s="607"/>
      <c r="I57" s="608"/>
      <c r="J57" s="608"/>
      <c r="K57" s="555"/>
      <c r="L57" s="86"/>
      <c r="M57" s="697"/>
      <c r="N57" s="698"/>
      <c r="O57" s="86"/>
    </row>
    <row r="58" spans="1:15" ht="27" customHeight="1" x14ac:dyDescent="0.25">
      <c r="A58" s="714" t="s">
        <v>148</v>
      </c>
      <c r="B58" s="715"/>
      <c r="C58" s="716"/>
      <c r="D58" s="215"/>
      <c r="E58" s="212"/>
      <c r="F58" s="213"/>
      <c r="G58" s="78"/>
      <c r="H58" s="607"/>
      <c r="I58" s="608"/>
      <c r="J58" s="608"/>
      <c r="K58" s="555"/>
      <c r="L58" s="86"/>
      <c r="M58" s="697"/>
      <c r="N58" s="698"/>
      <c r="O58" s="68"/>
    </row>
    <row r="59" spans="1:15" x14ac:dyDescent="0.25">
      <c r="A59" s="625" t="s">
        <v>68</v>
      </c>
      <c r="B59" s="626"/>
      <c r="C59" s="626"/>
      <c r="D59" s="626"/>
      <c r="E59" s="626"/>
      <c r="F59" s="627"/>
      <c r="G59" s="95"/>
      <c r="H59" s="628"/>
      <c r="I59" s="629"/>
      <c r="J59" s="629"/>
      <c r="K59" s="630"/>
      <c r="L59" s="6"/>
      <c r="M59" s="697"/>
      <c r="N59" s="698"/>
      <c r="O59" s="68"/>
    </row>
    <row r="60" spans="1:15" ht="27.75" customHeight="1" x14ac:dyDescent="0.25">
      <c r="A60" s="634" t="s">
        <v>150</v>
      </c>
      <c r="B60" s="635"/>
      <c r="C60" s="636"/>
      <c r="D60" s="313"/>
      <c r="E60" s="313"/>
      <c r="F60" s="317"/>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22" ht="27" customHeight="1" thickBot="1" x14ac:dyDescent="0.3">
      <c r="A65" s="640" t="s">
        <v>155</v>
      </c>
      <c r="B65" s="641"/>
      <c r="C65" s="642"/>
      <c r="D65" s="309"/>
      <c r="E65" s="309"/>
      <c r="F65" s="310"/>
      <c r="G65" s="95"/>
      <c r="H65" s="631"/>
      <c r="I65" s="632"/>
      <c r="J65" s="632"/>
      <c r="K65" s="633"/>
      <c r="L65" s="76"/>
      <c r="M65" s="699"/>
      <c r="N65" s="700"/>
      <c r="O65" s="68"/>
    </row>
    <row r="66" spans="1:22" x14ac:dyDescent="0.25">
      <c r="A66" s="46"/>
      <c r="B66" s="46"/>
      <c r="C66" s="46"/>
      <c r="D66" s="46"/>
      <c r="E66" s="46"/>
      <c r="F66" s="46"/>
      <c r="G66" s="46"/>
      <c r="H66" s="46"/>
      <c r="I66" s="46"/>
      <c r="J66" s="46"/>
      <c r="K66" s="46"/>
      <c r="L66" s="46"/>
      <c r="M66" s="46"/>
      <c r="N66" s="46"/>
      <c r="O66" s="46"/>
      <c r="P66" s="46"/>
      <c r="Q66" s="46"/>
      <c r="R66" s="46"/>
      <c r="S66" s="46"/>
      <c r="T66" s="46"/>
      <c r="U66" s="46"/>
      <c r="V66" s="46"/>
    </row>
    <row r="67" spans="1:22" x14ac:dyDescent="0.25">
      <c r="A67" s="46"/>
      <c r="B67" s="46"/>
      <c r="C67" s="46"/>
      <c r="D67" s="46"/>
      <c r="E67" s="46"/>
      <c r="F67" s="46"/>
      <c r="G67" s="46"/>
      <c r="H67" s="46"/>
      <c r="I67" s="46"/>
      <c r="J67" s="46"/>
      <c r="K67" s="46"/>
      <c r="L67" s="46"/>
      <c r="M67" s="46"/>
      <c r="N67" s="46"/>
      <c r="O67" s="46"/>
      <c r="P67" s="46"/>
      <c r="Q67" s="46"/>
      <c r="R67" s="46"/>
      <c r="S67" s="46"/>
      <c r="T67" s="46"/>
      <c r="U67" s="46"/>
      <c r="V67" s="46"/>
    </row>
    <row r="68" spans="1:22" x14ac:dyDescent="0.25">
      <c r="A68" s="46"/>
      <c r="B68" s="46"/>
      <c r="C68" s="46"/>
      <c r="D68" s="46"/>
      <c r="E68" s="46"/>
      <c r="F68" s="46"/>
      <c r="G68" s="46"/>
      <c r="H68" s="46"/>
      <c r="I68" s="46"/>
      <c r="J68" s="46"/>
      <c r="K68" s="46"/>
      <c r="L68" s="46"/>
      <c r="M68" s="46"/>
      <c r="N68" s="46"/>
      <c r="O68" s="46"/>
      <c r="P68" s="46"/>
      <c r="Q68" s="46"/>
      <c r="R68" s="46"/>
      <c r="S68" s="46"/>
      <c r="T68" s="46"/>
      <c r="U68" s="46"/>
      <c r="V68" s="46"/>
    </row>
    <row r="69" spans="1:22" x14ac:dyDescent="0.25">
      <c r="A69" s="46"/>
      <c r="B69" s="46"/>
      <c r="C69" s="46"/>
      <c r="D69" s="46"/>
      <c r="E69" s="46"/>
      <c r="F69" s="46"/>
      <c r="G69" s="46"/>
      <c r="H69" s="46"/>
      <c r="I69" s="46"/>
      <c r="J69" s="46"/>
      <c r="K69" s="46"/>
      <c r="L69" s="46"/>
      <c r="M69" s="46"/>
      <c r="N69" s="46"/>
      <c r="O69" s="46"/>
      <c r="P69" s="46"/>
      <c r="Q69" s="46"/>
      <c r="R69" s="46"/>
      <c r="S69" s="46"/>
      <c r="T69" s="46"/>
      <c r="U69" s="46"/>
      <c r="V69" s="46"/>
    </row>
    <row r="70" spans="1:22" x14ac:dyDescent="0.25">
      <c r="A70" s="46"/>
      <c r="B70" s="46"/>
      <c r="C70" s="46"/>
      <c r="D70" s="46"/>
      <c r="E70" s="46"/>
      <c r="F70" s="46"/>
      <c r="G70" s="46"/>
      <c r="H70" s="46"/>
      <c r="I70" s="46"/>
      <c r="J70" s="46"/>
      <c r="K70" s="46"/>
      <c r="L70" s="46"/>
      <c r="M70" s="46"/>
      <c r="N70" s="46"/>
      <c r="O70" s="46"/>
      <c r="P70" s="46"/>
      <c r="Q70" s="46"/>
      <c r="R70" s="46"/>
      <c r="S70" s="46"/>
      <c r="T70" s="46"/>
      <c r="U70" s="46"/>
      <c r="V70" s="46"/>
    </row>
    <row r="71" spans="1:22" x14ac:dyDescent="0.25">
      <c r="A71" s="46"/>
      <c r="B71" s="46"/>
      <c r="C71" s="46"/>
      <c r="D71" s="46"/>
      <c r="E71" s="46"/>
      <c r="F71" s="46"/>
      <c r="G71" s="46"/>
      <c r="H71" s="46"/>
      <c r="I71" s="46"/>
      <c r="J71" s="46"/>
      <c r="K71" s="46"/>
      <c r="L71" s="46"/>
      <c r="M71" s="46"/>
      <c r="N71" s="46"/>
      <c r="O71" s="46"/>
      <c r="P71" s="46"/>
      <c r="Q71" s="46"/>
      <c r="R71" s="46"/>
      <c r="S71" s="46"/>
      <c r="T71" s="46"/>
      <c r="U71" s="46"/>
      <c r="V71" s="46"/>
    </row>
    <row r="72" spans="1:22" x14ac:dyDescent="0.25">
      <c r="A72" s="46"/>
      <c r="B72" s="46"/>
      <c r="C72" s="46"/>
      <c r="D72" s="46"/>
      <c r="E72" s="46"/>
      <c r="F72" s="46"/>
      <c r="G72" s="46"/>
      <c r="H72" s="46"/>
      <c r="I72" s="46"/>
      <c r="J72" s="46"/>
      <c r="K72" s="46"/>
      <c r="L72" s="46"/>
      <c r="M72" s="46"/>
      <c r="N72" s="46"/>
      <c r="O72" s="46"/>
      <c r="P72" s="46"/>
      <c r="Q72" s="46"/>
      <c r="R72" s="46"/>
      <c r="S72" s="46"/>
      <c r="T72" s="46"/>
      <c r="U72" s="46"/>
      <c r="V72" s="46"/>
    </row>
    <row r="73" spans="1:22" x14ac:dyDescent="0.25">
      <c r="A73" s="46"/>
      <c r="B73" s="46"/>
      <c r="C73" s="46"/>
      <c r="D73" s="46"/>
      <c r="E73" s="46"/>
      <c r="F73" s="46"/>
      <c r="G73" s="46"/>
      <c r="H73" s="46"/>
      <c r="I73" s="46"/>
      <c r="J73" s="46"/>
      <c r="K73" s="46"/>
      <c r="L73" s="46"/>
      <c r="M73" s="46"/>
      <c r="N73" s="46"/>
      <c r="O73" s="46"/>
      <c r="P73" s="46"/>
      <c r="Q73" s="46"/>
      <c r="R73" s="46"/>
      <c r="S73" s="46"/>
      <c r="T73" s="46"/>
      <c r="U73" s="46"/>
      <c r="V73" s="46"/>
    </row>
    <row r="74" spans="1:22" x14ac:dyDescent="0.25">
      <c r="A74" s="46"/>
      <c r="B74" s="46"/>
      <c r="C74" s="46"/>
      <c r="D74" s="46"/>
      <c r="E74" s="46"/>
      <c r="F74" s="46"/>
      <c r="G74" s="46"/>
      <c r="H74" s="46"/>
      <c r="I74" s="46"/>
      <c r="J74" s="46"/>
      <c r="K74" s="46"/>
      <c r="L74" s="46"/>
      <c r="M74" s="46"/>
      <c r="N74" s="46"/>
      <c r="O74" s="46"/>
      <c r="P74" s="46"/>
      <c r="Q74" s="46"/>
      <c r="R74" s="46"/>
      <c r="S74" s="46"/>
      <c r="T74" s="46"/>
      <c r="U74" s="46"/>
      <c r="V74" s="46"/>
    </row>
    <row r="75" spans="1:22" x14ac:dyDescent="0.25">
      <c r="A75" s="46"/>
      <c r="B75" s="46"/>
      <c r="C75" s="46"/>
      <c r="D75" s="46"/>
      <c r="E75" s="46"/>
      <c r="F75" s="46"/>
      <c r="G75" s="46"/>
      <c r="H75" s="46"/>
      <c r="I75" s="46"/>
      <c r="J75" s="46"/>
      <c r="K75" s="46"/>
      <c r="L75" s="46"/>
      <c r="M75" s="46"/>
      <c r="N75" s="46"/>
      <c r="O75" s="46"/>
      <c r="P75" s="46"/>
      <c r="Q75" s="46"/>
      <c r="R75" s="46"/>
      <c r="S75" s="46"/>
      <c r="T75" s="46"/>
      <c r="U75" s="46"/>
      <c r="V75" s="46"/>
    </row>
    <row r="76" spans="1:22" x14ac:dyDescent="0.25">
      <c r="A76" s="46"/>
      <c r="B76" s="46"/>
      <c r="C76" s="46"/>
      <c r="D76" s="46"/>
      <c r="E76" s="46"/>
      <c r="F76" s="46"/>
      <c r="G76" s="46"/>
      <c r="H76" s="46"/>
      <c r="I76" s="46"/>
      <c r="J76" s="46"/>
      <c r="K76" s="46"/>
      <c r="L76" s="46"/>
      <c r="M76" s="46"/>
      <c r="N76" s="46"/>
      <c r="O76" s="46"/>
      <c r="P76" s="46"/>
      <c r="Q76" s="46"/>
      <c r="R76" s="46"/>
      <c r="S76" s="46"/>
      <c r="T76" s="46"/>
      <c r="U76" s="46"/>
      <c r="V76" s="46"/>
    </row>
    <row r="77" spans="1:22" x14ac:dyDescent="0.25">
      <c r="A77" s="46"/>
      <c r="B77" s="46"/>
      <c r="C77" s="46"/>
      <c r="D77" s="46"/>
      <c r="E77" s="46"/>
      <c r="F77" s="46"/>
      <c r="G77" s="46"/>
      <c r="H77" s="46"/>
      <c r="I77" s="46"/>
      <c r="J77" s="46"/>
      <c r="K77" s="46"/>
      <c r="L77" s="46"/>
      <c r="M77" s="46"/>
      <c r="N77" s="46"/>
      <c r="O77" s="46"/>
      <c r="P77" s="46"/>
      <c r="Q77" s="46"/>
      <c r="R77" s="46"/>
      <c r="S77" s="46"/>
      <c r="T77" s="46"/>
      <c r="U77" s="46"/>
      <c r="V77" s="46"/>
    </row>
    <row r="78" spans="1:22" x14ac:dyDescent="0.25">
      <c r="A78" s="46"/>
      <c r="B78" s="46"/>
      <c r="C78" s="46"/>
      <c r="D78" s="46"/>
      <c r="E78" s="46"/>
      <c r="F78" s="46"/>
      <c r="G78" s="46"/>
      <c r="H78" s="46"/>
      <c r="I78" s="46"/>
      <c r="J78" s="46"/>
      <c r="K78" s="46"/>
      <c r="L78" s="46"/>
      <c r="M78" s="46"/>
      <c r="N78" s="46"/>
      <c r="O78" s="46"/>
      <c r="P78" s="46"/>
      <c r="Q78" s="46"/>
      <c r="R78" s="46"/>
      <c r="S78" s="46"/>
      <c r="T78" s="46"/>
      <c r="U78" s="46"/>
      <c r="V78" s="46"/>
    </row>
    <row r="79" spans="1:22" x14ac:dyDescent="0.25">
      <c r="A79" s="46"/>
      <c r="B79" s="46"/>
      <c r="C79" s="46"/>
      <c r="D79" s="46"/>
      <c r="E79" s="46"/>
      <c r="F79" s="46"/>
      <c r="G79" s="46"/>
      <c r="H79" s="46"/>
      <c r="I79" s="46"/>
      <c r="J79" s="46"/>
      <c r="K79" s="46"/>
      <c r="L79" s="46"/>
      <c r="M79" s="46"/>
      <c r="N79" s="46"/>
      <c r="O79" s="46"/>
      <c r="P79" s="46"/>
      <c r="Q79" s="46"/>
      <c r="R79" s="46"/>
      <c r="S79" s="46"/>
      <c r="T79" s="46"/>
      <c r="U79" s="46"/>
      <c r="V79" s="46"/>
    </row>
    <row r="80" spans="1:22" x14ac:dyDescent="0.25">
      <c r="A80" s="46"/>
      <c r="B80" s="46"/>
      <c r="C80" s="46"/>
      <c r="D80" s="46"/>
      <c r="E80" s="46"/>
      <c r="F80" s="46"/>
      <c r="G80" s="46"/>
      <c r="H80" s="46"/>
      <c r="I80" s="46"/>
      <c r="J80" s="46"/>
      <c r="K80" s="46"/>
      <c r="L80" s="46"/>
      <c r="M80" s="46"/>
      <c r="N80" s="46"/>
      <c r="O80" s="46"/>
      <c r="P80" s="46"/>
      <c r="Q80" s="46"/>
      <c r="R80" s="46"/>
      <c r="S80" s="46"/>
      <c r="T80" s="46"/>
      <c r="U80" s="46"/>
      <c r="V80" s="46"/>
    </row>
    <row r="81" spans="1:22" x14ac:dyDescent="0.25">
      <c r="A81" s="46"/>
      <c r="B81" s="46"/>
      <c r="C81" s="46"/>
      <c r="D81" s="46"/>
      <c r="E81" s="46"/>
      <c r="F81" s="46"/>
      <c r="G81" s="46"/>
      <c r="H81" s="46"/>
      <c r="I81" s="46"/>
      <c r="J81" s="46"/>
      <c r="K81" s="46"/>
      <c r="L81" s="46"/>
      <c r="M81" s="46"/>
      <c r="N81" s="46"/>
      <c r="O81" s="46"/>
      <c r="P81" s="46"/>
      <c r="Q81" s="46"/>
      <c r="R81" s="46"/>
      <c r="S81" s="46"/>
      <c r="T81" s="46"/>
      <c r="U81" s="46"/>
      <c r="V81" s="46"/>
    </row>
    <row r="82" spans="1:22" x14ac:dyDescent="0.25">
      <c r="A82" s="46"/>
      <c r="B82" s="46"/>
      <c r="C82" s="46"/>
      <c r="D82" s="46"/>
      <c r="E82" s="46"/>
      <c r="F82" s="46"/>
      <c r="G82" s="46"/>
      <c r="H82" s="46"/>
      <c r="I82" s="46"/>
      <c r="J82" s="46"/>
      <c r="K82" s="46"/>
      <c r="L82" s="46"/>
      <c r="M82" s="46"/>
      <c r="N82" s="46"/>
      <c r="O82" s="46"/>
      <c r="P82" s="46"/>
      <c r="Q82" s="46"/>
      <c r="R82" s="46"/>
      <c r="S82" s="46"/>
      <c r="T82" s="46"/>
      <c r="U82" s="46"/>
      <c r="V82" s="46"/>
    </row>
    <row r="83" spans="1:22" x14ac:dyDescent="0.25">
      <c r="A83" s="46"/>
      <c r="B83" s="46"/>
      <c r="C83" s="46"/>
      <c r="D83" s="46"/>
      <c r="E83" s="46"/>
      <c r="F83" s="46"/>
      <c r="G83" s="46"/>
      <c r="H83" s="46"/>
      <c r="I83" s="46"/>
      <c r="J83" s="46"/>
      <c r="K83" s="46"/>
      <c r="L83" s="46"/>
      <c r="M83" s="46"/>
      <c r="N83" s="46"/>
      <c r="O83" s="46"/>
      <c r="P83" s="46"/>
      <c r="Q83" s="46"/>
      <c r="R83" s="46"/>
      <c r="S83" s="46"/>
      <c r="T83" s="46"/>
      <c r="U83" s="46"/>
      <c r="V83" s="46"/>
    </row>
    <row r="84" spans="1:22" x14ac:dyDescent="0.25">
      <c r="A84" s="46"/>
      <c r="B84" s="46"/>
      <c r="C84" s="46"/>
      <c r="D84" s="46"/>
      <c r="E84" s="46"/>
      <c r="F84" s="46"/>
      <c r="G84" s="46"/>
      <c r="H84" s="46"/>
      <c r="I84" s="46"/>
      <c r="J84" s="46"/>
      <c r="K84" s="46"/>
      <c r="L84" s="46"/>
      <c r="M84" s="46"/>
      <c r="N84" s="46"/>
      <c r="O84" s="46"/>
      <c r="P84" s="46"/>
      <c r="Q84" s="46"/>
      <c r="R84" s="46"/>
      <c r="S84" s="46"/>
      <c r="T84" s="46"/>
      <c r="U84" s="46"/>
      <c r="V84" s="46"/>
    </row>
    <row r="85" spans="1:22" x14ac:dyDescent="0.25">
      <c r="A85" s="46"/>
      <c r="B85" s="46"/>
      <c r="C85" s="46"/>
      <c r="D85" s="46"/>
      <c r="E85" s="46"/>
      <c r="F85" s="46"/>
      <c r="G85" s="46"/>
      <c r="H85" s="46"/>
      <c r="I85" s="46"/>
      <c r="J85" s="46"/>
      <c r="K85" s="46"/>
      <c r="L85" s="46"/>
      <c r="M85" s="46"/>
      <c r="N85" s="46"/>
      <c r="O85" s="46"/>
      <c r="P85" s="46"/>
      <c r="Q85" s="46"/>
      <c r="R85" s="46"/>
      <c r="S85" s="46"/>
      <c r="T85" s="46"/>
      <c r="U85" s="46"/>
      <c r="V85" s="46"/>
    </row>
    <row r="86" spans="1:22" x14ac:dyDescent="0.25">
      <c r="A86" s="46"/>
      <c r="B86" s="46"/>
      <c r="C86" s="46"/>
      <c r="D86" s="46"/>
      <c r="E86" s="46"/>
      <c r="F86" s="46"/>
      <c r="G86" s="46"/>
      <c r="H86" s="46"/>
      <c r="I86" s="46"/>
      <c r="J86" s="46"/>
      <c r="K86" s="46"/>
      <c r="L86" s="46"/>
      <c r="M86" s="46"/>
      <c r="N86" s="46"/>
      <c r="O86" s="46"/>
      <c r="P86" s="46"/>
      <c r="Q86" s="46"/>
      <c r="R86" s="46"/>
      <c r="S86" s="46"/>
      <c r="T86" s="46"/>
      <c r="U86" s="46"/>
      <c r="V86" s="46"/>
    </row>
    <row r="87" spans="1:22" x14ac:dyDescent="0.25">
      <c r="A87" s="46"/>
      <c r="B87" s="46"/>
      <c r="C87" s="46"/>
      <c r="D87" s="46"/>
      <c r="E87" s="46"/>
      <c r="F87" s="46"/>
      <c r="G87" s="46"/>
      <c r="H87" s="46"/>
      <c r="I87" s="46"/>
      <c r="J87" s="46"/>
      <c r="K87" s="46"/>
      <c r="L87" s="46"/>
      <c r="M87" s="46"/>
      <c r="N87" s="46"/>
      <c r="O87" s="46"/>
      <c r="P87" s="46"/>
      <c r="Q87" s="46"/>
      <c r="R87" s="46"/>
      <c r="S87" s="46"/>
      <c r="T87" s="46"/>
      <c r="U87" s="46"/>
      <c r="V87" s="46"/>
    </row>
    <row r="88" spans="1:22" x14ac:dyDescent="0.25">
      <c r="A88" s="46"/>
      <c r="B88" s="46"/>
      <c r="C88" s="46"/>
      <c r="D88" s="46"/>
      <c r="E88" s="46"/>
      <c r="F88" s="46"/>
      <c r="G88" s="46"/>
      <c r="H88" s="46"/>
      <c r="I88" s="46"/>
      <c r="J88" s="46"/>
      <c r="K88" s="46"/>
      <c r="L88" s="46"/>
      <c r="M88" s="46"/>
      <c r="N88" s="46"/>
      <c r="O88" s="46"/>
      <c r="P88" s="46"/>
      <c r="Q88" s="46"/>
      <c r="R88" s="46"/>
      <c r="S88" s="46"/>
      <c r="T88" s="46"/>
      <c r="U88" s="46"/>
      <c r="V88" s="46"/>
    </row>
    <row r="89" spans="1:22" x14ac:dyDescent="0.25">
      <c r="A89" s="46"/>
      <c r="B89" s="46"/>
      <c r="C89" s="46"/>
      <c r="D89" s="46"/>
      <c r="E89" s="46"/>
      <c r="F89" s="46"/>
      <c r="G89" s="46"/>
      <c r="H89" s="46"/>
      <c r="I89" s="46"/>
      <c r="J89" s="46"/>
      <c r="K89" s="46"/>
      <c r="L89" s="46"/>
      <c r="M89" s="46"/>
      <c r="N89" s="46"/>
      <c r="O89" s="46"/>
      <c r="P89" s="46"/>
      <c r="Q89" s="46"/>
      <c r="R89" s="46"/>
      <c r="S89" s="46"/>
      <c r="T89" s="46"/>
      <c r="U89" s="46"/>
      <c r="V89" s="46"/>
    </row>
    <row r="90" spans="1:22" x14ac:dyDescent="0.25">
      <c r="A90" s="46"/>
      <c r="B90" s="46"/>
      <c r="C90" s="46"/>
      <c r="D90" s="46"/>
      <c r="E90" s="46"/>
      <c r="F90" s="46"/>
      <c r="G90" s="46"/>
      <c r="H90" s="46"/>
      <c r="I90" s="46"/>
      <c r="J90" s="46"/>
      <c r="K90" s="46"/>
      <c r="L90" s="46"/>
      <c r="M90" s="46"/>
      <c r="N90" s="46"/>
      <c r="O90" s="46"/>
      <c r="P90" s="46"/>
      <c r="Q90" s="46"/>
      <c r="R90" s="46"/>
      <c r="S90" s="46"/>
      <c r="T90" s="46"/>
      <c r="U90" s="46"/>
      <c r="V90" s="46"/>
    </row>
    <row r="91" spans="1:22" x14ac:dyDescent="0.25">
      <c r="A91" s="46"/>
      <c r="B91" s="46"/>
      <c r="C91" s="46"/>
      <c r="D91" s="46"/>
      <c r="E91" s="46"/>
      <c r="F91" s="46"/>
      <c r="G91" s="46"/>
      <c r="H91" s="46"/>
      <c r="I91" s="46"/>
      <c r="J91" s="46"/>
      <c r="K91" s="46"/>
      <c r="L91" s="46"/>
      <c r="M91" s="46"/>
      <c r="N91" s="46"/>
      <c r="O91" s="46"/>
      <c r="P91" s="46"/>
      <c r="Q91" s="46"/>
      <c r="R91" s="46"/>
      <c r="S91" s="46"/>
      <c r="T91" s="46"/>
      <c r="U91" s="46"/>
      <c r="V91" s="46"/>
    </row>
    <row r="92" spans="1:22" x14ac:dyDescent="0.25">
      <c r="A92" s="46"/>
      <c r="B92" s="46"/>
      <c r="C92" s="46"/>
      <c r="D92" s="46"/>
      <c r="E92" s="46"/>
      <c r="F92" s="46"/>
      <c r="G92" s="46"/>
      <c r="H92" s="46"/>
      <c r="I92" s="46"/>
      <c r="J92" s="46"/>
      <c r="K92" s="46"/>
      <c r="L92" s="46"/>
      <c r="M92" s="46"/>
      <c r="N92" s="46"/>
      <c r="O92" s="46"/>
      <c r="P92" s="46"/>
      <c r="Q92" s="46"/>
      <c r="R92" s="46"/>
      <c r="S92" s="46"/>
      <c r="T92" s="46"/>
      <c r="U92" s="46"/>
      <c r="V92" s="46"/>
    </row>
    <row r="93" spans="1:22" x14ac:dyDescent="0.25">
      <c r="A93" s="46"/>
      <c r="B93" s="46"/>
      <c r="C93" s="46"/>
      <c r="D93" s="46"/>
      <c r="E93" s="46"/>
      <c r="F93" s="46"/>
      <c r="G93" s="46"/>
      <c r="H93" s="46"/>
      <c r="I93" s="46"/>
      <c r="J93" s="46"/>
      <c r="K93" s="46"/>
      <c r="L93" s="46"/>
      <c r="M93" s="46"/>
      <c r="N93" s="46"/>
      <c r="O93" s="46"/>
      <c r="P93" s="46"/>
      <c r="Q93" s="46"/>
      <c r="R93" s="46"/>
      <c r="S93" s="46"/>
      <c r="T93" s="46"/>
      <c r="U93" s="46"/>
      <c r="V93" s="46"/>
    </row>
    <row r="94" spans="1:22" x14ac:dyDescent="0.25">
      <c r="A94" s="46"/>
      <c r="B94" s="46"/>
      <c r="C94" s="46"/>
      <c r="D94" s="46"/>
      <c r="E94" s="46"/>
      <c r="F94" s="46"/>
      <c r="G94" s="46"/>
      <c r="H94" s="46"/>
      <c r="I94" s="46"/>
      <c r="J94" s="46"/>
      <c r="K94" s="46"/>
      <c r="L94" s="46"/>
      <c r="M94" s="46"/>
      <c r="N94" s="46"/>
      <c r="O94" s="46"/>
      <c r="P94" s="46"/>
      <c r="Q94" s="46"/>
      <c r="R94" s="46"/>
      <c r="S94" s="46"/>
      <c r="T94" s="46"/>
      <c r="U94" s="46"/>
      <c r="V94" s="46"/>
    </row>
    <row r="95" spans="1:22" x14ac:dyDescent="0.25">
      <c r="A95" s="46"/>
      <c r="B95" s="46"/>
      <c r="C95" s="46"/>
      <c r="D95" s="46"/>
      <c r="E95" s="46"/>
      <c r="F95" s="46"/>
      <c r="G95" s="46"/>
      <c r="H95" s="46"/>
      <c r="I95" s="46"/>
      <c r="J95" s="46"/>
      <c r="K95" s="46"/>
      <c r="L95" s="46"/>
      <c r="M95" s="46"/>
      <c r="N95" s="46"/>
      <c r="O95" s="46"/>
      <c r="P95" s="46"/>
      <c r="Q95" s="46"/>
      <c r="R95" s="46"/>
      <c r="S95" s="46"/>
      <c r="T95" s="46"/>
      <c r="U95" s="46"/>
      <c r="V95" s="46"/>
    </row>
    <row r="96" spans="1:22" x14ac:dyDescent="0.25">
      <c r="A96" s="46"/>
      <c r="B96" s="46"/>
      <c r="C96" s="46"/>
      <c r="D96" s="46"/>
      <c r="E96" s="46"/>
      <c r="F96" s="46"/>
      <c r="G96" s="46"/>
      <c r="H96" s="46"/>
      <c r="I96" s="46"/>
      <c r="J96" s="46"/>
      <c r="K96" s="46"/>
      <c r="L96" s="46"/>
      <c r="M96" s="46"/>
      <c r="N96" s="46"/>
      <c r="O96" s="46"/>
      <c r="P96" s="46"/>
      <c r="Q96" s="46"/>
      <c r="R96" s="46"/>
      <c r="S96" s="46"/>
      <c r="T96" s="46"/>
      <c r="U96" s="46"/>
      <c r="V96" s="46"/>
    </row>
    <row r="97" spans="1:22" x14ac:dyDescent="0.25">
      <c r="A97" s="46"/>
      <c r="B97" s="46"/>
      <c r="C97" s="46"/>
      <c r="D97" s="46"/>
      <c r="E97" s="46"/>
      <c r="F97" s="46"/>
      <c r="G97" s="46"/>
      <c r="H97" s="46"/>
      <c r="I97" s="46"/>
      <c r="J97" s="46"/>
      <c r="K97" s="46"/>
      <c r="L97" s="46"/>
      <c r="M97" s="46"/>
      <c r="N97" s="46"/>
      <c r="O97" s="46"/>
      <c r="P97" s="46"/>
      <c r="Q97" s="46"/>
      <c r="R97" s="46"/>
      <c r="S97" s="46"/>
      <c r="T97" s="46"/>
      <c r="U97" s="46"/>
      <c r="V97" s="46"/>
    </row>
    <row r="98" spans="1:22" x14ac:dyDescent="0.25">
      <c r="A98" s="46"/>
      <c r="B98" s="46"/>
      <c r="C98" s="46"/>
      <c r="D98" s="46"/>
      <c r="E98" s="46"/>
      <c r="F98" s="46"/>
      <c r="G98" s="46"/>
      <c r="H98" s="46"/>
      <c r="I98" s="46"/>
      <c r="J98" s="46"/>
      <c r="K98" s="46"/>
      <c r="L98" s="46"/>
      <c r="M98" s="46"/>
      <c r="N98" s="46"/>
      <c r="O98" s="46"/>
      <c r="P98" s="46"/>
      <c r="Q98" s="46"/>
      <c r="R98" s="46"/>
      <c r="S98" s="46"/>
      <c r="T98" s="46"/>
      <c r="U98" s="46"/>
      <c r="V98" s="46"/>
    </row>
    <row r="99" spans="1:22" x14ac:dyDescent="0.25">
      <c r="A99" s="46"/>
      <c r="B99" s="46"/>
      <c r="C99" s="46"/>
      <c r="D99" s="46"/>
      <c r="E99" s="46"/>
      <c r="F99" s="46"/>
      <c r="G99" s="46"/>
      <c r="H99" s="46"/>
      <c r="I99" s="46"/>
      <c r="J99" s="46"/>
      <c r="K99" s="46"/>
      <c r="L99" s="46"/>
      <c r="M99" s="46"/>
      <c r="N99" s="46"/>
      <c r="O99" s="46"/>
      <c r="P99" s="46"/>
      <c r="Q99" s="46"/>
      <c r="R99" s="46"/>
      <c r="S99" s="46"/>
      <c r="T99" s="46"/>
      <c r="U99" s="46"/>
      <c r="V99" s="46"/>
    </row>
    <row r="100" spans="1:22" x14ac:dyDescent="0.25">
      <c r="A100" s="46"/>
      <c r="B100" s="46"/>
      <c r="C100" s="46"/>
      <c r="D100" s="46"/>
      <c r="E100" s="46"/>
      <c r="F100" s="46"/>
      <c r="G100" s="46"/>
      <c r="H100" s="46"/>
      <c r="I100" s="46"/>
      <c r="J100" s="46"/>
      <c r="K100" s="46"/>
      <c r="L100" s="46"/>
      <c r="M100" s="46"/>
      <c r="N100" s="46"/>
      <c r="O100" s="46"/>
      <c r="P100" s="46"/>
      <c r="Q100" s="46"/>
      <c r="R100" s="46"/>
      <c r="S100" s="46"/>
      <c r="T100" s="46"/>
      <c r="U100" s="46"/>
      <c r="V100" s="46"/>
    </row>
    <row r="101" spans="1:22" x14ac:dyDescent="0.25">
      <c r="A101" s="46"/>
      <c r="B101" s="46"/>
      <c r="C101" s="46"/>
      <c r="D101" s="46"/>
      <c r="E101" s="46"/>
      <c r="F101" s="46"/>
      <c r="G101" s="46"/>
      <c r="H101" s="46"/>
      <c r="I101" s="46"/>
      <c r="J101" s="46"/>
      <c r="K101" s="46"/>
      <c r="L101" s="46"/>
      <c r="M101" s="46"/>
      <c r="N101" s="46"/>
      <c r="O101" s="46"/>
      <c r="P101" s="46"/>
      <c r="Q101" s="46"/>
      <c r="R101" s="46"/>
      <c r="S101" s="46"/>
      <c r="T101" s="46"/>
      <c r="U101" s="46"/>
      <c r="V101" s="46"/>
    </row>
    <row r="102" spans="1:22" x14ac:dyDescent="0.25">
      <c r="N102" s="6"/>
    </row>
    <row r="103" spans="1:22" x14ac:dyDescent="0.25">
      <c r="N103" s="6"/>
    </row>
    <row r="104" spans="1:22" x14ac:dyDescent="0.25">
      <c r="N104" s="6"/>
    </row>
    <row r="105" spans="1:22" x14ac:dyDescent="0.25">
      <c r="N105" s="6"/>
    </row>
    <row r="106" spans="1:22" x14ac:dyDescent="0.25">
      <c r="N106" s="6"/>
    </row>
    <row r="107" spans="1:22" x14ac:dyDescent="0.25">
      <c r="N107" s="6"/>
    </row>
    <row r="108" spans="1:22" x14ac:dyDescent="0.25">
      <c r="N108" s="6"/>
    </row>
    <row r="109" spans="1:22" x14ac:dyDescent="0.25">
      <c r="N109" s="6"/>
    </row>
  </sheetData>
  <sheetProtection algorithmName="SHA-512" hashValue="FLA5c2m9M8/3se3Phoq16EdLpgq2N7/oTwYHyeoYlxeDtm3vJiDtQSKk3GtYjXtNSCVvk/xskRKkSIQcYzbm7g==" saltValue="olviJRYV5cAqGD+SdoArMw==" spinCount="100000" sheet="1" objects="1" scenarios="1" selectLockedCells="1"/>
  <mergeCells count="73">
    <mergeCell ref="M48:N48"/>
    <mergeCell ref="M49:N50"/>
    <mergeCell ref="M51:N53"/>
    <mergeCell ref="M54:N56"/>
    <mergeCell ref="M57:N59"/>
    <mergeCell ref="M60:N62"/>
    <mergeCell ref="M63:N65"/>
    <mergeCell ref="A56:F56"/>
    <mergeCell ref="H56:K56"/>
    <mergeCell ref="A57:C57"/>
    <mergeCell ref="H57:K58"/>
    <mergeCell ref="A58:C58"/>
    <mergeCell ref="A59:F59"/>
    <mergeCell ref="H59:K59"/>
    <mergeCell ref="A60:C60"/>
    <mergeCell ref="H60:K65"/>
    <mergeCell ref="A61:C61"/>
    <mergeCell ref="A62:C62"/>
    <mergeCell ref="A63:C63"/>
    <mergeCell ref="A64:C64"/>
    <mergeCell ref="A65:C65"/>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5:C25"/>
    <mergeCell ref="H25:K33"/>
    <mergeCell ref="A26:C26"/>
    <mergeCell ref="A27:C27"/>
    <mergeCell ref="A28:C28"/>
    <mergeCell ref="A29:C29"/>
    <mergeCell ref="A30:C30"/>
    <mergeCell ref="A31:C31"/>
    <mergeCell ref="A32:C32"/>
    <mergeCell ref="A33:C33"/>
    <mergeCell ref="A22:C23"/>
    <mergeCell ref="D22:F22"/>
    <mergeCell ref="A24:F24"/>
    <mergeCell ref="H24:K24"/>
    <mergeCell ref="H16:J20"/>
    <mergeCell ref="C15:F20"/>
    <mergeCell ref="C14:F14"/>
    <mergeCell ref="H14:J14"/>
    <mergeCell ref="M5:N5"/>
    <mergeCell ref="M6:N6"/>
    <mergeCell ref="A1:K5"/>
    <mergeCell ref="H7:J7"/>
    <mergeCell ref="C7:F13"/>
    <mergeCell ref="H8:J13"/>
  </mergeCells>
  <conditionalFormatting sqref="A25">
    <cfRule type="expression" dxfId="2160" priority="227">
      <formula>IF($R25="Nein",TRUE)</formula>
    </cfRule>
  </conditionalFormatting>
  <conditionalFormatting sqref="A25">
    <cfRule type="expression" dxfId="2159" priority="226">
      <formula>IF($Y25="Nein",TRUE)</formula>
    </cfRule>
  </conditionalFormatting>
  <conditionalFormatting sqref="A25">
    <cfRule type="expression" dxfId="2158" priority="225">
      <formula>IF($AF25="Nein",TRUE)</formula>
    </cfRule>
  </conditionalFormatting>
  <conditionalFormatting sqref="A25">
    <cfRule type="expression" dxfId="2157" priority="224">
      <formula>IF($AM25="Nein",TRUE)</formula>
    </cfRule>
  </conditionalFormatting>
  <conditionalFormatting sqref="A25">
    <cfRule type="expression" dxfId="2156" priority="223">
      <formula>IF($AT25="Nein",TRUE)</formula>
    </cfRule>
  </conditionalFormatting>
  <conditionalFormatting sqref="A35:A39 A41:A46 A48:A55 A57:A58">
    <cfRule type="expression" dxfId="2155" priority="221">
      <formula>IF($O35="Nein",TRUE)</formula>
    </cfRule>
  </conditionalFormatting>
  <conditionalFormatting sqref="A35:A39 A41:A46 A48:A55 A57:A58">
    <cfRule type="expression" dxfId="2154" priority="220">
      <formula>IF($W35="Nein",TRUE)</formula>
    </cfRule>
  </conditionalFormatting>
  <conditionalFormatting sqref="A35:A39 A41:A46 A48:A55 A57:A58">
    <cfRule type="expression" dxfId="2153" priority="219">
      <formula>IF($AD35="Nein",TRUE)</formula>
    </cfRule>
  </conditionalFormatting>
  <conditionalFormatting sqref="A35:A39 A41:A46 A48:A55 A57:A58">
    <cfRule type="expression" dxfId="2152" priority="218">
      <formula>IF($AK35="Nein",TRUE)</formula>
    </cfRule>
  </conditionalFormatting>
  <conditionalFormatting sqref="A35:A39 A41:A46 A48:A55 A57:A58">
    <cfRule type="expression" dxfId="2151" priority="217">
      <formula>IF($AR35="Nein",TRUE)</formula>
    </cfRule>
  </conditionalFormatting>
  <conditionalFormatting sqref="A35:A39 A41:A46 A48:A55 A57:A58">
    <cfRule type="expression" dxfId="2150" priority="216">
      <formula>IF($I35="Nein",TRUE)</formula>
    </cfRule>
  </conditionalFormatting>
  <conditionalFormatting sqref="A25 A35:A39 A41:A46 A48:A55 A57:A58">
    <cfRule type="expression" dxfId="2149" priority="222">
      <formula>IF(#REF!="Nein",TRUE)</formula>
    </cfRule>
  </conditionalFormatting>
  <conditionalFormatting sqref="A25">
    <cfRule type="expression" dxfId="2148" priority="228">
      <formula>IF(#REF!="Nein",TRUE)</formula>
    </cfRule>
  </conditionalFormatting>
  <conditionalFormatting sqref="A25:D25">
    <cfRule type="expression" dxfId="2147" priority="215">
      <formula>$D$25="J"</formula>
    </cfRule>
  </conditionalFormatting>
  <conditionalFormatting sqref="A26:D26">
    <cfRule type="expression" dxfId="2146" priority="214">
      <formula>$D$26="J"</formula>
    </cfRule>
  </conditionalFormatting>
  <conditionalFormatting sqref="A27:D27">
    <cfRule type="expression" dxfId="2145" priority="213">
      <formula>$D$27="J"</formula>
    </cfRule>
  </conditionalFormatting>
  <conditionalFormatting sqref="A28:D28">
    <cfRule type="expression" dxfId="2144" priority="212">
      <formula>$D$28="J"</formula>
    </cfRule>
  </conditionalFormatting>
  <conditionalFormatting sqref="A29:D29">
    <cfRule type="expression" dxfId="2143" priority="211">
      <formula>$D$29="J"</formula>
    </cfRule>
  </conditionalFormatting>
  <conditionalFormatting sqref="A30:D30">
    <cfRule type="expression" dxfId="2142" priority="210">
      <formula>$D$30="J"</formula>
    </cfRule>
  </conditionalFormatting>
  <conditionalFormatting sqref="A31:D31">
    <cfRule type="expression" dxfId="2141" priority="209">
      <formula>$D$31="J"</formula>
    </cfRule>
  </conditionalFormatting>
  <conditionalFormatting sqref="A32:D32">
    <cfRule type="expression" dxfId="2140" priority="208">
      <formula>$D$32="J"</formula>
    </cfRule>
  </conditionalFormatting>
  <conditionalFormatting sqref="A33:D33">
    <cfRule type="expression" dxfId="2139" priority="207">
      <formula>$D$33="J"</formula>
    </cfRule>
  </conditionalFormatting>
  <conditionalFormatting sqref="A35:D35">
    <cfRule type="expression" dxfId="2138" priority="206">
      <formula>$D$35="J"</formula>
    </cfRule>
  </conditionalFormatting>
  <conditionalFormatting sqref="A36:D36">
    <cfRule type="expression" dxfId="2137" priority="205">
      <formula>$D$36="J"</formula>
    </cfRule>
  </conditionalFormatting>
  <conditionalFormatting sqref="A37:D37">
    <cfRule type="expression" dxfId="2136" priority="204">
      <formula>$D$37="J"</formula>
    </cfRule>
  </conditionalFormatting>
  <conditionalFormatting sqref="A38:D38">
    <cfRule type="expression" dxfId="2135" priority="203">
      <formula>$D$38="J"</formula>
    </cfRule>
  </conditionalFormatting>
  <conditionalFormatting sqref="A39:D39">
    <cfRule type="expression" dxfId="2134" priority="202">
      <formula>$D$39="J"</formula>
    </cfRule>
  </conditionalFormatting>
  <conditionalFormatting sqref="A41:D41">
    <cfRule type="expression" dxfId="2133" priority="201">
      <formula>$D$41="J"</formula>
    </cfRule>
  </conditionalFormatting>
  <conditionalFormatting sqref="A42:D42">
    <cfRule type="expression" dxfId="2132" priority="200">
      <formula>$D$42="J"</formula>
    </cfRule>
  </conditionalFormatting>
  <conditionalFormatting sqref="A43:D43">
    <cfRule type="expression" dxfId="2131" priority="199">
      <formula>$D$43="J"</formula>
    </cfRule>
  </conditionalFormatting>
  <conditionalFormatting sqref="A44:D44">
    <cfRule type="expression" dxfId="2130" priority="198">
      <formula>$D$44="J"</formula>
    </cfRule>
  </conditionalFormatting>
  <conditionalFormatting sqref="A45:D45">
    <cfRule type="expression" dxfId="2129" priority="197">
      <formula>$D$45="J"</formula>
    </cfRule>
  </conditionalFormatting>
  <conditionalFormatting sqref="A46:D46">
    <cfRule type="expression" dxfId="2128" priority="196">
      <formula>$D$46="J"</formula>
    </cfRule>
  </conditionalFormatting>
  <conditionalFormatting sqref="A48:D48">
    <cfRule type="expression" dxfId="2127" priority="195">
      <formula>$D$48="J"</formula>
    </cfRule>
  </conditionalFormatting>
  <conditionalFormatting sqref="A49:D49">
    <cfRule type="expression" dxfId="2126" priority="194">
      <formula>$D$49="J"</formula>
    </cfRule>
  </conditionalFormatting>
  <conditionalFormatting sqref="A50:D50">
    <cfRule type="expression" dxfId="2125" priority="193">
      <formula>$D$50="J"</formula>
    </cfRule>
  </conditionalFormatting>
  <conditionalFormatting sqref="A51:D51">
    <cfRule type="expression" dxfId="2124" priority="192">
      <formula>$D$51="J"</formula>
    </cfRule>
  </conditionalFormatting>
  <conditionalFormatting sqref="A52:D52">
    <cfRule type="expression" dxfId="2123" priority="191">
      <formula>$D$52="J"</formula>
    </cfRule>
  </conditionalFormatting>
  <conditionalFormatting sqref="A53:D53">
    <cfRule type="expression" dxfId="2122" priority="190">
      <formula>$D$53="J"</formula>
    </cfRule>
  </conditionalFormatting>
  <conditionalFormatting sqref="A54:D54">
    <cfRule type="expression" dxfId="2121" priority="189">
      <formula>$D$54="J"</formula>
    </cfRule>
  </conditionalFormatting>
  <conditionalFormatting sqref="A55:D55">
    <cfRule type="expression" dxfId="2120" priority="188">
      <formula>$D$55="J"</formula>
    </cfRule>
  </conditionalFormatting>
  <conditionalFormatting sqref="A57:D57">
    <cfRule type="expression" dxfId="2119" priority="187">
      <formula>$D$57="J"</formula>
    </cfRule>
  </conditionalFormatting>
  <conditionalFormatting sqref="A58:D58">
    <cfRule type="expression" dxfId="2118" priority="186">
      <formula>$D$58="J"</formula>
    </cfRule>
  </conditionalFormatting>
  <conditionalFormatting sqref="A25:E25">
    <cfRule type="expression" dxfId="2117" priority="185">
      <formula>$E$25="J"</formula>
    </cfRule>
  </conditionalFormatting>
  <conditionalFormatting sqref="A26:E26">
    <cfRule type="expression" dxfId="2116" priority="184">
      <formula>$E$26="J"</formula>
    </cfRule>
  </conditionalFormatting>
  <conditionalFormatting sqref="A27:E27">
    <cfRule type="expression" dxfId="2115" priority="183">
      <formula>$E$27="J"</formula>
    </cfRule>
  </conditionalFormatting>
  <conditionalFormatting sqref="A28:E28">
    <cfRule type="expression" dxfId="2114" priority="182">
      <formula>$E$28="J"</formula>
    </cfRule>
  </conditionalFormatting>
  <conditionalFormatting sqref="A29:E29">
    <cfRule type="expression" dxfId="2113" priority="181">
      <formula>$E$29="J"</formula>
    </cfRule>
  </conditionalFormatting>
  <conditionalFormatting sqref="A30:E30">
    <cfRule type="expression" dxfId="2112" priority="180">
      <formula>$E$30="J"</formula>
    </cfRule>
  </conditionalFormatting>
  <conditionalFormatting sqref="A31:E31">
    <cfRule type="expression" dxfId="2111" priority="179">
      <formula>$E$31="J"</formula>
    </cfRule>
  </conditionalFormatting>
  <conditionalFormatting sqref="A32:E32">
    <cfRule type="expression" dxfId="2110" priority="178">
      <formula>$E$32="J"</formula>
    </cfRule>
  </conditionalFormatting>
  <conditionalFormatting sqref="A33:E33">
    <cfRule type="expression" dxfId="2109" priority="177">
      <formula>$E$33="J"</formula>
    </cfRule>
  </conditionalFormatting>
  <conditionalFormatting sqref="A35:E35">
    <cfRule type="expression" dxfId="2108" priority="176">
      <formula>$E$35="J"</formula>
    </cfRule>
  </conditionalFormatting>
  <conditionalFormatting sqref="A36:E36">
    <cfRule type="expression" dxfId="2107" priority="175">
      <formula>$E$36="J"</formula>
    </cfRule>
  </conditionalFormatting>
  <conditionalFormatting sqref="A37:E37">
    <cfRule type="expression" dxfId="2106" priority="174">
      <formula>$E$37="J"</formula>
    </cfRule>
  </conditionalFormatting>
  <conditionalFormatting sqref="A38:E38">
    <cfRule type="expression" dxfId="2105" priority="173">
      <formula>$E$38="J"</formula>
    </cfRule>
  </conditionalFormatting>
  <conditionalFormatting sqref="A39:E39">
    <cfRule type="expression" dxfId="2104" priority="172">
      <formula>$E$39="J"</formula>
    </cfRule>
  </conditionalFormatting>
  <conditionalFormatting sqref="A41:E41">
    <cfRule type="expression" dxfId="2103" priority="171">
      <formula>$E$41="J"</formula>
    </cfRule>
  </conditionalFormatting>
  <conditionalFormatting sqref="A42:E42">
    <cfRule type="expression" dxfId="2102" priority="170">
      <formula>$E$42="J"</formula>
    </cfRule>
  </conditionalFormatting>
  <conditionalFormatting sqref="A43:E43">
    <cfRule type="expression" dxfId="2101" priority="169">
      <formula>$E$43="J"</formula>
    </cfRule>
  </conditionalFormatting>
  <conditionalFormatting sqref="A44:E44">
    <cfRule type="expression" dxfId="2100" priority="168">
      <formula>$E$44="J"</formula>
    </cfRule>
  </conditionalFormatting>
  <conditionalFormatting sqref="A45:E45">
    <cfRule type="expression" dxfId="2099" priority="167">
      <formula>$E$45="J"</formula>
    </cfRule>
  </conditionalFormatting>
  <conditionalFormatting sqref="A46:E46">
    <cfRule type="expression" dxfId="2098" priority="166">
      <formula>$E$46="J"</formula>
    </cfRule>
  </conditionalFormatting>
  <conditionalFormatting sqref="A48:E48">
    <cfRule type="expression" dxfId="2097" priority="165">
      <formula>$E$48="J"</formula>
    </cfRule>
  </conditionalFormatting>
  <conditionalFormatting sqref="A49:E49">
    <cfRule type="expression" dxfId="2096" priority="164">
      <formula>$E$49="J"</formula>
    </cfRule>
  </conditionalFormatting>
  <conditionalFormatting sqref="A50:E50">
    <cfRule type="expression" dxfId="2095" priority="163">
      <formula>$E$50="J"</formula>
    </cfRule>
  </conditionalFormatting>
  <conditionalFormatting sqref="A51:E51">
    <cfRule type="expression" dxfId="2094" priority="162">
      <formula>$E$51="J"</formula>
    </cfRule>
  </conditionalFormatting>
  <conditionalFormatting sqref="A52:E52">
    <cfRule type="expression" dxfId="2093" priority="161">
      <formula>$E$52="J"</formula>
    </cfRule>
  </conditionalFormatting>
  <conditionalFormatting sqref="A53:E53">
    <cfRule type="expression" dxfId="2092" priority="160">
      <formula>$E$53="J"</formula>
    </cfRule>
  </conditionalFormatting>
  <conditionalFormatting sqref="A54:E54">
    <cfRule type="expression" dxfId="2091" priority="159">
      <formula>$E$54="J"</formula>
    </cfRule>
  </conditionalFormatting>
  <conditionalFormatting sqref="A55:E55">
    <cfRule type="expression" dxfId="2090" priority="158">
      <formula>$E$55="J"</formula>
    </cfRule>
  </conditionalFormatting>
  <conditionalFormatting sqref="A57:E57">
    <cfRule type="expression" dxfId="2089" priority="157">
      <formula>$E$57="J"</formula>
    </cfRule>
  </conditionalFormatting>
  <conditionalFormatting sqref="A58:E58">
    <cfRule type="expression" dxfId="2088" priority="156">
      <formula>$E$58="J"</formula>
    </cfRule>
  </conditionalFormatting>
  <conditionalFormatting sqref="A25:F25">
    <cfRule type="expression" dxfId="2087" priority="155">
      <formula>$F$25="J"</formula>
    </cfRule>
  </conditionalFormatting>
  <conditionalFormatting sqref="A26:F26">
    <cfRule type="expression" dxfId="2086" priority="154">
      <formula>$F$26="J"</formula>
    </cfRule>
  </conditionalFormatting>
  <conditionalFormatting sqref="A27:F27">
    <cfRule type="expression" dxfId="2085" priority="153">
      <formula>$F$27="J"</formula>
    </cfRule>
  </conditionalFormatting>
  <conditionalFormatting sqref="A28:F28">
    <cfRule type="expression" dxfId="2084" priority="152">
      <formula>$F$28="J"</formula>
    </cfRule>
  </conditionalFormatting>
  <conditionalFormatting sqref="A29:F29">
    <cfRule type="expression" dxfId="2083" priority="151">
      <formula>$F$29="J"</formula>
    </cfRule>
  </conditionalFormatting>
  <conditionalFormatting sqref="A30:F30">
    <cfRule type="expression" dxfId="2082" priority="150">
      <formula>$F$30="J"</formula>
    </cfRule>
  </conditionalFormatting>
  <conditionalFormatting sqref="A31:F31">
    <cfRule type="expression" dxfId="2081" priority="149">
      <formula>$F$31="J"</formula>
    </cfRule>
  </conditionalFormatting>
  <conditionalFormatting sqref="A32:F32">
    <cfRule type="expression" dxfId="2080" priority="148">
      <formula>$F$32="J"</formula>
    </cfRule>
  </conditionalFormatting>
  <conditionalFormatting sqref="A33:F33">
    <cfRule type="expression" dxfId="2079" priority="147">
      <formula>$F$33="J"</formula>
    </cfRule>
  </conditionalFormatting>
  <conditionalFormatting sqref="A35:F35">
    <cfRule type="expression" dxfId="2078" priority="146">
      <formula>$F$35="J"</formula>
    </cfRule>
  </conditionalFormatting>
  <conditionalFormatting sqref="A36:F36">
    <cfRule type="expression" dxfId="2077" priority="145">
      <formula>$F$36="J"</formula>
    </cfRule>
  </conditionalFormatting>
  <conditionalFormatting sqref="A37:F37">
    <cfRule type="expression" dxfId="2076" priority="144">
      <formula>$F$37="J"</formula>
    </cfRule>
  </conditionalFormatting>
  <conditionalFormatting sqref="A38:F38">
    <cfRule type="expression" dxfId="2075" priority="143">
      <formula>$F$38="J"</formula>
    </cfRule>
  </conditionalFormatting>
  <conditionalFormatting sqref="A39:F39">
    <cfRule type="expression" dxfId="2074" priority="142">
      <formula>$F$39="J"</formula>
    </cfRule>
  </conditionalFormatting>
  <conditionalFormatting sqref="A41:F41">
    <cfRule type="expression" dxfId="2073" priority="141">
      <formula>$F$41="J"</formula>
    </cfRule>
  </conditionalFormatting>
  <conditionalFormatting sqref="A42:F42">
    <cfRule type="expression" dxfId="2072" priority="140">
      <formula>$F$42="J"</formula>
    </cfRule>
  </conditionalFormatting>
  <conditionalFormatting sqref="A43:F43">
    <cfRule type="expression" dxfId="2071" priority="139">
      <formula>$F$43="J"</formula>
    </cfRule>
  </conditionalFormatting>
  <conditionalFormatting sqref="A44:F44">
    <cfRule type="expression" dxfId="2070" priority="138">
      <formula>$F$44="J"</formula>
    </cfRule>
  </conditionalFormatting>
  <conditionalFormatting sqref="A45:F45">
    <cfRule type="expression" dxfId="2069" priority="137">
      <formula>$F$45="J"</formula>
    </cfRule>
  </conditionalFormatting>
  <conditionalFormatting sqref="A46:F46">
    <cfRule type="expression" dxfId="2068" priority="136">
      <formula>$F$46="J"</formula>
    </cfRule>
  </conditionalFormatting>
  <conditionalFormatting sqref="A48:F48">
    <cfRule type="expression" dxfId="2067" priority="135">
      <formula>$F$48="J"</formula>
    </cfRule>
  </conditionalFormatting>
  <conditionalFormatting sqref="A49:F49">
    <cfRule type="expression" dxfId="2066" priority="134">
      <formula>$F$49="J"</formula>
    </cfRule>
  </conditionalFormatting>
  <conditionalFormatting sqref="A50:F50">
    <cfRule type="expression" dxfId="2065" priority="133">
      <formula>$F$50="J"</formula>
    </cfRule>
  </conditionalFormatting>
  <conditionalFormatting sqref="A51:F51">
    <cfRule type="expression" dxfId="2064" priority="132">
      <formula>$F$51="J"</formula>
    </cfRule>
  </conditionalFormatting>
  <conditionalFormatting sqref="A52:F52">
    <cfRule type="expression" dxfId="2063" priority="131">
      <formula>$F$52="J"</formula>
    </cfRule>
  </conditionalFormatting>
  <conditionalFormatting sqref="A53:F53">
    <cfRule type="expression" dxfId="2062" priority="130">
      <formula>$F$53="J"</formula>
    </cfRule>
  </conditionalFormatting>
  <conditionalFormatting sqref="A54:F54">
    <cfRule type="expression" dxfId="2061" priority="129">
      <formula>$F$54="J"</formula>
    </cfRule>
  </conditionalFormatting>
  <conditionalFormatting sqref="A55:F55">
    <cfRule type="expression" dxfId="2060" priority="128">
      <formula>$F$55="J"</formula>
    </cfRule>
  </conditionalFormatting>
  <conditionalFormatting sqref="A57:F57">
    <cfRule type="expression" dxfId="2059" priority="127">
      <formula>$F$57="J"</formula>
    </cfRule>
  </conditionalFormatting>
  <conditionalFormatting sqref="A58:F58">
    <cfRule type="expression" dxfId="2058" priority="126">
      <formula>$F$58="J"</formula>
    </cfRule>
  </conditionalFormatting>
  <conditionalFormatting sqref="D60">
    <cfRule type="expression" dxfId="2057" priority="107">
      <formula>$D$60="J"</formula>
    </cfRule>
  </conditionalFormatting>
  <conditionalFormatting sqref="D61">
    <cfRule type="expression" dxfId="2056" priority="106">
      <formula>$D$61="J"</formula>
    </cfRule>
  </conditionalFormatting>
  <conditionalFormatting sqref="D62">
    <cfRule type="expression" dxfId="2055" priority="105">
      <formula>$D$62="J"</formula>
    </cfRule>
  </conditionalFormatting>
  <conditionalFormatting sqref="D63">
    <cfRule type="expression" dxfId="2054" priority="104">
      <formula>$D$63="J"</formula>
    </cfRule>
  </conditionalFormatting>
  <conditionalFormatting sqref="D64">
    <cfRule type="expression" dxfId="2053" priority="103">
      <formula>$D$64="J"</formula>
    </cfRule>
  </conditionalFormatting>
  <conditionalFormatting sqref="D65">
    <cfRule type="expression" dxfId="2052" priority="102">
      <formula>$D$65="J"</formula>
    </cfRule>
  </conditionalFormatting>
  <conditionalFormatting sqref="D60:E60">
    <cfRule type="expression" dxfId="2051" priority="101">
      <formula>$E$60="J"</formula>
    </cfRule>
  </conditionalFormatting>
  <conditionalFormatting sqref="D61:E61">
    <cfRule type="expression" dxfId="2050" priority="100">
      <formula>$E$61="J"</formula>
    </cfRule>
  </conditionalFormatting>
  <conditionalFormatting sqref="D62:E62">
    <cfRule type="expression" dxfId="2049" priority="99">
      <formula>$E$62="J"</formula>
    </cfRule>
  </conditionalFormatting>
  <conditionalFormatting sqref="D63:E63">
    <cfRule type="expression" dxfId="2048" priority="98">
      <formula>$E$63="J"</formula>
    </cfRule>
  </conditionalFormatting>
  <conditionalFormatting sqref="D64:E64">
    <cfRule type="expression" dxfId="2047" priority="97">
      <formula>$E$64="J"</formula>
    </cfRule>
  </conditionalFormatting>
  <conditionalFormatting sqref="D65:E65">
    <cfRule type="expression" dxfId="2046" priority="96">
      <formula>$E$65="J"</formula>
    </cfRule>
  </conditionalFormatting>
  <conditionalFormatting sqref="D60:F60">
    <cfRule type="expression" dxfId="2045" priority="95">
      <formula>$F$60="J"</formula>
    </cfRule>
  </conditionalFormatting>
  <conditionalFormatting sqref="D61:F61">
    <cfRule type="expression" dxfId="2044" priority="94">
      <formula>$F$61="J"</formula>
    </cfRule>
  </conditionalFormatting>
  <conditionalFormatting sqref="D62:F62">
    <cfRule type="expression" dxfId="2043" priority="93">
      <formula>$F$62="J"</formula>
    </cfRule>
  </conditionalFormatting>
  <conditionalFormatting sqref="D63:F63">
    <cfRule type="expression" dxfId="2042" priority="92">
      <formula>$F$63="J"</formula>
    </cfRule>
  </conditionalFormatting>
  <conditionalFormatting sqref="D64:F64">
    <cfRule type="expression" dxfId="2041" priority="91">
      <formula>$F$64="J"</formula>
    </cfRule>
  </conditionalFormatting>
  <conditionalFormatting sqref="D65:F65">
    <cfRule type="expression" dxfId="2040" priority="90">
      <formula>$F$65="J"</formula>
    </cfRule>
  </conditionalFormatting>
  <conditionalFormatting sqref="A60:C60">
    <cfRule type="expression" dxfId="2039" priority="18">
      <formula>$D$60="J"</formula>
    </cfRule>
  </conditionalFormatting>
  <conditionalFormatting sqref="A61:C61">
    <cfRule type="expression" dxfId="2038" priority="17">
      <formula>$D$61="J"</formula>
    </cfRule>
  </conditionalFormatting>
  <conditionalFormatting sqref="A62:C62">
    <cfRule type="expression" dxfId="2037" priority="16">
      <formula>$D$62="J"</formula>
    </cfRule>
  </conditionalFormatting>
  <conditionalFormatting sqref="A63:C63">
    <cfRule type="expression" dxfId="2036" priority="15">
      <formula>$D$63="J"</formula>
    </cfRule>
  </conditionalFormatting>
  <conditionalFormatting sqref="A64:C64">
    <cfRule type="expression" dxfId="2035" priority="14">
      <formula>$D$64="J"</formula>
    </cfRule>
  </conditionalFormatting>
  <conditionalFormatting sqref="A65:C65">
    <cfRule type="expression" dxfId="2034" priority="13">
      <formula>$D$65="J"</formula>
    </cfRule>
  </conditionalFormatting>
  <conditionalFormatting sqref="A60:C60">
    <cfRule type="expression" dxfId="2033" priority="12">
      <formula>$E$60="J"</formula>
    </cfRule>
  </conditionalFormatting>
  <conditionalFormatting sqref="A61:C61">
    <cfRule type="expression" dxfId="2032" priority="11">
      <formula>$E$61="J"</formula>
    </cfRule>
  </conditionalFormatting>
  <conditionalFormatting sqref="A62:C62">
    <cfRule type="expression" dxfId="2031" priority="10">
      <formula>$E$62="J"</formula>
    </cfRule>
  </conditionalFormatting>
  <conditionalFormatting sqref="A63:C63">
    <cfRule type="expression" dxfId="2030" priority="9">
      <formula>$E$63="J"</formula>
    </cfRule>
  </conditionalFormatting>
  <conditionalFormatting sqref="A64:C64">
    <cfRule type="expression" dxfId="2029" priority="8">
      <formula>$E$64="J"</formula>
    </cfRule>
  </conditionalFormatting>
  <conditionalFormatting sqref="A65:C65">
    <cfRule type="expression" dxfId="2028" priority="7">
      <formula>$E$65="J"</formula>
    </cfRule>
  </conditionalFormatting>
  <conditionalFormatting sqref="A60:C60">
    <cfRule type="expression" dxfId="2027" priority="6">
      <formula>$F$60="J"</formula>
    </cfRule>
  </conditionalFormatting>
  <conditionalFormatting sqref="A61:C61">
    <cfRule type="expression" dxfId="2026" priority="5">
      <formula>$F$61="J"</formula>
    </cfRule>
  </conditionalFormatting>
  <conditionalFormatting sqref="A62:C62">
    <cfRule type="expression" dxfId="2025" priority="4">
      <formula>$F$62="J"</formula>
    </cfRule>
  </conditionalFormatting>
  <conditionalFormatting sqref="A63:C63">
    <cfRule type="expression" dxfId="2024" priority="3">
      <formula>$F$63="J"</formula>
    </cfRule>
  </conditionalFormatting>
  <conditionalFormatting sqref="A64:C64">
    <cfRule type="expression" dxfId="2023" priority="2">
      <formula>$F$64="J"</formula>
    </cfRule>
  </conditionalFormatting>
  <conditionalFormatting sqref="A65:C65">
    <cfRule type="expression" dxfId="2022" priority="1">
      <formula>$F$65="J"</formula>
    </cfRule>
  </conditionalFormatting>
  <conditionalFormatting sqref="A60:C60">
    <cfRule type="expression" dxfId="2021" priority="71">
      <formula>#REF!="J"</formula>
    </cfRule>
  </conditionalFormatting>
  <conditionalFormatting sqref="A61:C61">
    <cfRule type="expression" dxfId="2020" priority="70">
      <formula>#REF!="J"</formula>
    </cfRule>
  </conditionalFormatting>
  <conditionalFormatting sqref="A62:C62">
    <cfRule type="expression" dxfId="2019" priority="69">
      <formula>#REF!="J"</formula>
    </cfRule>
  </conditionalFormatting>
  <conditionalFormatting sqref="A63:C63">
    <cfRule type="expression" dxfId="2018" priority="68">
      <formula>#REF!="J"</formula>
    </cfRule>
  </conditionalFormatting>
  <conditionalFormatting sqref="A64:C64">
    <cfRule type="expression" dxfId="2017" priority="67">
      <formula>#REF!="J"</formula>
    </cfRule>
  </conditionalFormatting>
  <conditionalFormatting sqref="A65:C65">
    <cfRule type="expression" dxfId="2016" priority="66">
      <formula>#REF!="J"</formula>
    </cfRule>
  </conditionalFormatting>
  <conditionalFormatting sqref="A60:C60">
    <cfRule type="expression" dxfId="2015" priority="65">
      <formula>#REF!="J"</formula>
    </cfRule>
  </conditionalFormatting>
  <conditionalFormatting sqref="A61:C61">
    <cfRule type="expression" dxfId="2014" priority="64">
      <formula>#REF!="J"</formula>
    </cfRule>
  </conditionalFormatting>
  <conditionalFormatting sqref="A62:C62">
    <cfRule type="expression" dxfId="2013" priority="63">
      <formula>#REF!="J"</formula>
    </cfRule>
  </conditionalFormatting>
  <conditionalFormatting sqref="A63:C63">
    <cfRule type="expression" dxfId="2012" priority="62">
      <formula>#REF!="J"</formula>
    </cfRule>
  </conditionalFormatting>
  <conditionalFormatting sqref="A64:C64">
    <cfRule type="expression" dxfId="2011" priority="61">
      <formula>#REF!="J"</formula>
    </cfRule>
  </conditionalFormatting>
  <conditionalFormatting sqref="A65:C65">
    <cfRule type="expression" dxfId="2010" priority="60">
      <formula>#REF!="J"</formula>
    </cfRule>
  </conditionalFormatting>
  <conditionalFormatting sqref="A60:C60">
    <cfRule type="expression" dxfId="2009" priority="59">
      <formula>#REF!="J"</formula>
    </cfRule>
  </conditionalFormatting>
  <conditionalFormatting sqref="A61:C61">
    <cfRule type="expression" dxfId="2008" priority="58">
      <formula>#REF!="J"</formula>
    </cfRule>
  </conditionalFormatting>
  <conditionalFormatting sqref="A62:C62">
    <cfRule type="expression" dxfId="2007" priority="57">
      <formula>#REF!="J"</formula>
    </cfRule>
  </conditionalFormatting>
  <conditionalFormatting sqref="A63:C63">
    <cfRule type="expression" dxfId="2006" priority="56">
      <formula>#REF!="J"</formula>
    </cfRule>
  </conditionalFormatting>
  <conditionalFormatting sqref="A64:C64">
    <cfRule type="expression" dxfId="2005" priority="55">
      <formula>#REF!="J"</formula>
    </cfRule>
  </conditionalFormatting>
  <conditionalFormatting sqref="A65:C65">
    <cfRule type="expression" dxfId="2004" priority="54">
      <formula>#REF!="J"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8" r:id="rId4" name="Check Box 6">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8439" r:id="rId5" name="Check Box 7">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18440" r:id="rId6" name="Check Box 8">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8441" r:id="rId7" name="Check Box 9">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8443" r:id="rId8" name="Check Box 11">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8444" r:id="rId9" name="Check Box 12">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8445" r:id="rId10" name="Check Box 13">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8446" r:id="rId11" name="Check Box 14">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70C2D47E-A8B4-4E47-A098-1ACC78689857}">
            <xm:f>'Kind 3'!#REF!="J"</xm:f>
            <x14:dxf>
              <font>
                <color rgb="FF00CC00"/>
              </font>
              <fill>
                <patternFill>
                  <bgColor theme="9" tint="0.59996337778862885"/>
                </patternFill>
              </fill>
            </x14:dxf>
          </x14:cfRule>
          <x14:cfRule type="expression" priority="89" id="{2EAB15CC-367A-45EA-8BA7-7F3018CB89AE}">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52BCF663-1BF4-4245-BDCA-7CBE1557B263}">
            <xm:f>'Kind 4'!#REF!="J"</xm:f>
            <x14:dxf>
              <font>
                <color rgb="FF00CC00"/>
              </font>
              <fill>
                <patternFill>
                  <bgColor theme="9" tint="0.59996337778862885"/>
                </patternFill>
              </fill>
            </x14:dxf>
          </x14:cfRule>
          <x14:cfRule type="expression" priority="52" id="{A8BA3B78-DEE1-4AAE-B5FE-B83DCAB2E1F4}">
            <xm:f>'Kind 3'!#REF!="J"</xm:f>
            <x14:dxf>
              <font>
                <color rgb="FF00CC00"/>
              </font>
              <fill>
                <patternFill>
                  <bgColor theme="9" tint="0.59996337778862885"/>
                </patternFill>
              </fill>
            </x14:dxf>
          </x14:cfRule>
          <x14:cfRule type="expression" priority="88" id="{E4303C30-64A7-43FC-98F2-86D48161DD9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3DF37C1B-1B6E-4C9A-BCF2-A683819B3A3D}">
            <xm:f>'Kind 4'!#REF!="J"</xm:f>
            <x14:dxf>
              <font>
                <color rgb="FF00CC00"/>
              </font>
              <fill>
                <patternFill>
                  <bgColor theme="9" tint="0.59996337778862885"/>
                </patternFill>
              </fill>
            </x14:dxf>
          </x14:cfRule>
          <x14:cfRule type="expression" priority="51" id="{B5D56A65-DD3E-4E26-A88C-AD395F2B356F}">
            <xm:f>'Kind 3'!#REF!="J"</xm:f>
            <x14:dxf>
              <font>
                <color rgb="FF00CC00"/>
              </font>
              <fill>
                <patternFill>
                  <bgColor theme="9" tint="0.59996337778862885"/>
                </patternFill>
              </fill>
            </x14:dxf>
          </x14:cfRule>
          <x14:cfRule type="expression" priority="87" id="{59850224-07B2-4AE4-8066-FE43A7D87D00}">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CE50498F-EAF2-4762-A27B-6F8A5EA235E7}">
            <xm:f>'Kind 4'!#REF!="J"</xm:f>
            <x14:dxf>
              <font>
                <color rgb="FF00CC00"/>
              </font>
              <fill>
                <patternFill>
                  <bgColor theme="9" tint="0.59996337778862885"/>
                </patternFill>
              </fill>
            </x14:dxf>
          </x14:cfRule>
          <x14:cfRule type="expression" priority="50" id="{31423DB2-5957-4BB7-9F8E-D2F7600C03D6}">
            <xm:f>'Kind 3'!#REF!="J"</xm:f>
            <x14:dxf>
              <font>
                <color rgb="FF00CC00"/>
              </font>
              <fill>
                <patternFill>
                  <bgColor theme="9" tint="0.59996337778862885"/>
                </patternFill>
              </fill>
            </x14:dxf>
          </x14:cfRule>
          <x14:cfRule type="expression" priority="86" id="{33EB69E6-2A7B-4279-90EE-9B263CA26A27}">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24B5B1E4-15AD-4B69-9180-9FE68D6974D0}">
            <xm:f>'Kind 4'!#REF!="J"</xm:f>
            <x14:dxf>
              <font>
                <color rgb="FF00CC00"/>
              </font>
              <fill>
                <patternFill>
                  <bgColor theme="9" tint="0.59996337778862885"/>
                </patternFill>
              </fill>
            </x14:dxf>
          </x14:cfRule>
          <x14:cfRule type="expression" priority="49" id="{466AD7B2-DA22-4112-9D3E-7A549A76AA9A}">
            <xm:f>'Kind 3'!#REF!="J"</xm:f>
            <x14:dxf>
              <font>
                <color rgb="FF00CC00"/>
              </font>
              <fill>
                <patternFill>
                  <bgColor theme="9" tint="0.59996337778862885"/>
                </patternFill>
              </fill>
            </x14:dxf>
          </x14:cfRule>
          <x14:cfRule type="expression" priority="85" id="{651E5ECA-FFFD-4F2C-9E0C-A6B86613B916}">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EF535F68-8886-4934-B081-1D57F7C260FA}">
            <xm:f>'Kind 4'!#REF!="J"</xm:f>
            <x14:dxf>
              <font>
                <color rgb="FF00CC00"/>
              </font>
              <fill>
                <patternFill>
                  <bgColor theme="9" tint="0.59996337778862885"/>
                </patternFill>
              </fill>
            </x14:dxf>
          </x14:cfRule>
          <x14:cfRule type="expression" priority="48" id="{5407FCE0-0613-4A04-994F-4F4BBE40B447}">
            <xm:f>'Kind 3'!#REF!="J"</xm:f>
            <x14:dxf>
              <font>
                <color rgb="FF00CC00"/>
              </font>
              <fill>
                <patternFill>
                  <bgColor theme="9" tint="0.59996337778862885"/>
                </patternFill>
              </fill>
            </x14:dxf>
          </x14:cfRule>
          <x14:cfRule type="expression" priority="84" id="{97DFF8BE-4456-4C0E-8502-B7B3CAB4694C}">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881C52AB-5558-4C3B-B8C3-1D538B50AB08}">
            <xm:f>'Kind 4'!#REF!="J"</xm:f>
            <x14:dxf>
              <font>
                <color rgb="FF00CC00"/>
              </font>
              <fill>
                <patternFill>
                  <bgColor theme="9" tint="0.59996337778862885"/>
                </patternFill>
              </fill>
            </x14:dxf>
          </x14:cfRule>
          <x14:cfRule type="expression" priority="47" id="{D34571DD-F1CF-4556-A131-DA8B7EFA9D34}">
            <xm:f>'Kind 3'!#REF!="J"</xm:f>
            <x14:dxf>
              <font>
                <color rgb="FF00CC00"/>
              </font>
              <fill>
                <patternFill>
                  <bgColor theme="9" tint="0.59996337778862885"/>
                </patternFill>
              </fill>
            </x14:dxf>
          </x14:cfRule>
          <x14:cfRule type="expression" priority="83" id="{1C878F70-F679-4882-829E-9C6A68BB61FF}">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AE6368D7-E3B9-4ECD-B8FF-1500148B25DA}">
            <xm:f>'Kind 4'!#REF!="J"</xm:f>
            <x14:dxf>
              <font>
                <color rgb="FF00CC00"/>
              </font>
              <fill>
                <patternFill>
                  <bgColor theme="9" tint="0.59996337778862885"/>
                </patternFill>
              </fill>
            </x14:dxf>
          </x14:cfRule>
          <x14:cfRule type="expression" priority="46" id="{6428280B-793E-4147-8C8F-3F1E7B21A811}">
            <xm:f>'Kind 3'!#REF!="J"</xm:f>
            <x14:dxf>
              <font>
                <color rgb="FF00CC00"/>
              </font>
              <fill>
                <patternFill>
                  <bgColor theme="9" tint="0.59996337778862885"/>
                </patternFill>
              </fill>
            </x14:dxf>
          </x14:cfRule>
          <x14:cfRule type="expression" priority="82" id="{C07FF648-A002-41BF-9259-0A3BB19D0683}">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CDA2CB1F-DA50-46DD-B6B1-2AA576431894}">
            <xm:f>'Kind 4'!#REF!="J"</xm:f>
            <x14:dxf>
              <font>
                <color rgb="FF00CC00"/>
              </font>
              <fill>
                <patternFill>
                  <bgColor theme="9" tint="0.59996337778862885"/>
                </patternFill>
              </fill>
            </x14:dxf>
          </x14:cfRule>
          <x14:cfRule type="expression" priority="45" id="{18887BED-97B6-4B8C-BC3E-45011856466D}">
            <xm:f>'Kind 3'!#REF!="J"</xm:f>
            <x14:dxf>
              <font>
                <color rgb="FF00CC00"/>
              </font>
              <fill>
                <patternFill>
                  <bgColor theme="9" tint="0.59996337778862885"/>
                </patternFill>
              </fill>
            </x14:dxf>
          </x14:cfRule>
          <x14:cfRule type="expression" priority="81" id="{2B0D231A-43A3-4244-A46F-A7210075EB1E}">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11F607E5-6112-4123-ACED-758E6F1E3ABA}">
            <xm:f>'Kind 4'!#REF!="J"</xm:f>
            <x14:dxf>
              <font>
                <color rgb="FF00CC00"/>
              </font>
              <fill>
                <patternFill>
                  <bgColor theme="9" tint="0.59996337778862885"/>
                </patternFill>
              </fill>
            </x14:dxf>
          </x14:cfRule>
          <x14:cfRule type="expression" priority="44" id="{A6D6886D-A479-4408-8480-397333EE234C}">
            <xm:f>'Kind 3'!#REF!="J"</xm:f>
            <x14:dxf>
              <font>
                <color rgb="FF00CC00"/>
              </font>
              <fill>
                <patternFill>
                  <bgColor theme="9" tint="0.59996337778862885"/>
                </patternFill>
              </fill>
            </x14:dxf>
          </x14:cfRule>
          <x14:cfRule type="expression" priority="80" id="{7E6F21B8-955F-4251-8A13-9A1954D6E31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292BA0BE-4D02-46AC-99EE-47A292F462CB}">
            <xm:f>'Kind 4'!#REF!="J"</xm:f>
            <x14:dxf>
              <font>
                <color rgb="FF00CC00"/>
              </font>
              <fill>
                <patternFill>
                  <bgColor theme="9" tint="0.59996337778862885"/>
                </patternFill>
              </fill>
            </x14:dxf>
          </x14:cfRule>
          <x14:cfRule type="expression" priority="43" id="{6BB4238C-6C01-4973-A3EF-D685C9E30985}">
            <xm:f>'Kind 3'!#REF!="J"</xm:f>
            <x14:dxf>
              <font>
                <color rgb="FF00CC00"/>
              </font>
              <fill>
                <patternFill>
                  <bgColor theme="9" tint="0.59996337778862885"/>
                </patternFill>
              </fill>
            </x14:dxf>
          </x14:cfRule>
          <x14:cfRule type="expression" priority="79" id="{476BAA3C-CBF9-4F2E-99C9-92277A2FB820}">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0F6A186D-CC88-4C5E-815C-641881E4E536}">
            <xm:f>'Kind 4'!#REF!="J"</xm:f>
            <x14:dxf>
              <font>
                <color rgb="FF00CC00"/>
              </font>
              <fill>
                <patternFill>
                  <bgColor theme="9" tint="0.59996337778862885"/>
                </patternFill>
              </fill>
            </x14:dxf>
          </x14:cfRule>
          <x14:cfRule type="expression" priority="42" id="{5011D4C3-C382-490D-8B7A-F2876B7FDD44}">
            <xm:f>'Kind 3'!#REF!="J"</xm:f>
            <x14:dxf>
              <font>
                <color rgb="FF00CC00"/>
              </font>
              <fill>
                <patternFill>
                  <bgColor theme="9" tint="0.59996337778862885"/>
                </patternFill>
              </fill>
            </x14:dxf>
          </x14:cfRule>
          <x14:cfRule type="expression" priority="78" id="{F493DFA1-525D-4E7E-8F34-4DF696F2A390}">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809B8A87-BA65-4BA8-AC42-A9F174FC3CBB}">
            <xm:f>'Kind 4'!#REF!="J"</xm:f>
            <x14:dxf>
              <font>
                <color rgb="FF00CC00"/>
              </font>
              <fill>
                <patternFill>
                  <bgColor theme="9" tint="0.59996337778862885"/>
                </patternFill>
              </fill>
            </x14:dxf>
          </x14:cfRule>
          <x14:cfRule type="expression" priority="41" id="{E07C7337-3436-494F-B6E9-062C7C1598B5}">
            <xm:f>'Kind 3'!#REF!="J"</xm:f>
            <x14:dxf>
              <font>
                <color rgb="FF00CC00"/>
              </font>
              <fill>
                <patternFill>
                  <bgColor theme="9" tint="0.59996337778862885"/>
                </patternFill>
              </fill>
            </x14:dxf>
          </x14:cfRule>
          <x14:cfRule type="expression" priority="77" id="{52BDD881-6586-4CFA-A17F-E1E1B62AD275}">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2455FF3E-4034-4A4C-AA4F-9052C9442E26}">
            <xm:f>'Kind 4'!#REF!="J"</xm:f>
            <x14:dxf>
              <font>
                <color rgb="FF00CC00"/>
              </font>
              <fill>
                <patternFill>
                  <bgColor theme="9" tint="0.59996337778862885"/>
                </patternFill>
              </fill>
            </x14:dxf>
          </x14:cfRule>
          <x14:cfRule type="expression" priority="40" id="{A4BAC904-0CC6-4B32-8538-960DE2E7EE5A}">
            <xm:f>'Kind 3'!#REF!="J"</xm:f>
            <x14:dxf>
              <font>
                <color rgb="FF00CC00"/>
              </font>
              <fill>
                <patternFill>
                  <bgColor theme="9" tint="0.59996337778862885"/>
                </patternFill>
              </fill>
            </x14:dxf>
          </x14:cfRule>
          <x14:cfRule type="expression" priority="76" id="{72DF7973-03A8-4A3A-97EE-1554A9C42257}">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4913CB4E-E7E9-4B6F-9C4B-866D05624E18}">
            <xm:f>'Kind 4'!#REF!="J"</xm:f>
            <x14:dxf>
              <font>
                <color rgb="FF00CC00"/>
              </font>
              <fill>
                <patternFill>
                  <bgColor theme="9" tint="0.59996337778862885"/>
                </patternFill>
              </fill>
            </x14:dxf>
          </x14:cfRule>
          <x14:cfRule type="expression" priority="39" id="{A80D08DA-7A8A-4EAB-BF3F-48FD833E9143}">
            <xm:f>'Kind 3'!#REF!="J"</xm:f>
            <x14:dxf>
              <font>
                <color rgb="FF00CC00"/>
              </font>
              <fill>
                <patternFill>
                  <bgColor theme="9" tint="0.59996337778862885"/>
                </patternFill>
              </fill>
            </x14:dxf>
          </x14:cfRule>
          <x14:cfRule type="expression" priority="75" id="{2354B7EB-B734-4863-AF19-6B7C2A02520B}">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15A40DEA-386A-440B-83FE-1C343DFC914A}">
            <xm:f>'Kind 4'!#REF!="J"</xm:f>
            <x14:dxf>
              <font>
                <color rgb="FF00CC00"/>
              </font>
              <fill>
                <patternFill>
                  <bgColor theme="9" tint="0.59996337778862885"/>
                </patternFill>
              </fill>
            </x14:dxf>
          </x14:cfRule>
          <x14:cfRule type="expression" priority="38" id="{6320C53E-AE69-4C48-A2AD-45FC3E7E1694}">
            <xm:f>'Kind 3'!#REF!="J"</xm:f>
            <x14:dxf>
              <font>
                <color rgb="FF00CC00"/>
              </font>
              <fill>
                <patternFill>
                  <bgColor theme="9" tint="0.59996337778862885"/>
                </patternFill>
              </fill>
            </x14:dxf>
          </x14:cfRule>
          <x14:cfRule type="expression" priority="74" id="{7CF4D5A5-A513-492F-9A7F-6D21F09B7BE2}">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98FEE87E-EC60-4C9C-816E-15B983995AAB}">
            <xm:f>'Kind 4'!#REF!="J"</xm:f>
            <x14:dxf>
              <font>
                <color rgb="FF00CC00"/>
              </font>
              <fill>
                <patternFill>
                  <bgColor theme="9" tint="0.59996337778862885"/>
                </patternFill>
              </fill>
            </x14:dxf>
          </x14:cfRule>
          <x14:cfRule type="expression" priority="37" id="{8C608998-A19A-46F8-B969-FCE0171A7D55}">
            <xm:f>'Kind 3'!#REF!="J"</xm:f>
            <x14:dxf>
              <font>
                <color rgb="FF00CC00"/>
              </font>
              <fill>
                <patternFill>
                  <bgColor theme="9" tint="0.59996337778862885"/>
                </patternFill>
              </fill>
            </x14:dxf>
          </x14:cfRule>
          <x14:cfRule type="expression" priority="73" id="{F2078560-FB4A-437D-8C67-CB681565C4E7}">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318ACBBA-A602-4F99-8859-46F513942981}">
            <xm:f>'Kind 4'!#REF!="J"</xm:f>
            <x14:dxf>
              <font>
                <color rgb="FF00CC00"/>
              </font>
              <fill>
                <patternFill>
                  <bgColor theme="9" tint="0.59996337778862885"/>
                </patternFill>
              </fill>
            </x14:dxf>
          </x14:cfRule>
          <x14:cfRule type="expression" priority="36" id="{48C6C945-5210-46F1-9137-6E82AA7B3457}">
            <xm:f>'Kind 3'!#REF!="J"</xm:f>
            <x14:dxf>
              <font>
                <color rgb="FF00CC00"/>
              </font>
              <fill>
                <patternFill>
                  <bgColor theme="9" tint="0.59996337778862885"/>
                </patternFill>
              </fill>
            </x14:dxf>
          </x14:cfRule>
          <x14:cfRule type="expression" priority="72" id="{0B57385A-D1EC-4522-A5A2-908D107D2CFC}">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0000000}">
          <x14:formula1>
            <xm:f>Intern!$H$1:$H$2</xm:f>
          </x14:formula1>
          <xm:sqref>D60:F65 D25:F33 D35:F39 D41:F46 D48:F55 D57:F58</xm:sqref>
        </x14:dataValidation>
        <x14:dataValidation type="list" allowBlank="1" showInputMessage="1" showErrorMessage="1" xr:uid="{00000000-0002-0000-0400-000001000000}">
          <x14:formula1>
            <xm:f>Intern!$L$1:$L$7</xm:f>
          </x14:formula1>
          <xm:sqref>A13</xm:sqref>
        </x14:dataValidation>
        <x14:dataValidation type="list" allowBlank="1" showInputMessage="1" showErrorMessage="1" xr:uid="{6EAA5F57-1B3E-4E55-8A42-89FCE0EA645E}">
          <x14:formula1>
            <xm:f>Intern!$M$1:$M$6</xm:f>
          </x14:formula1>
          <xm:sqref>A18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R117"/>
  <sheetViews>
    <sheetView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x14ac:dyDescent="0.25">
      <c r="A1" s="646" t="s">
        <v>73</v>
      </c>
      <c r="B1" s="646"/>
      <c r="C1" s="646"/>
      <c r="D1" s="646"/>
      <c r="E1" s="646"/>
      <c r="F1" s="646"/>
      <c r="G1" s="646"/>
      <c r="H1" s="646"/>
      <c r="I1" s="646"/>
      <c r="J1" s="646"/>
      <c r="K1" s="646"/>
      <c r="L1" s="67"/>
      <c r="M1" s="67"/>
      <c r="N1" s="66"/>
      <c r="O1" s="66"/>
    </row>
    <row r="2" spans="1:16" ht="10.5" customHeight="1" x14ac:dyDescent="0.25">
      <c r="A2" s="505"/>
      <c r="B2" s="505"/>
      <c r="C2" s="505"/>
      <c r="D2" s="505"/>
      <c r="E2" s="505"/>
      <c r="F2" s="505"/>
      <c r="G2" s="505"/>
      <c r="H2" s="505"/>
      <c r="I2" s="505"/>
      <c r="J2" s="505"/>
      <c r="K2" s="505"/>
      <c r="L2" s="67"/>
      <c r="M2" s="67"/>
      <c r="N2" s="66"/>
      <c r="O2" s="66"/>
    </row>
    <row r="3" spans="1:16" ht="5.25" customHeight="1" x14ac:dyDescent="0.25">
      <c r="A3" s="505"/>
      <c r="B3" s="505"/>
      <c r="C3" s="505"/>
      <c r="D3" s="505"/>
      <c r="E3" s="505"/>
      <c r="F3" s="505"/>
      <c r="G3" s="505"/>
      <c r="H3" s="505"/>
      <c r="I3" s="505"/>
      <c r="J3" s="505"/>
      <c r="K3" s="505"/>
      <c r="L3" s="67"/>
      <c r="M3" s="67"/>
      <c r="N3" s="66"/>
      <c r="O3" s="66"/>
    </row>
    <row r="4" spans="1:16" ht="18.75" customHeight="1" thickBot="1" x14ac:dyDescent="0.3">
      <c r="A4" s="505"/>
      <c r="B4" s="505"/>
      <c r="C4" s="505"/>
      <c r="D4" s="505"/>
      <c r="E4" s="505"/>
      <c r="F4" s="505"/>
      <c r="G4" s="505"/>
      <c r="H4" s="505"/>
      <c r="I4" s="505"/>
      <c r="J4" s="505"/>
      <c r="K4" s="505"/>
      <c r="L4" s="98"/>
      <c r="M4" s="83"/>
      <c r="N4" s="97"/>
      <c r="P4" s="56"/>
    </row>
    <row r="5" spans="1:16" ht="21.75" customHeight="1" thickBot="1" x14ac:dyDescent="0.3">
      <c r="A5" s="508"/>
      <c r="B5" s="508"/>
      <c r="C5" s="508"/>
      <c r="D5" s="508"/>
      <c r="E5" s="508"/>
      <c r="F5" s="508"/>
      <c r="G5" s="508"/>
      <c r="H5" s="508"/>
      <c r="I5" s="508"/>
      <c r="J5" s="508"/>
      <c r="K5" s="508"/>
      <c r="L5" s="99"/>
      <c r="M5" s="693" t="s">
        <v>43</v>
      </c>
      <c r="N5" s="694"/>
      <c r="O5" s="58" t="s">
        <v>43</v>
      </c>
      <c r="P5" s="56"/>
    </row>
    <row r="6" spans="1:16" ht="16.5" customHeight="1" thickBot="1" x14ac:dyDescent="0.3">
      <c r="A6" s="24" t="s">
        <v>28</v>
      </c>
      <c r="B6" s="25"/>
      <c r="C6" s="19" t="s">
        <v>109</v>
      </c>
      <c r="D6" s="18"/>
      <c r="E6" s="18"/>
      <c r="F6" s="18"/>
      <c r="G6" s="18"/>
      <c r="H6" s="19" t="s">
        <v>108</v>
      </c>
      <c r="I6" s="18"/>
      <c r="J6" s="18"/>
      <c r="K6" s="20"/>
      <c r="L6" s="79"/>
      <c r="M6" s="695" t="s">
        <v>30</v>
      </c>
      <c r="N6" s="696"/>
      <c r="O6" s="258" t="s">
        <v>34</v>
      </c>
      <c r="P6" s="56"/>
    </row>
    <row r="7" spans="1:16" ht="25.7" customHeight="1" thickBot="1" x14ac:dyDescent="0.3">
      <c r="A7" s="209" t="s">
        <v>51</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07"/>
      <c r="M7" s="364"/>
      <c r="N7" s="362"/>
      <c r="O7" s="363"/>
      <c r="P7" s="56"/>
    </row>
    <row r="8" spans="1:16" ht="25.7" customHeight="1" thickTop="1" x14ac:dyDescent="0.25">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07"/>
      <c r="M8" s="354"/>
      <c r="N8" s="353"/>
      <c r="O8" s="270"/>
      <c r="P8" s="56"/>
    </row>
    <row r="9" spans="1:16" ht="25.7" customHeight="1" thickBot="1" x14ac:dyDescent="0.3">
      <c r="A9" s="324"/>
      <c r="B9" s="297"/>
      <c r="C9" s="653"/>
      <c r="D9" s="654"/>
      <c r="E9" s="654"/>
      <c r="F9" s="655"/>
      <c r="G9" s="16"/>
      <c r="H9" s="669"/>
      <c r="I9" s="669"/>
      <c r="J9" s="669"/>
      <c r="K9" s="17"/>
      <c r="L9" s="107"/>
      <c r="M9" s="355"/>
      <c r="N9" s="353"/>
      <c r="O9" s="270"/>
      <c r="P9" s="54"/>
    </row>
    <row r="10" spans="1:16" ht="25.7" customHeight="1" thickBot="1" x14ac:dyDescent="0.3">
      <c r="A10" s="325"/>
      <c r="B10" s="254"/>
      <c r="C10" s="653"/>
      <c r="D10" s="654"/>
      <c r="E10" s="654"/>
      <c r="F10" s="655"/>
      <c r="G10" s="16"/>
      <c r="H10" s="669"/>
      <c r="I10" s="669"/>
      <c r="J10" s="669"/>
      <c r="K10" s="17"/>
      <c r="L10" s="108"/>
      <c r="M10" s="277"/>
      <c r="N10" s="352"/>
      <c r="O10" s="270"/>
      <c r="P10" s="54"/>
    </row>
    <row r="11" spans="1:16" ht="25.7" customHeight="1" thickBot="1" x14ac:dyDescent="0.3">
      <c r="A11" s="327" t="s">
        <v>22</v>
      </c>
      <c r="B11" s="31"/>
      <c r="C11" s="653"/>
      <c r="D11" s="654"/>
      <c r="E11" s="654"/>
      <c r="F11" s="655"/>
      <c r="G11" s="16"/>
      <c r="H11" s="669"/>
      <c r="I11" s="669"/>
      <c r="J11" s="669"/>
      <c r="K11" s="17"/>
      <c r="L11" s="108"/>
      <c r="M11" s="354"/>
      <c r="N11" s="352"/>
      <c r="O11" s="270"/>
      <c r="P11" s="54"/>
    </row>
    <row r="12" spans="1:16" ht="25.7" customHeight="1" thickBot="1" x14ac:dyDescent="0.3">
      <c r="A12" s="26" t="s">
        <v>29</v>
      </c>
      <c r="B12" s="31"/>
      <c r="C12" s="653"/>
      <c r="D12" s="654"/>
      <c r="E12" s="654"/>
      <c r="F12" s="655"/>
      <c r="G12" s="16"/>
      <c r="H12" s="669"/>
      <c r="I12" s="669"/>
      <c r="J12" s="669"/>
      <c r="K12" s="17"/>
      <c r="L12" s="61"/>
      <c r="M12" s="354"/>
      <c r="N12" s="352"/>
      <c r="O12" s="270"/>
      <c r="P12" s="54"/>
    </row>
    <row r="13" spans="1:16" ht="25.7" customHeight="1" thickBot="1" x14ac:dyDescent="0.3">
      <c r="A13" s="262">
        <v>1</v>
      </c>
      <c r="B13" s="31"/>
      <c r="C13" s="653"/>
      <c r="D13" s="654"/>
      <c r="E13" s="654"/>
      <c r="F13" s="655"/>
      <c r="G13" s="16"/>
      <c r="H13" s="669"/>
      <c r="I13" s="669"/>
      <c r="J13" s="669"/>
      <c r="K13" s="17"/>
      <c r="L13" s="107"/>
      <c r="M13" s="354"/>
      <c r="N13" s="181"/>
      <c r="O13" s="270"/>
      <c r="P13" s="54"/>
    </row>
    <row r="14" spans="1:16" ht="25.7" customHeight="1" thickBot="1" x14ac:dyDescent="0.3">
      <c r="A14" s="263"/>
      <c r="B14" s="255"/>
      <c r="C14" s="656" t="s">
        <v>126</v>
      </c>
      <c r="D14" s="657"/>
      <c r="E14" s="657"/>
      <c r="F14" s="658"/>
      <c r="G14" s="264"/>
      <c r="H14" s="670" t="s">
        <v>108</v>
      </c>
      <c r="I14" s="670"/>
      <c r="J14" s="670"/>
      <c r="K14" s="17"/>
      <c r="L14" s="107"/>
      <c r="M14" s="354"/>
      <c r="N14" s="352"/>
      <c r="O14" s="270"/>
      <c r="P14" s="54"/>
    </row>
    <row r="15" spans="1:16" ht="25.7" customHeight="1" thickBot="1" x14ac:dyDescent="0.3">
      <c r="A15" s="256"/>
      <c r="B15" s="31"/>
      <c r="C15" s="671"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07"/>
      <c r="M15" s="355"/>
      <c r="N15" s="352"/>
      <c r="O15" s="270"/>
      <c r="P15" s="54"/>
    </row>
    <row r="16" spans="1:16" ht="25.7" customHeight="1" thickTop="1" x14ac:dyDescent="0.25">
      <c r="A16" s="28" t="s">
        <v>21</v>
      </c>
      <c r="B16" s="30"/>
      <c r="C16" s="673"/>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08"/>
      <c r="M16" s="355"/>
      <c r="N16" s="181"/>
      <c r="O16" s="270"/>
      <c r="P16" s="54"/>
    </row>
    <row r="17" spans="1:16" ht="25.7" customHeight="1" x14ac:dyDescent="0.25">
      <c r="A17" s="176" t="s">
        <v>137</v>
      </c>
      <c r="B17" s="30"/>
      <c r="C17" s="673"/>
      <c r="D17" s="667"/>
      <c r="E17" s="667"/>
      <c r="F17" s="667"/>
      <c r="G17" s="176"/>
      <c r="H17" s="667"/>
      <c r="I17" s="667"/>
      <c r="J17" s="667"/>
      <c r="K17" s="17"/>
      <c r="L17" s="61"/>
      <c r="M17" s="277"/>
      <c r="N17" s="352"/>
      <c r="O17" s="270"/>
      <c r="P17" s="54"/>
    </row>
    <row r="18" spans="1:16" ht="25.7" customHeight="1" x14ac:dyDescent="0.25">
      <c r="A18" s="267">
        <v>3</v>
      </c>
      <c r="B18" s="268" t="s">
        <v>136</v>
      </c>
      <c r="C18" s="673"/>
      <c r="D18" s="667"/>
      <c r="E18" s="667"/>
      <c r="F18" s="667"/>
      <c r="G18" s="176"/>
      <c r="H18" s="667"/>
      <c r="I18" s="667"/>
      <c r="J18" s="667"/>
      <c r="K18" s="17"/>
      <c r="L18" s="107"/>
      <c r="M18" s="355"/>
      <c r="N18" s="181"/>
      <c r="O18" s="270"/>
      <c r="P18" s="54"/>
    </row>
    <row r="19" spans="1:16" ht="25.7" customHeight="1" x14ac:dyDescent="0.25">
      <c r="A19" s="176"/>
      <c r="B19" s="269"/>
      <c r="C19" s="673"/>
      <c r="D19" s="667"/>
      <c r="E19" s="667"/>
      <c r="F19" s="667"/>
      <c r="G19" s="176"/>
      <c r="H19" s="667"/>
      <c r="I19" s="667"/>
      <c r="J19" s="667"/>
      <c r="K19" s="17"/>
      <c r="L19" s="107"/>
      <c r="M19" s="355"/>
      <c r="N19" s="352"/>
      <c r="O19" s="270"/>
      <c r="P19" s="54"/>
    </row>
    <row r="20" spans="1:16" ht="25.7" customHeight="1" x14ac:dyDescent="0.25">
      <c r="A20" s="176"/>
      <c r="B20" s="176"/>
      <c r="C20" s="673"/>
      <c r="D20" s="667"/>
      <c r="E20" s="667"/>
      <c r="F20" s="667"/>
      <c r="G20" s="176"/>
      <c r="H20" s="667"/>
      <c r="I20" s="667"/>
      <c r="J20" s="667"/>
      <c r="K20" s="22"/>
      <c r="L20" s="107"/>
      <c r="M20" s="277"/>
      <c r="N20" s="351"/>
      <c r="O20" s="270"/>
      <c r="P20" s="54"/>
    </row>
    <row r="21" spans="1:16" ht="25.7" customHeight="1" thickBot="1" x14ac:dyDescent="0.3">
      <c r="A21" s="179"/>
      <c r="B21" s="178"/>
      <c r="C21" s="177"/>
      <c r="D21" s="329"/>
      <c r="E21" s="329"/>
      <c r="F21" s="329"/>
      <c r="G21" s="23"/>
      <c r="H21" s="23"/>
      <c r="I21" s="23"/>
      <c r="J21" s="5"/>
      <c r="K21" s="27"/>
      <c r="L21" s="108"/>
      <c r="M21" s="354"/>
      <c r="N21" s="351"/>
      <c r="O21" s="270"/>
      <c r="P21" s="54"/>
    </row>
    <row r="22" spans="1:16" ht="25.7" customHeight="1" x14ac:dyDescent="0.25">
      <c r="A22" s="497" t="s">
        <v>149</v>
      </c>
      <c r="B22" s="674"/>
      <c r="C22" s="675"/>
      <c r="D22" s="682" t="s">
        <v>24</v>
      </c>
      <c r="E22" s="682"/>
      <c r="F22" s="682"/>
      <c r="G22" s="50"/>
      <c r="H22" s="1"/>
      <c r="I22" s="1"/>
      <c r="J22" s="9"/>
      <c r="K22" s="10"/>
      <c r="L22" s="115"/>
      <c r="M22" s="355"/>
      <c r="N22" s="351"/>
      <c r="O22" s="270"/>
      <c r="P22" s="54"/>
    </row>
    <row r="23" spans="1:16" ht="25.7" customHeight="1" thickBot="1" x14ac:dyDescent="0.3">
      <c r="A23" s="676"/>
      <c r="B23" s="677"/>
      <c r="C23" s="678"/>
      <c r="D23" s="328" t="s">
        <v>25</v>
      </c>
      <c r="E23" s="316" t="s">
        <v>26</v>
      </c>
      <c r="F23" s="316" t="s">
        <v>27</v>
      </c>
      <c r="G23" s="15"/>
      <c r="H23" s="287" t="s">
        <v>46</v>
      </c>
      <c r="K23" s="87"/>
      <c r="L23" s="93"/>
      <c r="M23" s="355"/>
      <c r="N23" s="181"/>
      <c r="O23" s="270"/>
      <c r="P23" s="54"/>
    </row>
    <row r="24" spans="1:16" ht="25.7" customHeight="1" x14ac:dyDescent="0.25">
      <c r="A24" s="708" t="s">
        <v>0</v>
      </c>
      <c r="B24" s="709"/>
      <c r="C24" s="709"/>
      <c r="D24" s="709"/>
      <c r="E24" s="709"/>
      <c r="F24" s="710"/>
      <c r="G24" s="14"/>
      <c r="H24" s="647"/>
      <c r="I24" s="648"/>
      <c r="J24" s="648"/>
      <c r="K24" s="649"/>
      <c r="L24" s="89"/>
      <c r="M24" s="355"/>
      <c r="N24" s="352"/>
      <c r="O24" s="270"/>
      <c r="P24" s="54"/>
    </row>
    <row r="25" spans="1:16" ht="25.7" customHeight="1" x14ac:dyDescent="0.25">
      <c r="A25" s="711" t="s">
        <v>1</v>
      </c>
      <c r="B25" s="712"/>
      <c r="C25" s="713"/>
      <c r="D25" s="210"/>
      <c r="E25" s="210"/>
      <c r="F25" s="211"/>
      <c r="G25" s="13"/>
      <c r="H25" s="607"/>
      <c r="I25" s="608"/>
      <c r="J25" s="608"/>
      <c r="K25" s="555"/>
      <c r="L25" s="57"/>
      <c r="M25" s="355"/>
      <c r="N25" s="352"/>
      <c r="O25" s="270"/>
      <c r="P25" s="54"/>
    </row>
    <row r="26" spans="1:16" ht="25.7" customHeight="1" x14ac:dyDescent="0.25">
      <c r="A26" s="711" t="s">
        <v>2</v>
      </c>
      <c r="B26" s="712"/>
      <c r="C26" s="713"/>
      <c r="D26" s="210"/>
      <c r="E26" s="210"/>
      <c r="F26" s="211"/>
      <c r="G26" s="13"/>
      <c r="H26" s="607"/>
      <c r="I26" s="608"/>
      <c r="J26" s="608"/>
      <c r="K26" s="555"/>
      <c r="L26" s="89"/>
      <c r="M26" s="355"/>
      <c r="N26" s="353"/>
      <c r="O26" s="270"/>
      <c r="P26" s="54"/>
    </row>
    <row r="27" spans="1:16" ht="25.7" customHeight="1" x14ac:dyDescent="0.25">
      <c r="A27" s="711" t="s">
        <v>70</v>
      </c>
      <c r="B27" s="712"/>
      <c r="C27" s="713"/>
      <c r="D27" s="210"/>
      <c r="E27" s="210"/>
      <c r="F27" s="211"/>
      <c r="H27" s="607"/>
      <c r="I27" s="608"/>
      <c r="J27" s="608"/>
      <c r="K27" s="555"/>
      <c r="L27" s="57"/>
      <c r="M27" s="356"/>
      <c r="N27" s="352"/>
      <c r="O27" s="270"/>
    </row>
    <row r="28" spans="1:16" ht="25.7" customHeight="1" x14ac:dyDescent="0.25">
      <c r="A28" s="711" t="s">
        <v>3</v>
      </c>
      <c r="B28" s="712"/>
      <c r="C28" s="713"/>
      <c r="D28" s="210"/>
      <c r="E28" s="210"/>
      <c r="F28" s="211"/>
      <c r="G28" s="13"/>
      <c r="H28" s="607"/>
      <c r="I28" s="608"/>
      <c r="J28" s="608"/>
      <c r="K28" s="555"/>
      <c r="L28" s="89"/>
      <c r="M28" s="358"/>
      <c r="N28" s="352"/>
      <c r="O28" s="270"/>
    </row>
    <row r="29" spans="1:16" ht="25.7" customHeight="1" x14ac:dyDescent="0.25">
      <c r="A29" s="711" t="s">
        <v>4</v>
      </c>
      <c r="B29" s="712"/>
      <c r="C29" s="713"/>
      <c r="D29" s="210"/>
      <c r="E29" s="210"/>
      <c r="F29" s="211"/>
      <c r="H29" s="607"/>
      <c r="I29" s="608"/>
      <c r="J29" s="608"/>
      <c r="K29" s="555"/>
      <c r="L29" s="257"/>
      <c r="M29" s="278"/>
      <c r="N29" s="181"/>
      <c r="O29" s="367"/>
    </row>
    <row r="30" spans="1:16" ht="25.7" customHeight="1" x14ac:dyDescent="0.25">
      <c r="A30" s="711" t="s">
        <v>5</v>
      </c>
      <c r="B30" s="712"/>
      <c r="C30" s="713"/>
      <c r="D30" s="210"/>
      <c r="E30" s="210"/>
      <c r="F30" s="211"/>
      <c r="G30" s="14"/>
      <c r="H30" s="607"/>
      <c r="I30" s="608"/>
      <c r="J30" s="608"/>
      <c r="K30" s="555"/>
      <c r="L30" s="57"/>
      <c r="M30" s="360"/>
      <c r="N30" s="352"/>
      <c r="O30" s="270"/>
    </row>
    <row r="31" spans="1:16" ht="25.7" customHeight="1" x14ac:dyDescent="0.25">
      <c r="A31" s="711" t="s">
        <v>47</v>
      </c>
      <c r="B31" s="712"/>
      <c r="C31" s="713"/>
      <c r="D31" s="210"/>
      <c r="E31" s="210"/>
      <c r="F31" s="211"/>
      <c r="G31" s="14"/>
      <c r="H31" s="607"/>
      <c r="I31" s="608"/>
      <c r="J31" s="608"/>
      <c r="K31" s="555"/>
      <c r="L31" s="89"/>
      <c r="M31" s="358"/>
      <c r="N31" s="352"/>
      <c r="O31" s="368"/>
    </row>
    <row r="32" spans="1:16" ht="25.7" customHeight="1" x14ac:dyDescent="0.25">
      <c r="A32" s="711" t="s">
        <v>6</v>
      </c>
      <c r="B32" s="712"/>
      <c r="C32" s="713"/>
      <c r="D32" s="210"/>
      <c r="E32" s="210"/>
      <c r="F32" s="211"/>
      <c r="G32" s="14"/>
      <c r="H32" s="607"/>
      <c r="I32" s="608"/>
      <c r="J32" s="608"/>
      <c r="K32" s="555"/>
      <c r="L32" s="89"/>
      <c r="M32" s="359"/>
      <c r="N32" s="352"/>
      <c r="O32" s="368"/>
    </row>
    <row r="33" spans="1:15" ht="25.7" customHeight="1" x14ac:dyDescent="0.25">
      <c r="A33" s="711" t="s">
        <v>7</v>
      </c>
      <c r="B33" s="712"/>
      <c r="C33" s="713"/>
      <c r="D33" s="210"/>
      <c r="E33" s="210"/>
      <c r="F33" s="211"/>
      <c r="G33" s="13"/>
      <c r="H33" s="607"/>
      <c r="I33" s="608"/>
      <c r="J33" s="608"/>
      <c r="K33" s="555"/>
      <c r="L33" s="57"/>
      <c r="M33" s="278"/>
      <c r="N33" s="352"/>
      <c r="O33" s="367"/>
    </row>
    <row r="34" spans="1:15" ht="25.7" customHeight="1" x14ac:dyDescent="0.25">
      <c r="A34" s="686" t="s">
        <v>8</v>
      </c>
      <c r="B34" s="687"/>
      <c r="C34" s="687"/>
      <c r="D34" s="687"/>
      <c r="E34" s="687"/>
      <c r="F34" s="688"/>
      <c r="H34" s="659"/>
      <c r="I34" s="660"/>
      <c r="J34" s="660"/>
      <c r="K34" s="661"/>
      <c r="L34" s="89"/>
      <c r="M34" s="358"/>
      <c r="N34" s="352"/>
      <c r="O34" s="270"/>
    </row>
    <row r="35" spans="1:15" ht="25.7" customHeight="1" x14ac:dyDescent="0.25">
      <c r="A35" s="618" t="s">
        <v>9</v>
      </c>
      <c r="B35" s="619"/>
      <c r="C35" s="621"/>
      <c r="D35" s="210"/>
      <c r="E35" s="210"/>
      <c r="F35" s="211"/>
      <c r="G35" s="14"/>
      <c r="H35" s="607"/>
      <c r="I35" s="608"/>
      <c r="J35" s="608"/>
      <c r="K35" s="555"/>
      <c r="L35" s="89"/>
      <c r="M35" s="358"/>
      <c r="N35" s="352"/>
      <c r="O35" s="368"/>
    </row>
    <row r="36" spans="1:15" ht="25.7" customHeight="1" x14ac:dyDescent="0.25">
      <c r="A36" s="618" t="s">
        <v>10</v>
      </c>
      <c r="B36" s="619"/>
      <c r="C36" s="620"/>
      <c r="D36" s="210"/>
      <c r="E36" s="210"/>
      <c r="F36" s="211"/>
      <c r="G36" s="14"/>
      <c r="H36" s="607"/>
      <c r="I36" s="608"/>
      <c r="J36" s="608"/>
      <c r="K36" s="555"/>
      <c r="L36" s="257"/>
      <c r="M36" s="358"/>
      <c r="N36" s="351"/>
      <c r="O36" s="270"/>
    </row>
    <row r="37" spans="1:15" ht="22.5" customHeight="1" x14ac:dyDescent="0.25">
      <c r="A37" s="618" t="s">
        <v>11</v>
      </c>
      <c r="B37" s="619"/>
      <c r="C37" s="621"/>
      <c r="D37" s="210"/>
      <c r="E37" s="210"/>
      <c r="F37" s="211"/>
      <c r="G37" s="78"/>
      <c r="H37" s="607"/>
      <c r="I37" s="608"/>
      <c r="J37" s="608"/>
      <c r="K37" s="555"/>
      <c r="L37" s="77"/>
      <c r="M37" s="358"/>
      <c r="N37" s="181"/>
      <c r="O37" s="369"/>
    </row>
    <row r="38" spans="1:15" ht="27" customHeight="1" x14ac:dyDescent="0.25">
      <c r="A38" s="618" t="s">
        <v>12</v>
      </c>
      <c r="B38" s="619"/>
      <c r="C38" s="620"/>
      <c r="D38" s="210"/>
      <c r="E38" s="210"/>
      <c r="F38" s="211"/>
      <c r="G38" s="13"/>
      <c r="H38" s="607"/>
      <c r="I38" s="608"/>
      <c r="J38" s="608"/>
      <c r="K38" s="555"/>
      <c r="L38" s="76"/>
      <c r="M38" s="359"/>
      <c r="N38" s="352"/>
      <c r="O38" s="369"/>
    </row>
    <row r="39" spans="1:15" ht="27" customHeight="1" x14ac:dyDescent="0.25">
      <c r="A39" s="618" t="s">
        <v>13</v>
      </c>
      <c r="B39" s="619"/>
      <c r="C39" s="620"/>
      <c r="D39" s="210"/>
      <c r="E39" s="210"/>
      <c r="F39" s="211"/>
      <c r="G39" s="13"/>
      <c r="H39" s="607"/>
      <c r="I39" s="608"/>
      <c r="J39" s="608"/>
      <c r="K39" s="555"/>
      <c r="L39" s="86"/>
      <c r="M39" s="359"/>
      <c r="N39" s="352"/>
      <c r="O39" s="369"/>
    </row>
    <row r="40" spans="1:15" ht="25.5" customHeight="1" x14ac:dyDescent="0.25">
      <c r="A40" s="689" t="s">
        <v>14</v>
      </c>
      <c r="B40" s="690"/>
      <c r="C40" s="690"/>
      <c r="D40" s="690"/>
      <c r="E40" s="690"/>
      <c r="F40" s="691"/>
      <c r="H40" s="662"/>
      <c r="I40" s="663"/>
      <c r="J40" s="663"/>
      <c r="K40" s="664"/>
      <c r="L40" s="86"/>
      <c r="M40" s="278"/>
      <c r="N40" s="352"/>
      <c r="O40" s="369"/>
    </row>
    <row r="41" spans="1:15" ht="25.5" customHeight="1" x14ac:dyDescent="0.25">
      <c r="A41" s="618" t="s">
        <v>106</v>
      </c>
      <c r="B41" s="619"/>
      <c r="C41" s="621"/>
      <c r="D41" s="210"/>
      <c r="E41" s="210"/>
      <c r="F41" s="211"/>
      <c r="G41" s="14"/>
      <c r="H41" s="607"/>
      <c r="I41" s="608"/>
      <c r="J41" s="608"/>
      <c r="K41" s="555"/>
      <c r="L41" s="86"/>
      <c r="M41" s="358"/>
      <c r="N41" s="352"/>
      <c r="O41" s="369"/>
    </row>
    <row r="42" spans="1:15" ht="27" customHeight="1" x14ac:dyDescent="0.25">
      <c r="A42" s="618" t="s">
        <v>15</v>
      </c>
      <c r="B42" s="619"/>
      <c r="C42" s="620"/>
      <c r="D42" s="210"/>
      <c r="E42" s="210"/>
      <c r="F42" s="211"/>
      <c r="G42" s="14"/>
      <c r="H42" s="607"/>
      <c r="I42" s="608"/>
      <c r="J42" s="608"/>
      <c r="K42" s="555"/>
      <c r="L42" s="57"/>
      <c r="M42" s="278"/>
      <c r="N42" s="352"/>
      <c r="O42" s="369"/>
    </row>
    <row r="43" spans="1:15" ht="27" customHeight="1" x14ac:dyDescent="0.25">
      <c r="A43" s="618" t="s">
        <v>107</v>
      </c>
      <c r="B43" s="619"/>
      <c r="C43" s="621"/>
      <c r="D43" s="210"/>
      <c r="E43" s="210"/>
      <c r="F43" s="211"/>
      <c r="G43" s="14"/>
      <c r="H43" s="607"/>
      <c r="I43" s="608"/>
      <c r="J43" s="608"/>
      <c r="K43" s="555"/>
      <c r="L43" s="76"/>
      <c r="M43" s="358"/>
      <c r="N43" s="181"/>
      <c r="O43" s="369"/>
    </row>
    <row r="44" spans="1:15" ht="27" customHeight="1" x14ac:dyDescent="0.25">
      <c r="A44" s="618" t="s">
        <v>16</v>
      </c>
      <c r="B44" s="619"/>
      <c r="C44" s="620"/>
      <c r="D44" s="210"/>
      <c r="E44" s="210"/>
      <c r="F44" s="211"/>
      <c r="G44" s="14"/>
      <c r="H44" s="607"/>
      <c r="I44" s="608"/>
      <c r="J44" s="608"/>
      <c r="K44" s="555"/>
      <c r="L44" s="76"/>
      <c r="M44" s="278"/>
      <c r="N44" s="352"/>
      <c r="O44" s="369"/>
    </row>
    <row r="45" spans="1:15" ht="27.75" customHeight="1" x14ac:dyDescent="0.25">
      <c r="A45" s="618" t="s">
        <v>157</v>
      </c>
      <c r="B45" s="619"/>
      <c r="C45" s="620"/>
      <c r="D45" s="210"/>
      <c r="E45" s="210"/>
      <c r="F45" s="211"/>
      <c r="G45" s="14"/>
      <c r="H45" s="607"/>
      <c r="I45" s="608"/>
      <c r="J45" s="608"/>
      <c r="K45" s="555"/>
      <c r="L45" s="76"/>
      <c r="M45" s="358"/>
      <c r="N45" s="352"/>
      <c r="O45" s="369"/>
    </row>
    <row r="46" spans="1:15" ht="27" customHeight="1" thickBot="1" x14ac:dyDescent="0.3">
      <c r="A46" s="618" t="s">
        <v>105</v>
      </c>
      <c r="B46" s="619"/>
      <c r="C46" s="621"/>
      <c r="D46" s="210"/>
      <c r="E46" s="210"/>
      <c r="F46" s="211"/>
      <c r="G46" s="13"/>
      <c r="H46" s="607"/>
      <c r="I46" s="608"/>
      <c r="J46" s="608"/>
      <c r="K46" s="555"/>
      <c r="L46" s="57"/>
      <c r="M46" s="357"/>
      <c r="N46" s="182"/>
      <c r="O46" s="370"/>
    </row>
    <row r="47" spans="1:15" ht="15" customHeight="1" thickBot="1" x14ac:dyDescent="0.3">
      <c r="A47" s="622" t="s">
        <v>18</v>
      </c>
      <c r="B47" s="623"/>
      <c r="C47" s="623"/>
      <c r="D47" s="623"/>
      <c r="E47" s="623"/>
      <c r="F47" s="624"/>
      <c r="G47" s="13"/>
      <c r="H47" s="609"/>
      <c r="I47" s="610"/>
      <c r="J47" s="610"/>
      <c r="K47" s="611"/>
      <c r="L47" s="76"/>
      <c r="M47" s="361"/>
      <c r="N47" s="361"/>
      <c r="O47" s="84"/>
    </row>
    <row r="48" spans="1:15" ht="15" customHeight="1" x14ac:dyDescent="0.3">
      <c r="A48" s="618" t="s">
        <v>19</v>
      </c>
      <c r="B48" s="619"/>
      <c r="C48" s="620"/>
      <c r="D48" s="210"/>
      <c r="E48" s="210"/>
      <c r="F48" s="211"/>
      <c r="H48" s="607"/>
      <c r="I48" s="608"/>
      <c r="J48" s="608"/>
      <c r="K48" s="555"/>
      <c r="L48" s="76"/>
      <c r="M48" s="701" t="s">
        <v>138</v>
      </c>
      <c r="N48" s="702"/>
      <c r="O48" s="68"/>
    </row>
    <row r="49" spans="1:15" ht="15" customHeight="1" x14ac:dyDescent="0.25">
      <c r="A49" s="618" t="s">
        <v>140</v>
      </c>
      <c r="B49" s="619"/>
      <c r="C49" s="620"/>
      <c r="D49" s="210"/>
      <c r="E49" s="210"/>
      <c r="F49" s="211"/>
      <c r="G49" s="14"/>
      <c r="H49" s="607"/>
      <c r="I49" s="608"/>
      <c r="J49" s="608"/>
      <c r="K49" s="555"/>
      <c r="L49" s="76"/>
      <c r="M49" s="703"/>
      <c r="N49" s="704"/>
      <c r="O49" s="68"/>
    </row>
    <row r="50" spans="1:15" ht="27" customHeight="1" x14ac:dyDescent="0.25">
      <c r="A50" s="618" t="s">
        <v>141</v>
      </c>
      <c r="B50" s="619"/>
      <c r="C50" s="621"/>
      <c r="D50" s="210"/>
      <c r="E50" s="210"/>
      <c r="F50" s="211"/>
      <c r="G50" s="13"/>
      <c r="H50" s="607"/>
      <c r="I50" s="608"/>
      <c r="J50" s="608"/>
      <c r="K50" s="555"/>
      <c r="L50" s="86"/>
      <c r="M50" s="697"/>
      <c r="N50" s="698"/>
      <c r="O50" s="68"/>
    </row>
    <row r="51" spans="1:15" ht="27" customHeight="1" x14ac:dyDescent="0.25">
      <c r="A51" s="618" t="s">
        <v>142</v>
      </c>
      <c r="B51" s="619"/>
      <c r="C51" s="620"/>
      <c r="D51" s="210"/>
      <c r="E51" s="210"/>
      <c r="F51" s="211"/>
      <c r="H51" s="607"/>
      <c r="I51" s="608"/>
      <c r="J51" s="608"/>
      <c r="K51" s="555"/>
      <c r="L51" s="76"/>
      <c r="M51" s="697"/>
      <c r="N51" s="698"/>
      <c r="O51" s="68"/>
    </row>
    <row r="52" spans="1:15" ht="27" customHeight="1" x14ac:dyDescent="0.25">
      <c r="A52" s="618" t="s">
        <v>143</v>
      </c>
      <c r="B52" s="619"/>
      <c r="C52" s="621"/>
      <c r="D52" s="210"/>
      <c r="E52" s="210"/>
      <c r="F52" s="211"/>
      <c r="G52" s="14"/>
      <c r="H52" s="607"/>
      <c r="I52" s="608"/>
      <c r="J52" s="608"/>
      <c r="K52" s="555"/>
      <c r="L52" s="57"/>
      <c r="M52" s="697"/>
      <c r="N52" s="698"/>
      <c r="O52" s="68"/>
    </row>
    <row r="53" spans="1:15" ht="15" customHeight="1" x14ac:dyDescent="0.25">
      <c r="A53" s="618" t="s">
        <v>144</v>
      </c>
      <c r="B53" s="619"/>
      <c r="C53" s="620"/>
      <c r="D53" s="210"/>
      <c r="E53" s="210"/>
      <c r="F53" s="211"/>
      <c r="G53" s="14"/>
      <c r="H53" s="607"/>
      <c r="I53" s="608"/>
      <c r="J53" s="608"/>
      <c r="K53" s="555"/>
      <c r="L53" s="76"/>
      <c r="M53" s="697"/>
      <c r="N53" s="698"/>
      <c r="O53" s="68"/>
    </row>
    <row r="54" spans="1:15" ht="15" customHeight="1" x14ac:dyDescent="0.25">
      <c r="A54" s="618" t="s">
        <v>145</v>
      </c>
      <c r="B54" s="619"/>
      <c r="C54" s="620"/>
      <c r="D54" s="210"/>
      <c r="E54" s="210"/>
      <c r="F54" s="211"/>
      <c r="G54" s="14"/>
      <c r="H54" s="607"/>
      <c r="I54" s="608"/>
      <c r="J54" s="608"/>
      <c r="K54" s="555"/>
      <c r="L54" s="86"/>
      <c r="M54" s="697"/>
      <c r="N54" s="698"/>
      <c r="O54" s="68"/>
    </row>
    <row r="55" spans="1:15" ht="27" customHeight="1" x14ac:dyDescent="0.25">
      <c r="A55" s="618" t="s">
        <v>146</v>
      </c>
      <c r="B55" s="619"/>
      <c r="C55" s="620"/>
      <c r="D55" s="210"/>
      <c r="E55" s="210"/>
      <c r="F55" s="211"/>
      <c r="G55" s="14"/>
      <c r="H55" s="607"/>
      <c r="I55" s="608"/>
      <c r="J55" s="608"/>
      <c r="K55" s="555"/>
      <c r="L55" s="86"/>
      <c r="M55" s="697"/>
      <c r="N55" s="698"/>
      <c r="O55" s="68"/>
    </row>
    <row r="56" spans="1:15" ht="15" customHeight="1" x14ac:dyDescent="0.25">
      <c r="A56" s="643" t="s">
        <v>20</v>
      </c>
      <c r="B56" s="644"/>
      <c r="C56" s="644"/>
      <c r="D56" s="644"/>
      <c r="E56" s="644"/>
      <c r="F56" s="645"/>
      <c r="G56" s="13"/>
      <c r="H56" s="612"/>
      <c r="I56" s="613"/>
      <c r="J56" s="613"/>
      <c r="K56" s="614"/>
      <c r="L56" s="6"/>
      <c r="M56" s="697"/>
      <c r="N56" s="698"/>
      <c r="O56" s="70"/>
    </row>
    <row r="57" spans="1:15" ht="27" customHeight="1" x14ac:dyDescent="0.25">
      <c r="A57" s="618" t="s">
        <v>147</v>
      </c>
      <c r="B57" s="619"/>
      <c r="C57" s="620"/>
      <c r="D57" s="210"/>
      <c r="E57" s="210"/>
      <c r="F57" s="211"/>
      <c r="H57" s="607"/>
      <c r="I57" s="608"/>
      <c r="J57" s="608"/>
      <c r="K57" s="555"/>
      <c r="L57" s="76"/>
      <c r="M57" s="697"/>
      <c r="N57" s="698"/>
      <c r="O57" s="86"/>
    </row>
    <row r="58" spans="1:15" ht="27" customHeight="1" x14ac:dyDescent="0.25">
      <c r="A58" s="714" t="s">
        <v>148</v>
      </c>
      <c r="B58" s="715"/>
      <c r="C58" s="716"/>
      <c r="D58" s="215"/>
      <c r="E58" s="212"/>
      <c r="F58" s="213"/>
      <c r="G58" s="14"/>
      <c r="H58" s="607"/>
      <c r="I58" s="608"/>
      <c r="J58" s="608"/>
      <c r="K58" s="555"/>
      <c r="L58" s="76"/>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313"/>
      <c r="E61" s="313"/>
      <c r="F61" s="314"/>
      <c r="G61" s="95"/>
      <c r="H61" s="607"/>
      <c r="I61" s="608"/>
      <c r="J61" s="608"/>
      <c r="K61" s="555"/>
      <c r="L61" s="76"/>
      <c r="M61" s="697"/>
      <c r="N61" s="698"/>
      <c r="O61" s="68"/>
    </row>
    <row r="62" spans="1:15" ht="15" customHeight="1" x14ac:dyDescent="0.25">
      <c r="A62" s="637" t="s">
        <v>152</v>
      </c>
      <c r="B62" s="638"/>
      <c r="C62" s="639"/>
      <c r="D62" s="313"/>
      <c r="E62" s="313"/>
      <c r="F62" s="314"/>
      <c r="G62" s="95"/>
      <c r="H62" s="607"/>
      <c r="I62" s="608"/>
      <c r="J62" s="608"/>
      <c r="K62" s="555"/>
      <c r="L62" s="76"/>
      <c r="M62" s="697"/>
      <c r="N62" s="698"/>
      <c r="O62" s="68"/>
    </row>
    <row r="63" spans="1:15" ht="27" customHeight="1" x14ac:dyDescent="0.25">
      <c r="A63" s="637" t="s">
        <v>153</v>
      </c>
      <c r="B63" s="638"/>
      <c r="C63" s="639"/>
      <c r="D63" s="313"/>
      <c r="E63" s="313"/>
      <c r="F63" s="314"/>
      <c r="G63" s="95"/>
      <c r="H63" s="607"/>
      <c r="I63" s="608"/>
      <c r="J63" s="608"/>
      <c r="K63" s="555"/>
      <c r="L63" s="86"/>
      <c r="M63" s="697"/>
      <c r="N63" s="698"/>
      <c r="O63" s="68"/>
    </row>
    <row r="64" spans="1:15" ht="27" customHeight="1" x14ac:dyDescent="0.25">
      <c r="A64" s="637" t="s">
        <v>154</v>
      </c>
      <c r="B64" s="638"/>
      <c r="C64" s="639"/>
      <c r="D64" s="313"/>
      <c r="E64" s="313"/>
      <c r="F64" s="314"/>
      <c r="G64" s="95"/>
      <c r="H64" s="607"/>
      <c r="I64" s="608"/>
      <c r="J64" s="608"/>
      <c r="K64" s="555"/>
      <c r="M64" s="697"/>
      <c r="N64" s="698"/>
      <c r="O64" s="68"/>
    </row>
    <row r="65" spans="1:18" ht="27" customHeight="1" thickBot="1" x14ac:dyDescent="0.3">
      <c r="A65" s="640" t="s">
        <v>155</v>
      </c>
      <c r="B65" s="641"/>
      <c r="C65" s="642"/>
      <c r="D65" s="309"/>
      <c r="E65" s="309"/>
      <c r="F65" s="310"/>
      <c r="G65" s="95"/>
      <c r="H65" s="631"/>
      <c r="I65" s="632"/>
      <c r="J65" s="632"/>
      <c r="K65" s="633"/>
      <c r="L65" s="76"/>
      <c r="M65" s="699"/>
      <c r="N65" s="700"/>
      <c r="O65" s="68"/>
    </row>
    <row r="66" spans="1:18" x14ac:dyDescent="0.25">
      <c r="A66" s="46"/>
      <c r="B66" s="46"/>
      <c r="C66" s="46"/>
      <c r="D66" s="46"/>
      <c r="E66" s="46"/>
      <c r="F66" s="46"/>
      <c r="G66" s="46"/>
      <c r="H66" s="46"/>
      <c r="I66" s="46"/>
      <c r="J66" s="46"/>
      <c r="K66" s="46"/>
      <c r="L66" s="46"/>
      <c r="M66" s="46"/>
      <c r="N66" s="46"/>
      <c r="O66" s="46"/>
      <c r="P66" s="46"/>
      <c r="Q66" s="46"/>
      <c r="R66" s="46"/>
    </row>
    <row r="67" spans="1:18" x14ac:dyDescent="0.25">
      <c r="A67" s="46"/>
      <c r="B67" s="46"/>
      <c r="C67" s="46"/>
      <c r="D67" s="46"/>
      <c r="E67" s="46"/>
      <c r="F67" s="46"/>
      <c r="G67" s="46"/>
      <c r="H67" s="46"/>
      <c r="I67" s="46"/>
      <c r="J67" s="46"/>
      <c r="K67" s="46"/>
      <c r="L67" s="46"/>
      <c r="M67" s="46"/>
      <c r="N67" s="46"/>
      <c r="O67" s="46"/>
      <c r="P67" s="46"/>
      <c r="Q67" s="46"/>
      <c r="R67" s="46"/>
    </row>
    <row r="68" spans="1:18" x14ac:dyDescent="0.25">
      <c r="A68" s="46"/>
      <c r="B68" s="46"/>
      <c r="C68" s="46"/>
      <c r="D68" s="46"/>
      <c r="E68" s="46"/>
      <c r="F68" s="46"/>
      <c r="G68" s="46"/>
      <c r="H68" s="46"/>
      <c r="I68" s="46"/>
      <c r="J68" s="46"/>
      <c r="K68" s="46"/>
      <c r="L68" s="46"/>
      <c r="M68" s="46"/>
      <c r="N68" s="46"/>
      <c r="O68" s="46"/>
      <c r="P68" s="46"/>
      <c r="Q68" s="46"/>
      <c r="R68" s="46"/>
    </row>
    <row r="69" spans="1:18" x14ac:dyDescent="0.25">
      <c r="A69" s="46"/>
      <c r="B69" s="46"/>
      <c r="C69" s="46"/>
      <c r="D69" s="46"/>
      <c r="E69" s="46"/>
      <c r="F69" s="46"/>
      <c r="G69" s="46"/>
      <c r="H69" s="46"/>
      <c r="I69" s="46"/>
      <c r="J69" s="46"/>
      <c r="K69" s="46"/>
      <c r="L69" s="46"/>
      <c r="M69" s="46"/>
      <c r="N69" s="46"/>
      <c r="O69" s="46"/>
      <c r="P69" s="46"/>
      <c r="Q69" s="46"/>
      <c r="R69" s="46"/>
    </row>
    <row r="70" spans="1:18" x14ac:dyDescent="0.25">
      <c r="A70" s="46"/>
      <c r="B70" s="46"/>
      <c r="C70" s="46"/>
      <c r="D70" s="46"/>
      <c r="E70" s="46"/>
      <c r="F70" s="46"/>
      <c r="G70" s="46"/>
      <c r="H70" s="46"/>
      <c r="I70" s="46"/>
      <c r="J70" s="46"/>
      <c r="K70" s="46"/>
      <c r="L70" s="46"/>
      <c r="M70" s="46"/>
      <c r="N70" s="46"/>
      <c r="O70" s="46"/>
      <c r="P70" s="46"/>
      <c r="Q70" s="46"/>
      <c r="R70" s="46"/>
    </row>
    <row r="71" spans="1:18" x14ac:dyDescent="0.25">
      <c r="A71" s="46"/>
      <c r="B71" s="46"/>
      <c r="C71" s="46"/>
      <c r="D71" s="46"/>
      <c r="E71" s="46"/>
      <c r="F71" s="46"/>
      <c r="G71" s="46"/>
      <c r="H71" s="46"/>
      <c r="I71" s="46"/>
      <c r="J71" s="46"/>
      <c r="K71" s="46"/>
      <c r="L71" s="46"/>
      <c r="M71" s="46"/>
      <c r="N71" s="46"/>
      <c r="O71" s="46"/>
      <c r="P71" s="46"/>
      <c r="Q71" s="46"/>
      <c r="R71" s="46"/>
    </row>
    <row r="72" spans="1:18" x14ac:dyDescent="0.25">
      <c r="A72" s="46"/>
      <c r="B72" s="46"/>
      <c r="C72" s="46"/>
      <c r="D72" s="46"/>
      <c r="E72" s="46"/>
      <c r="F72" s="46"/>
      <c r="G72" s="46"/>
      <c r="H72" s="46"/>
      <c r="I72" s="46"/>
      <c r="J72" s="46"/>
      <c r="K72" s="46"/>
      <c r="L72" s="46"/>
      <c r="M72" s="46"/>
      <c r="N72" s="46"/>
      <c r="O72" s="46"/>
      <c r="P72" s="46"/>
      <c r="Q72" s="46"/>
      <c r="R72" s="46"/>
    </row>
    <row r="73" spans="1:18" x14ac:dyDescent="0.25">
      <c r="A73" s="46"/>
      <c r="B73" s="46"/>
      <c r="C73" s="46"/>
      <c r="D73" s="46"/>
      <c r="E73" s="46"/>
      <c r="F73" s="46"/>
      <c r="G73" s="46"/>
      <c r="H73" s="46"/>
      <c r="I73" s="46"/>
      <c r="J73" s="46"/>
      <c r="K73" s="46"/>
      <c r="L73" s="46"/>
      <c r="M73" s="46"/>
      <c r="N73" s="46"/>
      <c r="O73" s="46"/>
      <c r="P73" s="46"/>
      <c r="Q73" s="46"/>
      <c r="R73" s="46"/>
    </row>
    <row r="74" spans="1:18" x14ac:dyDescent="0.25">
      <c r="A74" s="46"/>
      <c r="B74" s="46"/>
      <c r="C74" s="46"/>
      <c r="D74" s="46"/>
      <c r="E74" s="46"/>
      <c r="F74" s="46"/>
      <c r="G74" s="46"/>
      <c r="H74" s="46"/>
      <c r="I74" s="46"/>
      <c r="J74" s="46"/>
      <c r="K74" s="46"/>
      <c r="L74" s="46"/>
      <c r="M74" s="46"/>
      <c r="N74" s="46"/>
      <c r="O74" s="46"/>
      <c r="P74" s="46"/>
      <c r="Q74" s="46"/>
      <c r="R74" s="46"/>
    </row>
    <row r="75" spans="1:18" x14ac:dyDescent="0.25">
      <c r="A75" s="46"/>
      <c r="B75" s="46"/>
      <c r="C75" s="46"/>
      <c r="D75" s="46"/>
      <c r="E75" s="46"/>
      <c r="F75" s="46"/>
      <c r="G75" s="46"/>
      <c r="H75" s="46"/>
      <c r="I75" s="46"/>
      <c r="J75" s="46"/>
      <c r="K75" s="46"/>
      <c r="L75" s="46"/>
      <c r="M75" s="46"/>
      <c r="N75" s="46"/>
      <c r="O75" s="46"/>
      <c r="P75" s="46"/>
      <c r="Q75" s="46"/>
      <c r="R75" s="46"/>
    </row>
    <row r="76" spans="1:18" x14ac:dyDescent="0.25">
      <c r="A76" s="46"/>
      <c r="B76" s="46"/>
      <c r="C76" s="46"/>
      <c r="D76" s="46"/>
      <c r="E76" s="46"/>
      <c r="F76" s="46"/>
      <c r="G76" s="46"/>
      <c r="H76" s="46"/>
      <c r="I76" s="46"/>
      <c r="J76" s="46"/>
      <c r="K76" s="46"/>
      <c r="L76" s="46"/>
      <c r="M76" s="46"/>
      <c r="N76" s="46"/>
      <c r="O76" s="46"/>
      <c r="P76" s="46"/>
      <c r="Q76" s="46"/>
      <c r="R76" s="46"/>
    </row>
    <row r="77" spans="1:18" x14ac:dyDescent="0.25">
      <c r="A77" s="46"/>
      <c r="B77" s="46"/>
      <c r="C77" s="46"/>
      <c r="D77" s="46"/>
      <c r="E77" s="46"/>
      <c r="F77" s="46"/>
      <c r="G77" s="46"/>
      <c r="H77" s="46"/>
      <c r="I77" s="46"/>
      <c r="J77" s="46"/>
      <c r="K77" s="46"/>
      <c r="L77" s="46"/>
      <c r="M77" s="46"/>
      <c r="N77" s="46"/>
      <c r="O77" s="46"/>
      <c r="P77" s="46"/>
      <c r="Q77" s="46"/>
      <c r="R77" s="46"/>
    </row>
    <row r="78" spans="1:18" x14ac:dyDescent="0.25">
      <c r="A78" s="46"/>
      <c r="B78" s="46"/>
      <c r="C78" s="46"/>
      <c r="D78" s="46"/>
      <c r="E78" s="46"/>
      <c r="F78" s="46"/>
      <c r="G78" s="46"/>
      <c r="H78" s="46"/>
      <c r="I78" s="46"/>
      <c r="J78" s="46"/>
      <c r="K78" s="46"/>
      <c r="L78" s="46"/>
      <c r="M78" s="46"/>
      <c r="N78" s="46"/>
      <c r="O78" s="46"/>
      <c r="P78" s="46"/>
      <c r="Q78" s="46"/>
      <c r="R78" s="46"/>
    </row>
    <row r="79" spans="1:18" x14ac:dyDescent="0.25">
      <c r="A79" s="46"/>
      <c r="B79" s="46"/>
      <c r="C79" s="46"/>
      <c r="D79" s="46"/>
      <c r="E79" s="46"/>
      <c r="F79" s="46"/>
      <c r="G79" s="46"/>
      <c r="H79" s="46"/>
      <c r="I79" s="46"/>
      <c r="J79" s="46"/>
      <c r="K79" s="46"/>
      <c r="L79" s="46"/>
      <c r="M79" s="46"/>
      <c r="N79" s="46"/>
      <c r="O79" s="46"/>
      <c r="P79" s="46"/>
      <c r="Q79" s="46"/>
      <c r="R79" s="46"/>
    </row>
    <row r="80" spans="1:18" x14ac:dyDescent="0.25">
      <c r="A80" s="46"/>
      <c r="B80" s="46"/>
      <c r="C80" s="46"/>
      <c r="D80" s="46"/>
      <c r="E80" s="46"/>
      <c r="F80" s="46"/>
      <c r="G80" s="46"/>
      <c r="H80" s="46"/>
      <c r="I80" s="46"/>
      <c r="J80" s="46"/>
      <c r="K80" s="46"/>
      <c r="L80" s="46"/>
      <c r="M80" s="46"/>
      <c r="N80" s="46"/>
      <c r="O80" s="46"/>
      <c r="P80" s="46"/>
      <c r="Q80" s="46"/>
      <c r="R80" s="46"/>
    </row>
    <row r="81" spans="1:18" x14ac:dyDescent="0.25">
      <c r="A81" s="46"/>
      <c r="B81" s="46"/>
      <c r="C81" s="46"/>
      <c r="D81" s="46"/>
      <c r="E81" s="46"/>
      <c r="F81" s="46"/>
      <c r="G81" s="46"/>
      <c r="H81" s="46"/>
      <c r="I81" s="46"/>
      <c r="J81" s="46"/>
      <c r="K81" s="46"/>
      <c r="L81" s="46"/>
      <c r="M81" s="46"/>
      <c r="N81" s="46"/>
      <c r="O81" s="46"/>
      <c r="P81" s="46"/>
      <c r="Q81" s="46"/>
      <c r="R81" s="46"/>
    </row>
    <row r="82" spans="1:18" x14ac:dyDescent="0.25">
      <c r="A82" s="46"/>
      <c r="B82" s="46"/>
      <c r="C82" s="46"/>
      <c r="D82" s="46"/>
      <c r="E82" s="46"/>
      <c r="F82" s="46"/>
      <c r="G82" s="46"/>
      <c r="H82" s="46"/>
      <c r="I82" s="46"/>
      <c r="J82" s="46"/>
      <c r="K82" s="46"/>
      <c r="L82" s="46"/>
      <c r="M82" s="46"/>
      <c r="N82" s="46"/>
      <c r="O82" s="46"/>
      <c r="P82" s="46"/>
      <c r="Q82" s="46"/>
      <c r="R82" s="46"/>
    </row>
    <row r="83" spans="1:18" x14ac:dyDescent="0.25">
      <c r="A83" s="46"/>
      <c r="B83" s="46"/>
      <c r="C83" s="46"/>
      <c r="D83" s="46"/>
      <c r="E83" s="46"/>
      <c r="F83" s="46"/>
      <c r="G83" s="46"/>
      <c r="H83" s="46"/>
      <c r="I83" s="46"/>
      <c r="J83" s="46"/>
      <c r="K83" s="46"/>
      <c r="L83" s="46"/>
      <c r="M83" s="46"/>
      <c r="N83" s="46"/>
      <c r="O83" s="46"/>
      <c r="P83" s="46"/>
      <c r="Q83" s="46"/>
      <c r="R83" s="46"/>
    </row>
    <row r="84" spans="1:18" x14ac:dyDescent="0.25">
      <c r="A84" s="46"/>
      <c r="B84" s="46"/>
      <c r="C84" s="46"/>
      <c r="D84" s="46"/>
      <c r="E84" s="46"/>
      <c r="F84" s="46"/>
      <c r="G84" s="46"/>
      <c r="H84" s="46"/>
      <c r="I84" s="46"/>
      <c r="J84" s="46"/>
      <c r="K84" s="46"/>
      <c r="L84" s="46"/>
      <c r="M84" s="46"/>
      <c r="N84" s="46"/>
      <c r="O84" s="46"/>
      <c r="P84" s="46"/>
      <c r="Q84" s="46"/>
      <c r="R84" s="46"/>
    </row>
    <row r="85" spans="1:18" x14ac:dyDescent="0.25">
      <c r="A85" s="46"/>
      <c r="B85" s="46"/>
      <c r="C85" s="46"/>
      <c r="D85" s="46"/>
      <c r="E85" s="46"/>
      <c r="F85" s="46"/>
      <c r="G85" s="46"/>
      <c r="H85" s="46"/>
      <c r="I85" s="46"/>
      <c r="J85" s="46"/>
      <c r="K85" s="46"/>
      <c r="L85" s="46"/>
      <c r="M85" s="46"/>
      <c r="N85" s="46"/>
      <c r="O85" s="46"/>
      <c r="P85" s="46"/>
      <c r="Q85" s="46"/>
      <c r="R85" s="46"/>
    </row>
    <row r="86" spans="1:18" x14ac:dyDescent="0.25">
      <c r="A86" s="46"/>
      <c r="B86" s="46"/>
      <c r="C86" s="46"/>
      <c r="D86" s="46"/>
      <c r="E86" s="46"/>
      <c r="F86" s="46"/>
      <c r="G86" s="46"/>
      <c r="H86" s="46"/>
      <c r="I86" s="46"/>
      <c r="J86" s="46"/>
      <c r="K86" s="46"/>
      <c r="L86" s="46"/>
      <c r="M86" s="46"/>
      <c r="N86" s="46"/>
      <c r="O86" s="46"/>
      <c r="P86" s="46"/>
      <c r="Q86" s="46"/>
      <c r="R86" s="46"/>
    </row>
    <row r="87" spans="1:18" x14ac:dyDescent="0.25">
      <c r="A87" s="46"/>
      <c r="B87" s="46"/>
      <c r="C87" s="46"/>
      <c r="D87" s="46"/>
      <c r="E87" s="46"/>
      <c r="F87" s="46"/>
      <c r="G87" s="46"/>
      <c r="H87" s="46"/>
      <c r="I87" s="46"/>
      <c r="J87" s="46"/>
      <c r="K87" s="46"/>
      <c r="L87" s="46"/>
      <c r="M87" s="46"/>
      <c r="N87" s="46"/>
      <c r="O87" s="46"/>
      <c r="P87" s="46"/>
      <c r="Q87" s="46"/>
      <c r="R87" s="46"/>
    </row>
    <row r="88" spans="1:18" x14ac:dyDescent="0.25">
      <c r="A88" s="46"/>
      <c r="B88" s="46"/>
      <c r="C88" s="46"/>
      <c r="D88" s="46"/>
      <c r="E88" s="46"/>
      <c r="F88" s="46"/>
      <c r="G88" s="46"/>
      <c r="H88" s="46"/>
      <c r="I88" s="46"/>
      <c r="J88" s="46"/>
      <c r="K88" s="46"/>
      <c r="L88" s="46"/>
      <c r="M88" s="46"/>
      <c r="N88" s="46"/>
      <c r="O88" s="46"/>
      <c r="P88" s="46"/>
      <c r="Q88" s="46"/>
      <c r="R88" s="46"/>
    </row>
    <row r="89" spans="1:18" x14ac:dyDescent="0.25">
      <c r="A89" s="46"/>
      <c r="B89" s="46"/>
      <c r="C89" s="46"/>
      <c r="D89" s="46"/>
      <c r="E89" s="46"/>
      <c r="F89" s="46"/>
      <c r="G89" s="46"/>
      <c r="H89" s="46"/>
      <c r="I89" s="46"/>
      <c r="J89" s="46"/>
      <c r="K89" s="46"/>
      <c r="L89" s="46"/>
      <c r="M89" s="46"/>
      <c r="N89" s="46"/>
      <c r="O89" s="46"/>
      <c r="P89" s="46"/>
      <c r="Q89" s="46"/>
      <c r="R89" s="46"/>
    </row>
    <row r="90" spans="1:18" x14ac:dyDescent="0.25">
      <c r="A90" s="46"/>
      <c r="B90" s="46"/>
      <c r="C90" s="46"/>
      <c r="D90" s="46"/>
      <c r="E90" s="46"/>
      <c r="F90" s="46"/>
      <c r="G90" s="46"/>
      <c r="H90" s="46"/>
      <c r="I90" s="46"/>
      <c r="J90" s="46"/>
      <c r="K90" s="46"/>
      <c r="L90" s="46"/>
      <c r="M90" s="46"/>
      <c r="N90" s="46"/>
      <c r="O90" s="46"/>
      <c r="P90" s="46"/>
      <c r="Q90" s="46"/>
      <c r="R90" s="46"/>
    </row>
    <row r="91" spans="1:18" x14ac:dyDescent="0.25">
      <c r="A91" s="46"/>
      <c r="B91" s="46"/>
      <c r="C91" s="46"/>
      <c r="D91" s="46"/>
      <c r="E91" s="46"/>
      <c r="F91" s="46"/>
      <c r="G91" s="46"/>
      <c r="H91" s="46"/>
      <c r="I91" s="46"/>
      <c r="J91" s="46"/>
      <c r="K91" s="46"/>
      <c r="L91" s="46"/>
      <c r="M91" s="46"/>
      <c r="N91" s="46"/>
      <c r="O91" s="46"/>
      <c r="P91" s="46"/>
      <c r="Q91" s="46"/>
      <c r="R91" s="46"/>
    </row>
    <row r="92" spans="1:18" x14ac:dyDescent="0.25">
      <c r="A92" s="46"/>
      <c r="B92" s="46"/>
      <c r="C92" s="46"/>
      <c r="D92" s="46"/>
      <c r="E92" s="46"/>
      <c r="F92" s="46"/>
      <c r="G92" s="46"/>
      <c r="H92" s="46"/>
      <c r="I92" s="46"/>
      <c r="J92" s="46"/>
      <c r="K92" s="46"/>
      <c r="L92" s="46"/>
      <c r="M92" s="46"/>
      <c r="N92" s="46"/>
      <c r="O92" s="46"/>
      <c r="P92" s="46"/>
      <c r="Q92" s="46"/>
      <c r="R92" s="46"/>
    </row>
    <row r="93" spans="1:18" x14ac:dyDescent="0.25">
      <c r="A93" s="46"/>
      <c r="B93" s="46"/>
      <c r="C93" s="46"/>
      <c r="D93" s="46"/>
      <c r="E93" s="46"/>
      <c r="F93" s="46"/>
      <c r="G93" s="46"/>
      <c r="H93" s="46"/>
      <c r="I93" s="46"/>
      <c r="J93" s="46"/>
      <c r="K93" s="46"/>
      <c r="L93" s="46"/>
      <c r="M93" s="46"/>
      <c r="N93" s="46"/>
      <c r="O93" s="46"/>
      <c r="P93" s="46"/>
      <c r="Q93" s="46"/>
      <c r="R93" s="46"/>
    </row>
    <row r="94" spans="1:18" x14ac:dyDescent="0.25">
      <c r="A94" s="46"/>
      <c r="B94" s="46"/>
      <c r="C94" s="46"/>
      <c r="D94" s="46"/>
      <c r="E94" s="46"/>
      <c r="F94" s="46"/>
      <c r="G94" s="46"/>
      <c r="H94" s="46"/>
      <c r="I94" s="46"/>
      <c r="J94" s="46"/>
      <c r="K94" s="46"/>
      <c r="L94" s="46"/>
      <c r="M94" s="46"/>
      <c r="N94" s="46"/>
      <c r="O94" s="46"/>
      <c r="P94" s="46"/>
      <c r="Q94" s="46"/>
      <c r="R94" s="46"/>
    </row>
    <row r="95" spans="1:18" x14ac:dyDescent="0.25">
      <c r="A95" s="46"/>
      <c r="B95" s="46"/>
      <c r="C95" s="46"/>
      <c r="D95" s="46"/>
      <c r="E95" s="46"/>
      <c r="F95" s="46"/>
      <c r="G95" s="46"/>
      <c r="H95" s="46"/>
      <c r="I95" s="46"/>
      <c r="J95" s="46"/>
      <c r="K95" s="46"/>
      <c r="L95" s="46"/>
      <c r="M95" s="46"/>
      <c r="N95" s="46"/>
      <c r="O95" s="46"/>
      <c r="P95" s="46"/>
      <c r="Q95" s="46"/>
      <c r="R95" s="46"/>
    </row>
    <row r="96" spans="1:18" x14ac:dyDescent="0.25">
      <c r="A96" s="46"/>
      <c r="B96" s="46"/>
      <c r="C96" s="46"/>
      <c r="D96" s="46"/>
      <c r="E96" s="46"/>
      <c r="F96" s="46"/>
      <c r="G96" s="46"/>
      <c r="H96" s="46"/>
      <c r="I96" s="46"/>
      <c r="J96" s="46"/>
      <c r="K96" s="46"/>
      <c r="L96" s="46"/>
      <c r="M96" s="46"/>
      <c r="N96" s="46"/>
      <c r="O96" s="46"/>
      <c r="P96" s="46"/>
      <c r="Q96" s="46"/>
      <c r="R96" s="46"/>
    </row>
    <row r="97" spans="1:18" x14ac:dyDescent="0.25">
      <c r="A97" s="46"/>
      <c r="B97" s="46"/>
      <c r="C97" s="46"/>
      <c r="D97" s="46"/>
      <c r="E97" s="46"/>
      <c r="F97" s="46"/>
      <c r="G97" s="46"/>
      <c r="H97" s="46"/>
      <c r="I97" s="46"/>
      <c r="J97" s="46"/>
      <c r="K97" s="46"/>
      <c r="L97" s="46"/>
      <c r="M97" s="46"/>
      <c r="N97" s="46"/>
      <c r="O97" s="46"/>
      <c r="P97" s="46"/>
      <c r="Q97" s="46"/>
      <c r="R97" s="46"/>
    </row>
    <row r="98" spans="1:18" x14ac:dyDescent="0.25">
      <c r="A98" s="46"/>
      <c r="B98" s="46"/>
      <c r="C98" s="46"/>
      <c r="D98" s="46"/>
      <c r="E98" s="46"/>
      <c r="F98" s="46"/>
      <c r="G98" s="46"/>
      <c r="H98" s="46"/>
      <c r="I98" s="46"/>
      <c r="J98" s="46"/>
      <c r="K98" s="46"/>
      <c r="L98" s="46"/>
      <c r="M98" s="46"/>
      <c r="N98" s="46"/>
      <c r="O98" s="46"/>
      <c r="P98" s="46"/>
      <c r="Q98" s="46"/>
      <c r="R98" s="46"/>
    </row>
    <row r="99" spans="1:18" x14ac:dyDescent="0.25">
      <c r="A99" s="46"/>
      <c r="B99" s="46"/>
      <c r="C99" s="46"/>
      <c r="D99" s="46"/>
      <c r="E99" s="46"/>
      <c r="F99" s="46"/>
      <c r="G99" s="46"/>
      <c r="H99" s="46"/>
      <c r="I99" s="46"/>
      <c r="J99" s="46"/>
      <c r="K99" s="46"/>
      <c r="L99" s="46"/>
      <c r="M99" s="46"/>
      <c r="N99" s="46"/>
      <c r="O99" s="46"/>
      <c r="P99" s="46"/>
      <c r="Q99" s="46"/>
      <c r="R99" s="46"/>
    </row>
    <row r="100" spans="1:18" x14ac:dyDescent="0.25">
      <c r="A100" s="46"/>
      <c r="B100" s="46"/>
      <c r="C100" s="46"/>
      <c r="D100" s="46"/>
      <c r="E100" s="46"/>
      <c r="F100" s="46"/>
      <c r="G100" s="46"/>
      <c r="H100" s="46"/>
      <c r="I100" s="46"/>
      <c r="J100" s="46"/>
      <c r="K100" s="46"/>
      <c r="L100" s="46"/>
      <c r="M100" s="46"/>
      <c r="N100" s="46"/>
      <c r="O100" s="46"/>
      <c r="P100" s="46"/>
      <c r="Q100" s="46"/>
      <c r="R100" s="46"/>
    </row>
    <row r="101" spans="1:18" x14ac:dyDescent="0.25">
      <c r="A101" s="46"/>
      <c r="B101" s="46"/>
      <c r="C101" s="46"/>
      <c r="D101" s="46"/>
      <c r="E101" s="46"/>
      <c r="F101" s="46"/>
      <c r="G101" s="46"/>
      <c r="H101" s="46"/>
      <c r="I101" s="46"/>
      <c r="J101" s="46"/>
      <c r="K101" s="46"/>
      <c r="L101" s="46"/>
      <c r="M101" s="46"/>
      <c r="N101" s="46"/>
      <c r="O101" s="46"/>
      <c r="P101" s="46"/>
      <c r="Q101" s="46"/>
      <c r="R101" s="46"/>
    </row>
    <row r="102" spans="1:18" x14ac:dyDescent="0.25">
      <c r="A102" s="46"/>
      <c r="B102" s="46"/>
      <c r="C102" s="46"/>
      <c r="D102" s="46"/>
      <c r="E102" s="46"/>
      <c r="F102" s="46"/>
      <c r="G102" s="46"/>
      <c r="H102" s="46"/>
      <c r="I102" s="46"/>
      <c r="J102" s="46"/>
      <c r="K102" s="46"/>
      <c r="L102" s="46"/>
      <c r="M102" s="46"/>
      <c r="N102" s="46"/>
      <c r="O102" s="46"/>
      <c r="P102" s="46"/>
      <c r="Q102" s="46"/>
      <c r="R102" s="46"/>
    </row>
    <row r="103" spans="1:18" x14ac:dyDescent="0.25">
      <c r="A103" s="46"/>
      <c r="B103" s="46"/>
      <c r="C103" s="46"/>
      <c r="D103" s="46"/>
      <c r="E103" s="46"/>
      <c r="F103" s="46"/>
      <c r="G103" s="46"/>
      <c r="H103" s="46"/>
      <c r="I103" s="46"/>
      <c r="J103" s="46"/>
      <c r="K103" s="46"/>
      <c r="L103" s="46"/>
      <c r="M103" s="46"/>
      <c r="N103" s="46"/>
      <c r="O103" s="46"/>
      <c r="P103" s="46"/>
      <c r="Q103" s="46"/>
      <c r="R103" s="46"/>
    </row>
    <row r="104" spans="1:18" x14ac:dyDescent="0.25">
      <c r="A104" s="46"/>
      <c r="B104" s="46"/>
      <c r="C104" s="46"/>
      <c r="D104" s="46"/>
      <c r="E104" s="46"/>
      <c r="F104" s="46"/>
      <c r="G104" s="46"/>
      <c r="H104" s="46"/>
      <c r="I104" s="46"/>
      <c r="J104" s="46"/>
      <c r="K104" s="46"/>
      <c r="L104" s="46"/>
      <c r="M104" s="46"/>
      <c r="N104" s="46"/>
      <c r="O104" s="46"/>
      <c r="P104" s="46"/>
      <c r="Q104" s="46"/>
      <c r="R104" s="46"/>
    </row>
    <row r="105" spans="1:18" x14ac:dyDescent="0.25">
      <c r="A105" s="46"/>
      <c r="B105" s="46"/>
      <c r="C105" s="46"/>
      <c r="D105" s="46"/>
      <c r="E105" s="46"/>
      <c r="F105" s="46"/>
      <c r="G105" s="46"/>
      <c r="H105" s="46"/>
      <c r="I105" s="46"/>
      <c r="J105" s="46"/>
      <c r="K105" s="46"/>
      <c r="L105" s="46"/>
      <c r="M105" s="46"/>
      <c r="N105" s="46"/>
      <c r="O105" s="46"/>
      <c r="P105" s="46"/>
      <c r="Q105" s="46"/>
      <c r="R105" s="46"/>
    </row>
    <row r="106" spans="1:18" x14ac:dyDescent="0.25">
      <c r="A106" s="46"/>
      <c r="B106" s="46"/>
      <c r="C106" s="46"/>
      <c r="D106" s="46"/>
      <c r="E106" s="46"/>
      <c r="F106" s="46"/>
      <c r="G106" s="46"/>
      <c r="H106" s="46"/>
      <c r="I106" s="46"/>
      <c r="J106" s="46"/>
      <c r="K106" s="46"/>
      <c r="L106" s="46"/>
      <c r="M106" s="46"/>
      <c r="N106" s="46"/>
      <c r="O106" s="46"/>
      <c r="P106" s="46"/>
      <c r="Q106" s="46"/>
      <c r="R106" s="46"/>
    </row>
    <row r="107" spans="1:18" x14ac:dyDescent="0.25">
      <c r="A107" s="46"/>
      <c r="B107" s="46"/>
      <c r="C107" s="46"/>
      <c r="D107" s="46"/>
      <c r="E107" s="46"/>
      <c r="F107" s="46"/>
      <c r="G107" s="46"/>
      <c r="H107" s="46"/>
      <c r="I107" s="46"/>
      <c r="J107" s="46"/>
      <c r="K107" s="46"/>
      <c r="L107" s="46"/>
      <c r="M107" s="46"/>
      <c r="N107" s="46"/>
      <c r="O107" s="46"/>
      <c r="P107" s="46"/>
      <c r="Q107" s="46"/>
      <c r="R107" s="46"/>
    </row>
    <row r="108" spans="1:18" x14ac:dyDescent="0.25">
      <c r="A108" s="46"/>
      <c r="B108" s="46"/>
      <c r="C108" s="46"/>
      <c r="D108" s="46"/>
      <c r="E108" s="46"/>
      <c r="F108" s="46"/>
      <c r="G108" s="46"/>
      <c r="H108" s="46"/>
      <c r="I108" s="46"/>
      <c r="J108" s="46"/>
      <c r="K108" s="46"/>
      <c r="L108" s="46"/>
      <c r="M108" s="46"/>
      <c r="N108" s="46"/>
      <c r="O108" s="46"/>
      <c r="P108" s="46"/>
      <c r="Q108" s="46"/>
      <c r="R108" s="46"/>
    </row>
    <row r="109" spans="1:18" x14ac:dyDescent="0.25">
      <c r="A109" s="46"/>
      <c r="B109" s="46"/>
      <c r="C109" s="46"/>
      <c r="D109" s="46"/>
      <c r="E109" s="46"/>
      <c r="F109" s="46"/>
      <c r="G109" s="46"/>
      <c r="H109" s="46"/>
      <c r="I109" s="46"/>
      <c r="J109" s="46"/>
      <c r="K109" s="46"/>
      <c r="L109" s="46"/>
      <c r="M109" s="46"/>
      <c r="N109" s="46"/>
      <c r="O109" s="46"/>
      <c r="P109" s="46"/>
      <c r="Q109" s="46"/>
      <c r="R109" s="46"/>
    </row>
    <row r="110" spans="1:18" x14ac:dyDescent="0.25">
      <c r="A110" s="46"/>
      <c r="B110" s="46"/>
      <c r="C110" s="46"/>
      <c r="D110" s="46"/>
      <c r="E110" s="46"/>
      <c r="F110" s="46"/>
      <c r="G110" s="46"/>
      <c r="H110" s="46"/>
      <c r="I110" s="46"/>
      <c r="J110" s="46"/>
      <c r="K110" s="46"/>
      <c r="L110" s="46"/>
      <c r="M110" s="46"/>
      <c r="N110" s="46"/>
      <c r="O110" s="46"/>
      <c r="P110" s="46"/>
      <c r="Q110" s="46"/>
      <c r="R110" s="46"/>
    </row>
    <row r="111" spans="1:18" x14ac:dyDescent="0.25">
      <c r="A111" s="46"/>
      <c r="B111" s="46"/>
      <c r="C111" s="46"/>
      <c r="D111" s="46"/>
      <c r="E111" s="46"/>
      <c r="F111" s="46"/>
      <c r="G111" s="46"/>
      <c r="H111" s="46"/>
      <c r="I111" s="46"/>
      <c r="J111" s="46"/>
      <c r="K111" s="46"/>
      <c r="L111" s="46"/>
      <c r="M111" s="46"/>
      <c r="N111" s="46"/>
      <c r="O111" s="46"/>
      <c r="P111" s="46"/>
      <c r="Q111" s="46"/>
      <c r="R111" s="46"/>
    </row>
    <row r="112" spans="1:18" x14ac:dyDescent="0.25">
      <c r="A112" s="46"/>
      <c r="B112" s="46"/>
      <c r="C112" s="46"/>
      <c r="D112" s="46"/>
      <c r="E112" s="46"/>
      <c r="F112" s="46"/>
      <c r="G112" s="46"/>
      <c r="H112" s="46"/>
      <c r="I112" s="46"/>
      <c r="J112" s="46"/>
      <c r="K112" s="46"/>
      <c r="L112" s="46"/>
      <c r="M112" s="46"/>
      <c r="N112" s="46"/>
      <c r="O112" s="46"/>
      <c r="P112" s="46"/>
      <c r="Q112" s="46"/>
      <c r="R112" s="46"/>
    </row>
    <row r="113" spans="1:18" x14ac:dyDescent="0.25">
      <c r="A113" s="46"/>
      <c r="B113" s="46"/>
      <c r="C113" s="46"/>
      <c r="D113" s="46"/>
      <c r="E113" s="46"/>
      <c r="F113" s="46"/>
      <c r="G113" s="46"/>
      <c r="H113" s="46"/>
      <c r="I113" s="46"/>
      <c r="J113" s="46"/>
      <c r="K113" s="46"/>
      <c r="L113" s="46"/>
      <c r="M113" s="46"/>
      <c r="N113" s="46"/>
      <c r="O113" s="46"/>
      <c r="P113" s="46"/>
      <c r="Q113" s="46"/>
      <c r="R113" s="46"/>
    </row>
    <row r="114" spans="1:18" x14ac:dyDescent="0.25">
      <c r="A114" s="46"/>
      <c r="B114" s="46"/>
      <c r="C114" s="46"/>
      <c r="D114" s="46"/>
      <c r="E114" s="46"/>
      <c r="F114" s="46"/>
      <c r="G114" s="46"/>
      <c r="H114" s="46"/>
      <c r="I114" s="46"/>
      <c r="J114" s="46"/>
      <c r="K114" s="46"/>
      <c r="L114" s="46"/>
      <c r="M114" s="46"/>
      <c r="N114" s="46"/>
      <c r="O114" s="46"/>
      <c r="P114" s="46"/>
      <c r="Q114" s="46"/>
      <c r="R114" s="46"/>
    </row>
    <row r="115" spans="1:18" x14ac:dyDescent="0.25">
      <c r="A115" s="46"/>
      <c r="B115" s="46"/>
      <c r="C115" s="46"/>
      <c r="D115" s="46"/>
      <c r="E115" s="46"/>
      <c r="F115" s="46"/>
      <c r="G115" s="46"/>
      <c r="H115" s="46"/>
      <c r="I115" s="46"/>
      <c r="J115" s="46"/>
      <c r="K115" s="46"/>
      <c r="L115" s="46"/>
      <c r="M115" s="46"/>
      <c r="N115" s="46"/>
      <c r="O115" s="46"/>
      <c r="P115" s="46"/>
      <c r="Q115" s="46"/>
      <c r="R115" s="46"/>
    </row>
    <row r="116" spans="1:18" x14ac:dyDescent="0.25">
      <c r="A116" s="46"/>
      <c r="B116" s="46"/>
      <c r="C116" s="46"/>
      <c r="D116" s="46"/>
      <c r="E116" s="46"/>
      <c r="F116" s="46"/>
      <c r="G116" s="46"/>
      <c r="H116" s="46"/>
      <c r="I116" s="46"/>
      <c r="J116" s="46"/>
      <c r="K116" s="46"/>
      <c r="L116" s="46"/>
      <c r="M116" s="46"/>
      <c r="N116" s="46"/>
      <c r="O116" s="46"/>
      <c r="P116" s="46"/>
      <c r="Q116" s="46"/>
      <c r="R116" s="46"/>
    </row>
    <row r="117" spans="1:18" x14ac:dyDescent="0.25">
      <c r="A117" s="46"/>
      <c r="B117" s="46"/>
      <c r="C117" s="46"/>
      <c r="D117" s="46"/>
      <c r="E117" s="46"/>
      <c r="F117" s="46"/>
      <c r="G117" s="46"/>
      <c r="H117" s="46"/>
      <c r="I117" s="46"/>
      <c r="J117" s="46"/>
      <c r="K117" s="46"/>
      <c r="L117" s="46"/>
      <c r="M117" s="46"/>
      <c r="N117" s="46"/>
      <c r="O117" s="46"/>
      <c r="P117" s="46"/>
      <c r="Q117" s="46"/>
      <c r="R117" s="46"/>
    </row>
  </sheetData>
  <sheetProtection algorithmName="SHA-512" hashValue="t8tm19n5DynyZbCWvU6DCvUbU6Scx4xvJqu1zTAThU8SaL/MlpG8j6t1aW5tvgv+nw+O0R+pgBje1eOFi/fHDA==" saltValue="pPFxCVfTqOxlIpx4sSDIsQ==" spinCount="100000" sheet="1" objects="1" scenarios="1" selectLockedCells="1"/>
  <mergeCells count="73">
    <mergeCell ref="M48:N48"/>
    <mergeCell ref="M49:N50"/>
    <mergeCell ref="M51:N53"/>
    <mergeCell ref="M54:N56"/>
    <mergeCell ref="M57:N59"/>
    <mergeCell ref="M60:N62"/>
    <mergeCell ref="M63:N65"/>
    <mergeCell ref="A56:F56"/>
    <mergeCell ref="H56:K56"/>
    <mergeCell ref="A57:C57"/>
    <mergeCell ref="H57:K58"/>
    <mergeCell ref="A58:C58"/>
    <mergeCell ref="A59:F59"/>
    <mergeCell ref="H59:K59"/>
    <mergeCell ref="A60:C60"/>
    <mergeCell ref="H60:K65"/>
    <mergeCell ref="A61:C61"/>
    <mergeCell ref="A62:C62"/>
    <mergeCell ref="A63:C63"/>
    <mergeCell ref="A64:C64"/>
    <mergeCell ref="A65:C65"/>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5:C25"/>
    <mergeCell ref="H25:K33"/>
    <mergeCell ref="A26:C26"/>
    <mergeCell ref="A27:C27"/>
    <mergeCell ref="A28:C28"/>
    <mergeCell ref="A29:C29"/>
    <mergeCell ref="A30:C30"/>
    <mergeCell ref="A31:C31"/>
    <mergeCell ref="A32:C32"/>
    <mergeCell ref="A33:C33"/>
    <mergeCell ref="A22:C23"/>
    <mergeCell ref="D22:F22"/>
    <mergeCell ref="A24:F24"/>
    <mergeCell ref="H24:K24"/>
    <mergeCell ref="H16:J20"/>
    <mergeCell ref="C15:F20"/>
    <mergeCell ref="C14:F14"/>
    <mergeCell ref="H14:J14"/>
    <mergeCell ref="M5:N5"/>
    <mergeCell ref="M6:N6"/>
    <mergeCell ref="A1:K5"/>
    <mergeCell ref="H7:J7"/>
    <mergeCell ref="C7:F13"/>
    <mergeCell ref="H8:J13"/>
  </mergeCells>
  <conditionalFormatting sqref="A25">
    <cfRule type="expression" dxfId="1950" priority="245">
      <formula>IF($R25="Nein",TRUE)</formula>
    </cfRule>
  </conditionalFormatting>
  <conditionalFormatting sqref="A25">
    <cfRule type="expression" dxfId="1949" priority="244">
      <formula>IF($Y25="Nein",TRUE)</formula>
    </cfRule>
  </conditionalFormatting>
  <conditionalFormatting sqref="A25">
    <cfRule type="expression" dxfId="1948" priority="243">
      <formula>IF($AF25="Nein",TRUE)</formula>
    </cfRule>
  </conditionalFormatting>
  <conditionalFormatting sqref="A25">
    <cfRule type="expression" dxfId="1947" priority="242">
      <formula>IF($AM25="Nein",TRUE)</formula>
    </cfRule>
  </conditionalFormatting>
  <conditionalFormatting sqref="A25">
    <cfRule type="expression" dxfId="1946" priority="241">
      <formula>IF($AT25="Nein",TRUE)</formula>
    </cfRule>
  </conditionalFormatting>
  <conditionalFormatting sqref="A35:A39 A41:A46 A48:A55 A57:A58">
    <cfRule type="expression" dxfId="1945" priority="239">
      <formula>IF($O35="Nein",TRUE)</formula>
    </cfRule>
  </conditionalFormatting>
  <conditionalFormatting sqref="A35:A39 A41:A46 A48:A55 A57:A58">
    <cfRule type="expression" dxfId="1944" priority="238">
      <formula>IF($W35="Nein",TRUE)</formula>
    </cfRule>
  </conditionalFormatting>
  <conditionalFormatting sqref="A35:A39 A41:A46 A48:A55 A57:A58">
    <cfRule type="expression" dxfId="1943" priority="237">
      <formula>IF($AD35="Nein",TRUE)</formula>
    </cfRule>
  </conditionalFormatting>
  <conditionalFormatting sqref="A35:A39 A41:A46 A48:A55 A57:A58">
    <cfRule type="expression" dxfId="1942" priority="236">
      <formula>IF($AK35="Nein",TRUE)</formula>
    </cfRule>
  </conditionalFormatting>
  <conditionalFormatting sqref="A35:A39 A41:A46 A48:A55 A57:A58">
    <cfRule type="expression" dxfId="1941" priority="235">
      <formula>IF($AR35="Nein",TRUE)</formula>
    </cfRule>
  </conditionalFormatting>
  <conditionalFormatting sqref="A35:A39 A41:A46 A48:A55 A57:A58">
    <cfRule type="expression" dxfId="1940" priority="234">
      <formula>IF($I35="Nein",TRUE)</formula>
    </cfRule>
  </conditionalFormatting>
  <conditionalFormatting sqref="A25 A35:A39 A41:A46 A48:A55 A57:A58">
    <cfRule type="expression" dxfId="1939" priority="240">
      <formula>IF(#REF!="Nein",TRUE)</formula>
    </cfRule>
  </conditionalFormatting>
  <conditionalFormatting sqref="A25">
    <cfRule type="expression" dxfId="1938" priority="246">
      <formula>IF(#REF!="Nein",TRUE)</formula>
    </cfRule>
  </conditionalFormatting>
  <conditionalFormatting sqref="A25:D25">
    <cfRule type="expression" dxfId="1937" priority="233">
      <formula>$D$25="J"</formula>
    </cfRule>
  </conditionalFormatting>
  <conditionalFormatting sqref="A26:D26">
    <cfRule type="expression" dxfId="1936" priority="232">
      <formula>$D$26="J"</formula>
    </cfRule>
  </conditionalFormatting>
  <conditionalFormatting sqref="A27:D27">
    <cfRule type="expression" dxfId="1935" priority="231">
      <formula>$D$27="J"</formula>
    </cfRule>
  </conditionalFormatting>
  <conditionalFormatting sqref="A28:D28">
    <cfRule type="expression" dxfId="1934" priority="230">
      <formula>$D$28="J"</formula>
    </cfRule>
  </conditionalFormatting>
  <conditionalFormatting sqref="A29:D29">
    <cfRule type="expression" dxfId="1933" priority="229">
      <formula>$D$29="J"</formula>
    </cfRule>
  </conditionalFormatting>
  <conditionalFormatting sqref="A30:D30">
    <cfRule type="expression" dxfId="1932" priority="228">
      <formula>$D$30="J"</formula>
    </cfRule>
  </conditionalFormatting>
  <conditionalFormatting sqref="A31:D31">
    <cfRule type="expression" dxfId="1931" priority="227">
      <formula>$D$31="J"</formula>
    </cfRule>
  </conditionalFormatting>
  <conditionalFormatting sqref="A32:D32">
    <cfRule type="expression" dxfId="1930" priority="226">
      <formula>$D$32="J"</formula>
    </cfRule>
  </conditionalFormatting>
  <conditionalFormatting sqref="A33:D33">
    <cfRule type="expression" dxfId="1929" priority="225">
      <formula>$D$33="J"</formula>
    </cfRule>
  </conditionalFormatting>
  <conditionalFormatting sqref="A35:D35">
    <cfRule type="expression" dxfId="1928" priority="224">
      <formula>$D$35="J"</formula>
    </cfRule>
  </conditionalFormatting>
  <conditionalFormatting sqref="A36:D36">
    <cfRule type="expression" dxfId="1927" priority="223">
      <formula>$D$36="J"</formula>
    </cfRule>
  </conditionalFormatting>
  <conditionalFormatting sqref="A37:D37">
    <cfRule type="expression" dxfId="1926" priority="222">
      <formula>$D$37="J"</formula>
    </cfRule>
  </conditionalFormatting>
  <conditionalFormatting sqref="A38:D38">
    <cfRule type="expression" dxfId="1925" priority="221">
      <formula>$D$38="J"</formula>
    </cfRule>
  </conditionalFormatting>
  <conditionalFormatting sqref="A39:D39">
    <cfRule type="expression" dxfId="1924" priority="220">
      <formula>$D$39="J"</formula>
    </cfRule>
  </conditionalFormatting>
  <conditionalFormatting sqref="A41:D41">
    <cfRule type="expression" dxfId="1923" priority="219">
      <formula>$D$41="J"</formula>
    </cfRule>
  </conditionalFormatting>
  <conditionalFormatting sqref="A42:D42">
    <cfRule type="expression" dxfId="1922" priority="218">
      <formula>$D$42="J"</formula>
    </cfRule>
  </conditionalFormatting>
  <conditionalFormatting sqref="A43:D43">
    <cfRule type="expression" dxfId="1921" priority="217">
      <formula>$D$43="J"</formula>
    </cfRule>
  </conditionalFormatting>
  <conditionalFormatting sqref="A44:D44">
    <cfRule type="expression" dxfId="1920" priority="216">
      <formula>$D$44="J"</formula>
    </cfRule>
  </conditionalFormatting>
  <conditionalFormatting sqref="A45:D45">
    <cfRule type="expression" dxfId="1919" priority="215">
      <formula>$D$45="J"</formula>
    </cfRule>
  </conditionalFormatting>
  <conditionalFormatting sqref="A46:D46">
    <cfRule type="expression" dxfId="1918" priority="214">
      <formula>$D$46="J"</formula>
    </cfRule>
  </conditionalFormatting>
  <conditionalFormatting sqref="A48:D48">
    <cfRule type="expression" dxfId="1917" priority="213">
      <formula>$D$48="J"</formula>
    </cfRule>
  </conditionalFormatting>
  <conditionalFormatting sqref="A49:D49">
    <cfRule type="expression" dxfId="1916" priority="212">
      <formula>$D$49="J"</formula>
    </cfRule>
  </conditionalFormatting>
  <conditionalFormatting sqref="A50:D50">
    <cfRule type="expression" dxfId="1915" priority="211">
      <formula>$D$50="J"</formula>
    </cfRule>
  </conditionalFormatting>
  <conditionalFormatting sqref="A51:D51">
    <cfRule type="expression" dxfId="1914" priority="210">
      <formula>$D$51="J"</formula>
    </cfRule>
  </conditionalFormatting>
  <conditionalFormatting sqref="A52:D52">
    <cfRule type="expression" dxfId="1913" priority="209">
      <formula>$D$52="J"</formula>
    </cfRule>
  </conditionalFormatting>
  <conditionalFormatting sqref="A53:D53">
    <cfRule type="expression" dxfId="1912" priority="208">
      <formula>$D$53="J"</formula>
    </cfRule>
  </conditionalFormatting>
  <conditionalFormatting sqref="A54:D54">
    <cfRule type="expression" dxfId="1911" priority="207">
      <formula>$D$54="J"</formula>
    </cfRule>
  </conditionalFormatting>
  <conditionalFormatting sqref="A55:D55">
    <cfRule type="expression" dxfId="1910" priority="206">
      <formula>$D$55="J"</formula>
    </cfRule>
  </conditionalFormatting>
  <conditionalFormatting sqref="A57:D57">
    <cfRule type="expression" dxfId="1909" priority="205">
      <formula>$D$57="J"</formula>
    </cfRule>
  </conditionalFormatting>
  <conditionalFormatting sqref="A58:D58">
    <cfRule type="expression" dxfId="1908" priority="204">
      <formula>$D$58="J"</formula>
    </cfRule>
  </conditionalFormatting>
  <conditionalFormatting sqref="A25:E25">
    <cfRule type="expression" dxfId="1907" priority="203">
      <formula>$E$25="J"</formula>
    </cfRule>
  </conditionalFormatting>
  <conditionalFormatting sqref="A26:E26">
    <cfRule type="expression" dxfId="1906" priority="202">
      <formula>$E$26="J"</formula>
    </cfRule>
  </conditionalFormatting>
  <conditionalFormatting sqref="A27:E27">
    <cfRule type="expression" dxfId="1905" priority="201">
      <formula>$E$27="J"</formula>
    </cfRule>
  </conditionalFormatting>
  <conditionalFormatting sqref="A28:E28">
    <cfRule type="expression" dxfId="1904" priority="200">
      <formula>$E$28="J"</formula>
    </cfRule>
  </conditionalFormatting>
  <conditionalFormatting sqref="A29:E29">
    <cfRule type="expression" dxfId="1903" priority="199">
      <formula>$E$29="J"</formula>
    </cfRule>
  </conditionalFormatting>
  <conditionalFormatting sqref="A30:E30">
    <cfRule type="expression" dxfId="1902" priority="198">
      <formula>$E$30="J"</formula>
    </cfRule>
  </conditionalFormatting>
  <conditionalFormatting sqref="A31:E31">
    <cfRule type="expression" dxfId="1901" priority="197">
      <formula>$E$31="J"</formula>
    </cfRule>
  </conditionalFormatting>
  <conditionalFormatting sqref="A32:E32">
    <cfRule type="expression" dxfId="1900" priority="196">
      <formula>$E$32="J"</formula>
    </cfRule>
  </conditionalFormatting>
  <conditionalFormatting sqref="A33:E33">
    <cfRule type="expression" dxfId="1899" priority="195">
      <formula>$E$33="J"</formula>
    </cfRule>
  </conditionalFormatting>
  <conditionalFormatting sqref="A35:E35">
    <cfRule type="expression" dxfId="1898" priority="194">
      <formula>$E$35="J"</formula>
    </cfRule>
  </conditionalFormatting>
  <conditionalFormatting sqref="A36:E36">
    <cfRule type="expression" dxfId="1897" priority="193">
      <formula>$E$36="J"</formula>
    </cfRule>
  </conditionalFormatting>
  <conditionalFormatting sqref="A37:E37">
    <cfRule type="expression" dxfId="1896" priority="192">
      <formula>$E$37="J"</formula>
    </cfRule>
  </conditionalFormatting>
  <conditionalFormatting sqref="A38:E38">
    <cfRule type="expression" dxfId="1895" priority="191">
      <formula>$E$38="J"</formula>
    </cfRule>
  </conditionalFormatting>
  <conditionalFormatting sqref="A39:E39">
    <cfRule type="expression" dxfId="1894" priority="190">
      <formula>$E$39="J"</formula>
    </cfRule>
  </conditionalFormatting>
  <conditionalFormatting sqref="A41:E41">
    <cfRule type="expression" dxfId="1893" priority="189">
      <formula>$E$41="J"</formula>
    </cfRule>
  </conditionalFormatting>
  <conditionalFormatting sqref="A42:E42">
    <cfRule type="expression" dxfId="1892" priority="188">
      <formula>$E$42="J"</formula>
    </cfRule>
  </conditionalFormatting>
  <conditionalFormatting sqref="A43:E43">
    <cfRule type="expression" dxfId="1891" priority="187">
      <formula>$E$43="J"</formula>
    </cfRule>
  </conditionalFormatting>
  <conditionalFormatting sqref="A44:E44">
    <cfRule type="expression" dxfId="1890" priority="186">
      <formula>$E$44="J"</formula>
    </cfRule>
  </conditionalFormatting>
  <conditionalFormatting sqref="A45:E45">
    <cfRule type="expression" dxfId="1889" priority="185">
      <formula>$E$45="J"</formula>
    </cfRule>
  </conditionalFormatting>
  <conditionalFormatting sqref="A46:E46">
    <cfRule type="expression" dxfId="1888" priority="184">
      <formula>$E$46="J"</formula>
    </cfRule>
  </conditionalFormatting>
  <conditionalFormatting sqref="A48:E48">
    <cfRule type="expression" dxfId="1887" priority="183">
      <formula>$E$48="J"</formula>
    </cfRule>
  </conditionalFormatting>
  <conditionalFormatting sqref="A49:E49">
    <cfRule type="expression" dxfId="1886" priority="182">
      <formula>$E$49="J"</formula>
    </cfRule>
  </conditionalFormatting>
  <conditionalFormatting sqref="A50:E50">
    <cfRule type="expression" dxfId="1885" priority="181">
      <formula>$E$50="J"</formula>
    </cfRule>
  </conditionalFormatting>
  <conditionalFormatting sqref="A51:E51">
    <cfRule type="expression" dxfId="1884" priority="180">
      <formula>$E$51="J"</formula>
    </cfRule>
  </conditionalFormatting>
  <conditionalFormatting sqref="A52:E52">
    <cfRule type="expression" dxfId="1883" priority="179">
      <formula>$E$52="J"</formula>
    </cfRule>
  </conditionalFormatting>
  <conditionalFormatting sqref="A53:E53">
    <cfRule type="expression" dxfId="1882" priority="178">
      <formula>$E$53="J"</formula>
    </cfRule>
  </conditionalFormatting>
  <conditionalFormatting sqref="A54:E54">
    <cfRule type="expression" dxfId="1881" priority="177">
      <formula>$E$54="J"</formula>
    </cfRule>
  </conditionalFormatting>
  <conditionalFormatting sqref="A55:E55">
    <cfRule type="expression" dxfId="1880" priority="176">
      <formula>$E$55="J"</formula>
    </cfRule>
  </conditionalFormatting>
  <conditionalFormatting sqref="A57:E57">
    <cfRule type="expression" dxfId="1879" priority="175">
      <formula>$E$57="J"</formula>
    </cfRule>
  </conditionalFormatting>
  <conditionalFormatting sqref="A58:E58">
    <cfRule type="expression" dxfId="1878" priority="174">
      <formula>$E$58="J"</formula>
    </cfRule>
  </conditionalFormatting>
  <conditionalFormatting sqref="A25:F25">
    <cfRule type="expression" dxfId="1877" priority="173">
      <formula>$F$25="J"</formula>
    </cfRule>
  </conditionalFormatting>
  <conditionalFormatting sqref="A26:F26">
    <cfRule type="expression" dxfId="1876" priority="172">
      <formula>$F$26="J"</formula>
    </cfRule>
  </conditionalFormatting>
  <conditionalFormatting sqref="A27:F27">
    <cfRule type="expression" dxfId="1875" priority="171">
      <formula>$F$27="J"</formula>
    </cfRule>
  </conditionalFormatting>
  <conditionalFormatting sqref="A28:F28">
    <cfRule type="expression" dxfId="1874" priority="170">
      <formula>$F$28="J"</formula>
    </cfRule>
  </conditionalFormatting>
  <conditionalFormatting sqref="A29:F29">
    <cfRule type="expression" dxfId="1873" priority="169">
      <formula>$F$29="J"</formula>
    </cfRule>
  </conditionalFormatting>
  <conditionalFormatting sqref="A30:F30">
    <cfRule type="expression" dxfId="1872" priority="168">
      <formula>$F$30="J"</formula>
    </cfRule>
  </conditionalFormatting>
  <conditionalFormatting sqref="A31:F31">
    <cfRule type="expression" dxfId="1871" priority="167">
      <formula>$F$31="J"</formula>
    </cfRule>
  </conditionalFormatting>
  <conditionalFormatting sqref="A32:F32">
    <cfRule type="expression" dxfId="1870" priority="166">
      <formula>$F$32="J"</formula>
    </cfRule>
  </conditionalFormatting>
  <conditionalFormatting sqref="A33:F33">
    <cfRule type="expression" dxfId="1869" priority="165">
      <formula>$F$33="J"</formula>
    </cfRule>
  </conditionalFormatting>
  <conditionalFormatting sqref="A35:F35">
    <cfRule type="expression" dxfId="1868" priority="164">
      <formula>$F$35="J"</formula>
    </cfRule>
  </conditionalFormatting>
  <conditionalFormatting sqref="A36:F36">
    <cfRule type="expression" dxfId="1867" priority="163">
      <formula>$F$36="J"</formula>
    </cfRule>
  </conditionalFormatting>
  <conditionalFormatting sqref="A37:F37">
    <cfRule type="expression" dxfId="1866" priority="162">
      <formula>$F$37="J"</formula>
    </cfRule>
  </conditionalFormatting>
  <conditionalFormatting sqref="A38:F38">
    <cfRule type="expression" dxfId="1865" priority="161">
      <formula>$F$38="J"</formula>
    </cfRule>
  </conditionalFormatting>
  <conditionalFormatting sqref="A39:F39">
    <cfRule type="expression" dxfId="1864" priority="160">
      <formula>$F$39="J"</formula>
    </cfRule>
  </conditionalFormatting>
  <conditionalFormatting sqref="A41:F41">
    <cfRule type="expression" dxfId="1863" priority="159">
      <formula>$F$41="J"</formula>
    </cfRule>
  </conditionalFormatting>
  <conditionalFormatting sqref="A42:F42">
    <cfRule type="expression" dxfId="1862" priority="158">
      <formula>$F$42="J"</formula>
    </cfRule>
  </conditionalFormatting>
  <conditionalFormatting sqref="A43:F43">
    <cfRule type="expression" dxfId="1861" priority="157">
      <formula>$F$43="J"</formula>
    </cfRule>
  </conditionalFormatting>
  <conditionalFormatting sqref="A44:F44">
    <cfRule type="expression" dxfId="1860" priority="156">
      <formula>$F$44="J"</formula>
    </cfRule>
  </conditionalFormatting>
  <conditionalFormatting sqref="A45:F45">
    <cfRule type="expression" dxfId="1859" priority="155">
      <formula>$F$45="J"</formula>
    </cfRule>
  </conditionalFormatting>
  <conditionalFormatting sqref="A46:F46">
    <cfRule type="expression" dxfId="1858" priority="154">
      <formula>$F$46="J"</formula>
    </cfRule>
  </conditionalFormatting>
  <conditionalFormatting sqref="A48:F48">
    <cfRule type="expression" dxfId="1857" priority="153">
      <formula>$F$48="J"</formula>
    </cfRule>
  </conditionalFormatting>
  <conditionalFormatting sqref="A49:F49">
    <cfRule type="expression" dxfId="1856" priority="152">
      <formula>$F$49="J"</formula>
    </cfRule>
  </conditionalFormatting>
  <conditionalFormatting sqref="A50:F50">
    <cfRule type="expression" dxfId="1855" priority="151">
      <formula>$F$50="J"</formula>
    </cfRule>
  </conditionalFormatting>
  <conditionalFormatting sqref="A51:F51">
    <cfRule type="expression" dxfId="1854" priority="150">
      <formula>$F$51="J"</formula>
    </cfRule>
  </conditionalFormatting>
  <conditionalFormatting sqref="A52:F52">
    <cfRule type="expression" dxfId="1853" priority="149">
      <formula>$F$52="J"</formula>
    </cfRule>
  </conditionalFormatting>
  <conditionalFormatting sqref="A53:F53">
    <cfRule type="expression" dxfId="1852" priority="148">
      <formula>$F$53="J"</formula>
    </cfRule>
  </conditionalFormatting>
  <conditionalFormatting sqref="A54:F54">
    <cfRule type="expression" dxfId="1851" priority="147">
      <formula>$F$54="J"</formula>
    </cfRule>
  </conditionalFormatting>
  <conditionalFormatting sqref="A55:F55">
    <cfRule type="expression" dxfId="1850" priority="146">
      <formula>$F$55="J"</formula>
    </cfRule>
  </conditionalFormatting>
  <conditionalFormatting sqref="A57:F57">
    <cfRule type="expression" dxfId="1849" priority="145">
      <formula>$F$57="J"</formula>
    </cfRule>
  </conditionalFormatting>
  <conditionalFormatting sqref="A58:F58">
    <cfRule type="expression" dxfId="1848" priority="144">
      <formula>$F$58="J"</formula>
    </cfRule>
  </conditionalFormatting>
  <conditionalFormatting sqref="D60">
    <cfRule type="expression" dxfId="1847" priority="107">
      <formula>$D$60="J"</formula>
    </cfRule>
  </conditionalFormatting>
  <conditionalFormatting sqref="D61">
    <cfRule type="expression" dxfId="1846" priority="106">
      <formula>$D$61="J"</formula>
    </cfRule>
  </conditionalFormatting>
  <conditionalFormatting sqref="D62">
    <cfRule type="expression" dxfId="1845" priority="105">
      <formula>$D$62="J"</formula>
    </cfRule>
  </conditionalFormatting>
  <conditionalFormatting sqref="D63">
    <cfRule type="expression" dxfId="1844" priority="104">
      <formula>$D$63="J"</formula>
    </cfRule>
  </conditionalFormatting>
  <conditionalFormatting sqref="D64">
    <cfRule type="expression" dxfId="1843" priority="103">
      <formula>$D$64="J"</formula>
    </cfRule>
  </conditionalFormatting>
  <conditionalFormatting sqref="D65">
    <cfRule type="expression" dxfId="1842" priority="102">
      <formula>$D$65="J"</formula>
    </cfRule>
  </conditionalFormatting>
  <conditionalFormatting sqref="D60:E60">
    <cfRule type="expression" dxfId="1841" priority="101">
      <formula>$E$60="J"</formula>
    </cfRule>
  </conditionalFormatting>
  <conditionalFormatting sqref="D61:E61">
    <cfRule type="expression" dxfId="1840" priority="100">
      <formula>$E$61="J"</formula>
    </cfRule>
  </conditionalFormatting>
  <conditionalFormatting sqref="D62:E62">
    <cfRule type="expression" dxfId="1839" priority="99">
      <formula>$E$62="J"</formula>
    </cfRule>
  </conditionalFormatting>
  <conditionalFormatting sqref="D63:E63">
    <cfRule type="expression" dxfId="1838" priority="98">
      <formula>$E$63="J"</formula>
    </cfRule>
  </conditionalFormatting>
  <conditionalFormatting sqref="D64:E64">
    <cfRule type="expression" dxfId="1837" priority="97">
      <formula>$E$64="J"</formula>
    </cfRule>
  </conditionalFormatting>
  <conditionalFormatting sqref="D65:E65">
    <cfRule type="expression" dxfId="1836" priority="96">
      <formula>$E$65="J"</formula>
    </cfRule>
  </conditionalFormatting>
  <conditionalFormatting sqref="D60:F60">
    <cfRule type="expression" dxfId="1835" priority="95">
      <formula>$F$60="J"</formula>
    </cfRule>
  </conditionalFormatting>
  <conditionalFormatting sqref="D61:F61">
    <cfRule type="expression" dxfId="1834" priority="94">
      <formula>$F$61="J"</formula>
    </cfRule>
  </conditionalFormatting>
  <conditionalFormatting sqref="D62:F62">
    <cfRule type="expression" dxfId="1833" priority="93">
      <formula>$F$62="J"</formula>
    </cfRule>
  </conditionalFormatting>
  <conditionalFormatting sqref="D63:F63">
    <cfRule type="expression" dxfId="1832" priority="92">
      <formula>$F$63="J"</formula>
    </cfRule>
  </conditionalFormatting>
  <conditionalFormatting sqref="D64:F64">
    <cfRule type="expression" dxfId="1831" priority="91">
      <formula>$F$4="J"</formula>
    </cfRule>
  </conditionalFormatting>
  <conditionalFormatting sqref="D65:F65">
    <cfRule type="expression" dxfId="1830" priority="90">
      <formula>$F$65="J"</formula>
    </cfRule>
  </conditionalFormatting>
  <conditionalFormatting sqref="A60:C60">
    <cfRule type="expression" dxfId="1829" priority="18">
      <formula>$D$60="J"</formula>
    </cfRule>
  </conditionalFormatting>
  <conditionalFormatting sqref="A61:C61">
    <cfRule type="expression" dxfId="1828" priority="17">
      <formula>$D$61="J"</formula>
    </cfRule>
  </conditionalFormatting>
  <conditionalFormatting sqref="A62:C62">
    <cfRule type="expression" dxfId="1827" priority="16">
      <formula>$D$62="J"</formula>
    </cfRule>
  </conditionalFormatting>
  <conditionalFormatting sqref="A63:C63">
    <cfRule type="expression" dxfId="1826" priority="15">
      <formula>$D$63="J"</formula>
    </cfRule>
  </conditionalFormatting>
  <conditionalFormatting sqref="A64:C64">
    <cfRule type="expression" dxfId="1825" priority="14">
      <formula>$D$64="J"</formula>
    </cfRule>
  </conditionalFormatting>
  <conditionalFormatting sqref="A65:C65">
    <cfRule type="expression" dxfId="1824" priority="13">
      <formula>$D$65="J"</formula>
    </cfRule>
  </conditionalFormatting>
  <conditionalFormatting sqref="A60:C60">
    <cfRule type="expression" dxfId="1823" priority="12">
      <formula>$E$60="J"</formula>
    </cfRule>
  </conditionalFormatting>
  <conditionalFormatting sqref="A61:C61">
    <cfRule type="expression" dxfId="1822" priority="11">
      <formula>$E$61="J"</formula>
    </cfRule>
  </conditionalFormatting>
  <conditionalFormatting sqref="A62:C62">
    <cfRule type="expression" dxfId="1821" priority="10">
      <formula>$E$62="J"</formula>
    </cfRule>
  </conditionalFormatting>
  <conditionalFormatting sqref="A63:C63">
    <cfRule type="expression" dxfId="1820" priority="9">
      <formula>$E$63="J"</formula>
    </cfRule>
  </conditionalFormatting>
  <conditionalFormatting sqref="A64:C64">
    <cfRule type="expression" dxfId="1819" priority="8">
      <formula>$E$64="J"</formula>
    </cfRule>
  </conditionalFormatting>
  <conditionalFormatting sqref="A65:C65">
    <cfRule type="expression" dxfId="1818" priority="7">
      <formula>$E$65="J"</formula>
    </cfRule>
  </conditionalFormatting>
  <conditionalFormatting sqref="A60:C60">
    <cfRule type="expression" dxfId="1817" priority="6">
      <formula>$F$60="J"</formula>
    </cfRule>
  </conditionalFormatting>
  <conditionalFormatting sqref="A61:C61">
    <cfRule type="expression" dxfId="1816" priority="5">
      <formula>$F$61="J"</formula>
    </cfRule>
  </conditionalFormatting>
  <conditionalFormatting sqref="A62:C62">
    <cfRule type="expression" dxfId="1815" priority="4">
      <formula>$F$62="J"</formula>
    </cfRule>
  </conditionalFormatting>
  <conditionalFormatting sqref="A63:C63">
    <cfRule type="expression" dxfId="1814" priority="3">
      <formula>$F$63="J"</formula>
    </cfRule>
  </conditionalFormatting>
  <conditionalFormatting sqref="A64:C64">
    <cfRule type="expression" dxfId="1813" priority="2">
      <formula>$F$64="J"</formula>
    </cfRule>
  </conditionalFormatting>
  <conditionalFormatting sqref="A65:C65">
    <cfRule type="expression" dxfId="1812" priority="1">
      <formula>$F$65="J"</formula>
    </cfRule>
  </conditionalFormatting>
  <conditionalFormatting sqref="A60:C60">
    <cfRule type="expression" dxfId="1811" priority="53">
      <formula>#REF!="J"</formula>
    </cfRule>
  </conditionalFormatting>
  <conditionalFormatting sqref="A61:C61">
    <cfRule type="expression" dxfId="1810" priority="52">
      <formula>#REF!="J"</formula>
    </cfRule>
  </conditionalFormatting>
  <conditionalFormatting sqref="A62:C62">
    <cfRule type="expression" dxfId="1809" priority="51">
      <formula>#REF!="J"</formula>
    </cfRule>
  </conditionalFormatting>
  <conditionalFormatting sqref="A63:C63">
    <cfRule type="expression" dxfId="1808" priority="50">
      <formula>#REF!="J"</formula>
    </cfRule>
  </conditionalFormatting>
  <conditionalFormatting sqref="A64:C64">
    <cfRule type="expression" dxfId="1807" priority="49">
      <formula>#REF!="J"</formula>
    </cfRule>
  </conditionalFormatting>
  <conditionalFormatting sqref="A65:C65">
    <cfRule type="expression" dxfId="1806" priority="48">
      <formula>#REF!="J"</formula>
    </cfRule>
  </conditionalFormatting>
  <conditionalFormatting sqref="A60:C60">
    <cfRule type="expression" dxfId="1805" priority="47">
      <formula>#REF!="J"</formula>
    </cfRule>
  </conditionalFormatting>
  <conditionalFormatting sqref="A61:C61">
    <cfRule type="expression" dxfId="1804" priority="46">
      <formula>#REF!="J"</formula>
    </cfRule>
  </conditionalFormatting>
  <conditionalFormatting sqref="A62:C62">
    <cfRule type="expression" dxfId="1803" priority="45">
      <formula>#REF!="J"</formula>
    </cfRule>
  </conditionalFormatting>
  <conditionalFormatting sqref="A63:C63">
    <cfRule type="expression" dxfId="1802" priority="44">
      <formula>#REF!="J"</formula>
    </cfRule>
  </conditionalFormatting>
  <conditionalFormatting sqref="A64:C64">
    <cfRule type="expression" dxfId="1801" priority="43">
      <formula>#REF!="J"</formula>
    </cfRule>
  </conditionalFormatting>
  <conditionalFormatting sqref="A65:C65">
    <cfRule type="expression" dxfId="1800" priority="42">
      <formula>#REF!="J"</formula>
    </cfRule>
  </conditionalFormatting>
  <conditionalFormatting sqref="A60:C60">
    <cfRule type="expression" dxfId="1799" priority="41">
      <formula>#REF!="J"</formula>
    </cfRule>
  </conditionalFormatting>
  <conditionalFormatting sqref="A61:C61">
    <cfRule type="expression" dxfId="1798" priority="40">
      <formula>#REF!="J"</formula>
    </cfRule>
  </conditionalFormatting>
  <conditionalFormatting sqref="A62:C62">
    <cfRule type="expression" dxfId="1797" priority="39">
      <formula>#REF!="J"</formula>
    </cfRule>
  </conditionalFormatting>
  <conditionalFormatting sqref="A63:C63">
    <cfRule type="expression" dxfId="1796" priority="38">
      <formula>#REF!="J"</formula>
    </cfRule>
  </conditionalFormatting>
  <conditionalFormatting sqref="A64:C64">
    <cfRule type="expression" dxfId="1795" priority="37">
      <formula>#REF!="J"</formula>
    </cfRule>
  </conditionalFormatting>
  <conditionalFormatting sqref="A65:C65">
    <cfRule type="expression" dxfId="1794" priority="36">
      <formula>#REF!="J"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14" r:id="rId4" name="Check Box 6">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7415" r:id="rId5" name="Check Box 7">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17416" r:id="rId6" name="Check Box 8">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7417" r:id="rId7" name="Check Box 9">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7419" r:id="rId8" name="Check Box 11">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7420" r:id="rId9" name="Check Box 12">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7421" r:id="rId10" name="Check Box 13">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7422" r:id="rId11" name="Check Box 14">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1" id="{4A5EC33D-92FD-4C72-A42E-B55698E9768B}">
            <xm:f>'Kind 2'!#REF!="J"</xm:f>
            <x14:dxf>
              <font>
                <color rgb="FF00CC00"/>
              </font>
              <fill>
                <patternFill>
                  <bgColor theme="9" tint="0.59996337778862885"/>
                </patternFill>
              </fill>
            </x14:dxf>
          </x14:cfRule>
          <x14:cfRule type="expression" priority="89" id="{3FA248CD-5241-4370-9482-D2CF38F899DC}">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8FEAB5FD-86AA-47E6-BCF9-1D4472211471}">
            <xm:f>'Kind 4'!#REF!="J"</xm:f>
            <x14:dxf>
              <font>
                <color rgb="FF00CC00"/>
              </font>
              <fill>
                <patternFill>
                  <bgColor theme="9" tint="0.59996337778862885"/>
                </patternFill>
              </fill>
            </x14:dxf>
          </x14:cfRule>
          <x14:cfRule type="expression" priority="70" id="{3382DD27-E1AC-4752-9866-DDCFD9636471}">
            <xm:f>'Kind 2'!#REF!="J"</xm:f>
            <x14:dxf>
              <font>
                <color rgb="FF00CC00"/>
              </font>
              <fill>
                <patternFill>
                  <bgColor theme="9" tint="0.59996337778862885"/>
                </patternFill>
              </fill>
            </x14:dxf>
          </x14:cfRule>
          <x14:cfRule type="expression" priority="88" id="{F951AFB7-DEC0-4684-A358-A7C7EA1E7F0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72416956-DAA7-44AE-8017-19F4653756F6}">
            <xm:f>'Kind 4'!#REF!="J"</xm:f>
            <x14:dxf>
              <font>
                <color rgb="FF00CC00"/>
              </font>
              <fill>
                <patternFill>
                  <bgColor theme="9" tint="0.59996337778862885"/>
                </patternFill>
              </fill>
            </x14:dxf>
          </x14:cfRule>
          <x14:cfRule type="expression" priority="69" id="{A3C26A1B-1573-4623-80A1-3CD440D31EAE}">
            <xm:f>'Kind 2'!#REF!="J"</xm:f>
            <x14:dxf>
              <font>
                <color rgb="FF00CC00"/>
              </font>
              <fill>
                <patternFill>
                  <bgColor theme="9" tint="0.59996337778862885"/>
                </patternFill>
              </fill>
            </x14:dxf>
          </x14:cfRule>
          <x14:cfRule type="expression" priority="87" id="{C2E9F30C-CDE5-4902-A5A3-F48D6BCCF9B4}">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7DA17824-C8F4-4E69-86A2-1A80A56669BD}">
            <xm:f>'Kind 4'!#REF!="J"</xm:f>
            <x14:dxf>
              <font>
                <color rgb="FF00CC00"/>
              </font>
              <fill>
                <patternFill>
                  <bgColor theme="9" tint="0.59996337778862885"/>
                </patternFill>
              </fill>
            </x14:dxf>
          </x14:cfRule>
          <x14:cfRule type="expression" priority="68" id="{EED7D810-452C-4303-8D09-EB949AF147A4}">
            <xm:f>'Kind 2'!#REF!="J"</xm:f>
            <x14:dxf>
              <font>
                <color rgb="FF00CC00"/>
              </font>
              <fill>
                <patternFill>
                  <bgColor theme="9" tint="0.59996337778862885"/>
                </patternFill>
              </fill>
            </x14:dxf>
          </x14:cfRule>
          <x14:cfRule type="expression" priority="86" id="{CD57DC38-A998-49A0-9E8F-D4BF8D72C922}">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AE7F815A-C01F-4645-A95A-855ADF6DA84A}">
            <xm:f>'Kind 4'!#REF!="J"</xm:f>
            <x14:dxf>
              <font>
                <color rgb="FF00CC00"/>
              </font>
              <fill>
                <patternFill>
                  <bgColor theme="9" tint="0.59996337778862885"/>
                </patternFill>
              </fill>
            </x14:dxf>
          </x14:cfRule>
          <x14:cfRule type="expression" priority="67" id="{80E77E48-64DC-4BFB-BEEF-0EC28AFE2826}">
            <xm:f>'Kind 2'!#REF!="J"</xm:f>
            <x14:dxf>
              <font>
                <color rgb="FF00CC00"/>
              </font>
              <fill>
                <patternFill>
                  <bgColor theme="9" tint="0.59996337778862885"/>
                </patternFill>
              </fill>
            </x14:dxf>
          </x14:cfRule>
          <x14:cfRule type="expression" priority="85" id="{B0EF39AF-9620-42F1-A7DA-3928B666F43B}">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F84BEF72-3D1C-4142-8A5C-114DDA33227C}">
            <xm:f>'Kind 4'!#REF!="J"</xm:f>
            <x14:dxf>
              <font>
                <color rgb="FF00CC00"/>
              </font>
              <fill>
                <patternFill>
                  <bgColor theme="9" tint="0.59996337778862885"/>
                </patternFill>
              </fill>
            </x14:dxf>
          </x14:cfRule>
          <x14:cfRule type="expression" priority="66" id="{F61168C4-1FF3-474F-80A7-1B2A74A517C7}">
            <xm:f>'Kind 2'!#REF!="J"</xm:f>
            <x14:dxf>
              <font>
                <color rgb="FF00CC00"/>
              </font>
              <fill>
                <patternFill>
                  <bgColor theme="9" tint="0.59996337778862885"/>
                </patternFill>
              </fill>
            </x14:dxf>
          </x14:cfRule>
          <x14:cfRule type="expression" priority="84" id="{A18A3FEE-DB13-4763-A95E-6D55E1B16B94}">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4929C107-5571-4A74-9E17-7683A2456DE8}">
            <xm:f>'Kind 4'!#REF!="J"</xm:f>
            <x14:dxf>
              <font>
                <color rgb="FF00CC00"/>
              </font>
              <fill>
                <patternFill>
                  <bgColor theme="9" tint="0.59996337778862885"/>
                </patternFill>
              </fill>
            </x14:dxf>
          </x14:cfRule>
          <x14:cfRule type="expression" priority="65" id="{655BA060-02E0-4338-BAAB-C6D6A04BE5C2}">
            <xm:f>'Kind 2'!#REF!="J"</xm:f>
            <x14:dxf>
              <font>
                <color rgb="FF00CC00"/>
              </font>
              <fill>
                <patternFill>
                  <bgColor theme="9" tint="0.59996337778862885"/>
                </patternFill>
              </fill>
            </x14:dxf>
          </x14:cfRule>
          <x14:cfRule type="expression" priority="83" id="{50013AF7-B0EB-46F6-851C-40B9A192688C}">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69C343A9-C3C3-49AD-8473-3DEE570FC47E}">
            <xm:f>'Kind 4'!#REF!="J"</xm:f>
            <x14:dxf>
              <font>
                <color rgb="FF00CC00"/>
              </font>
              <fill>
                <patternFill>
                  <bgColor theme="9" tint="0.59996337778862885"/>
                </patternFill>
              </fill>
            </x14:dxf>
          </x14:cfRule>
          <x14:cfRule type="expression" priority="64" id="{2E0F4FB5-FCF7-406F-BCE0-7F3A469B94D5}">
            <xm:f>'Kind 2'!#REF!="J"</xm:f>
            <x14:dxf>
              <font>
                <color rgb="FF00CC00"/>
              </font>
              <fill>
                <patternFill>
                  <bgColor theme="9" tint="0.59996337778862885"/>
                </patternFill>
              </fill>
            </x14:dxf>
          </x14:cfRule>
          <x14:cfRule type="expression" priority="82" id="{6B4D3756-8056-4A54-B6AC-D349D442D547}">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8B785740-0FED-44BE-88E1-A278E50A0E23}">
            <xm:f>'Kind 4'!#REF!="J"</xm:f>
            <x14:dxf>
              <font>
                <color rgb="FF00CC00"/>
              </font>
              <fill>
                <patternFill>
                  <bgColor theme="9" tint="0.59996337778862885"/>
                </patternFill>
              </fill>
            </x14:dxf>
          </x14:cfRule>
          <x14:cfRule type="expression" priority="63" id="{C8DC8E60-B0DF-4711-A62E-B7E24C68BBCD}">
            <xm:f>'Kind 2'!#REF!="J"</xm:f>
            <x14:dxf>
              <font>
                <color rgb="FF00CC00"/>
              </font>
              <fill>
                <patternFill>
                  <bgColor theme="9" tint="0.59996337778862885"/>
                </patternFill>
              </fill>
            </x14:dxf>
          </x14:cfRule>
          <x14:cfRule type="expression" priority="81" id="{41521896-9BA9-4AF4-A8F3-843538F5D60B}">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E30DD90A-4780-4CC1-8556-75F4B36367CA}">
            <xm:f>'Kind 4'!#REF!="J"</xm:f>
            <x14:dxf>
              <font>
                <color rgb="FF00CC00"/>
              </font>
              <fill>
                <patternFill>
                  <bgColor theme="9" tint="0.59996337778862885"/>
                </patternFill>
              </fill>
            </x14:dxf>
          </x14:cfRule>
          <x14:cfRule type="expression" priority="62" id="{031C3E41-E47E-427D-A160-923D6BEE0243}">
            <xm:f>'Kind 2'!#REF!="J"</xm:f>
            <x14:dxf>
              <font>
                <color rgb="FF00CC00"/>
              </font>
              <fill>
                <patternFill>
                  <bgColor theme="9" tint="0.59996337778862885"/>
                </patternFill>
              </fill>
            </x14:dxf>
          </x14:cfRule>
          <x14:cfRule type="expression" priority="80" id="{4E842D30-37F2-4D0C-895F-6C01B9A271EB}">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56EC4A22-69FF-4685-BEF7-5AB57D640FD6}">
            <xm:f>'Kind 4'!#REF!="J"</xm:f>
            <x14:dxf>
              <font>
                <color rgb="FF00CC00"/>
              </font>
              <fill>
                <patternFill>
                  <bgColor theme="9" tint="0.59996337778862885"/>
                </patternFill>
              </fill>
            </x14:dxf>
          </x14:cfRule>
          <x14:cfRule type="expression" priority="61" id="{4A7010BB-2833-4CEF-BFD5-8ADFED966E1E}">
            <xm:f>'Kind 2'!#REF!="J"</xm:f>
            <x14:dxf>
              <font>
                <color rgb="FF00CC00"/>
              </font>
              <fill>
                <patternFill>
                  <bgColor theme="9" tint="0.59996337778862885"/>
                </patternFill>
              </fill>
            </x14:dxf>
          </x14:cfRule>
          <x14:cfRule type="expression" priority="79" id="{84E88F2A-9367-43F4-A6CC-9EFB3BF82883}">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5905C6DC-68EB-491E-BFC4-85F298B2CB53}">
            <xm:f>'Kind 4'!#REF!="J"</xm:f>
            <x14:dxf>
              <font>
                <color rgb="FF00CC00"/>
              </font>
              <fill>
                <patternFill>
                  <bgColor theme="9" tint="0.59996337778862885"/>
                </patternFill>
              </fill>
            </x14:dxf>
          </x14:cfRule>
          <x14:cfRule type="expression" priority="60" id="{02832087-0363-4E93-95E7-9344758AD74E}">
            <xm:f>'Kind 2'!#REF!="J"</xm:f>
            <x14:dxf>
              <font>
                <color rgb="FF00CC00"/>
              </font>
              <fill>
                <patternFill>
                  <bgColor theme="9" tint="0.59996337778862885"/>
                </patternFill>
              </fill>
            </x14:dxf>
          </x14:cfRule>
          <x14:cfRule type="expression" priority="78" id="{CE2903F9-64BA-48D9-B5EF-8D0861EEDB25}">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383351D0-524B-48A5-86CC-B64A60270A49}">
            <xm:f>'Kind 4'!#REF!="J"</xm:f>
            <x14:dxf>
              <font>
                <color rgb="FF00CC00"/>
              </font>
              <fill>
                <patternFill>
                  <bgColor theme="9" tint="0.59996337778862885"/>
                </patternFill>
              </fill>
            </x14:dxf>
          </x14:cfRule>
          <x14:cfRule type="expression" priority="59" id="{334E4DDC-A270-481F-BDB6-AB040D6E3C0F}">
            <xm:f>'Kind 2'!#REF!="J"</xm:f>
            <x14:dxf>
              <font>
                <color rgb="FF00CC00"/>
              </font>
              <fill>
                <patternFill>
                  <bgColor theme="9" tint="0.59996337778862885"/>
                </patternFill>
              </fill>
            </x14:dxf>
          </x14:cfRule>
          <x14:cfRule type="expression" priority="77" id="{C3059EAD-E876-42DD-8838-0D6BC98409C0}">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11431F58-0E39-448D-94A4-0BACAED3D58F}">
            <xm:f>'Kind 4'!#REF!="J"</xm:f>
            <x14:dxf>
              <font>
                <color rgb="FF00CC00"/>
              </font>
              <fill>
                <patternFill>
                  <bgColor theme="9" tint="0.59996337778862885"/>
                </patternFill>
              </fill>
            </x14:dxf>
          </x14:cfRule>
          <x14:cfRule type="expression" priority="58" id="{0C49F4E3-3334-4759-A498-5E59CA217000}">
            <xm:f>'Kind 2'!#REF!="J"</xm:f>
            <x14:dxf>
              <font>
                <color rgb="FF00CC00"/>
              </font>
              <fill>
                <patternFill>
                  <bgColor theme="9" tint="0.59996337778862885"/>
                </patternFill>
              </fill>
            </x14:dxf>
          </x14:cfRule>
          <x14:cfRule type="expression" priority="76" id="{51489A11-A6AB-4624-8111-CA152952FC56}">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1B3ED9EC-782D-4E1C-BF08-0FE9F63F2C3F}">
            <xm:f>'Kind 4'!#REF!="J"</xm:f>
            <x14:dxf>
              <font>
                <color rgb="FF00CC00"/>
              </font>
              <fill>
                <patternFill>
                  <bgColor theme="9" tint="0.59996337778862885"/>
                </patternFill>
              </fill>
            </x14:dxf>
          </x14:cfRule>
          <x14:cfRule type="expression" priority="57" id="{BF5861B8-9334-490B-9D58-830216A70D0D}">
            <xm:f>'Kind 2'!#REF!="J"</xm:f>
            <x14:dxf>
              <font>
                <color rgb="FF00CC00"/>
              </font>
              <fill>
                <patternFill>
                  <bgColor theme="9" tint="0.59996337778862885"/>
                </patternFill>
              </fill>
            </x14:dxf>
          </x14:cfRule>
          <x14:cfRule type="expression" priority="75" id="{67B66657-3B5A-4036-B330-EFE131588213}">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524E2B3F-CF2A-4DFF-9A8E-D0BC0564243B}">
            <xm:f>'Kind 4'!#REF!="J"</xm:f>
            <x14:dxf>
              <font>
                <color rgb="FF00CC00"/>
              </font>
              <fill>
                <patternFill>
                  <bgColor theme="9" tint="0.59996337778862885"/>
                </patternFill>
              </fill>
            </x14:dxf>
          </x14:cfRule>
          <x14:cfRule type="expression" priority="56" id="{72A8CE30-ED1E-481E-AF93-264FD1255430}">
            <xm:f>'Kind 2'!#REF!="J"</xm:f>
            <x14:dxf>
              <font>
                <color rgb="FF00CC00"/>
              </font>
              <fill>
                <patternFill>
                  <bgColor theme="9" tint="0.59996337778862885"/>
                </patternFill>
              </fill>
            </x14:dxf>
          </x14:cfRule>
          <x14:cfRule type="expression" priority="74" id="{F4DB470C-B5E0-40B6-8B2A-BC1BC1E85DDD}">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B7D76044-082F-451F-BB02-8BC4A7B6EDD7}">
            <xm:f>'Kind 4'!#REF!="J"</xm:f>
            <x14:dxf>
              <font>
                <color rgb="FF00CC00"/>
              </font>
              <fill>
                <patternFill>
                  <bgColor theme="9" tint="0.59996337778862885"/>
                </patternFill>
              </fill>
            </x14:dxf>
          </x14:cfRule>
          <x14:cfRule type="expression" priority="55" id="{4ADFF909-EFF1-4F31-BC93-C17E44CF0D09}">
            <xm:f>'Kind 2'!#REF!="J"</xm:f>
            <x14:dxf>
              <font>
                <color rgb="FF00CC00"/>
              </font>
              <fill>
                <patternFill>
                  <bgColor theme="9" tint="0.59996337778862885"/>
                </patternFill>
              </fill>
            </x14:dxf>
          </x14:cfRule>
          <x14:cfRule type="expression" priority="73" id="{37B23EC6-C4BF-443A-B0DD-2846F32A74D5}">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770AEFAF-0EC3-4C70-9C20-0D1154117868}">
            <xm:f>'Kind 4'!#REF!="J"</xm:f>
            <x14:dxf>
              <font>
                <color rgb="FF00CC00"/>
              </font>
              <fill>
                <patternFill>
                  <bgColor theme="9" tint="0.59996337778862885"/>
                </patternFill>
              </fill>
            </x14:dxf>
          </x14:cfRule>
          <x14:cfRule type="expression" priority="54" id="{1F8CFD6F-90B6-4EEF-861C-0F1EAE9E6457}">
            <xm:f>'Kind 2'!#REF!="J"</xm:f>
            <x14:dxf>
              <font>
                <color rgb="FF00CC00"/>
              </font>
              <fill>
                <patternFill>
                  <bgColor theme="9" tint="0.59996337778862885"/>
                </patternFill>
              </fill>
            </x14:dxf>
          </x14:cfRule>
          <x14:cfRule type="expression" priority="72" id="{70D74F12-637F-442C-B9F2-6F1737A8E570}">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0000000}">
          <x14:formula1>
            <xm:f>Intern!$H$1:$H$2</xm:f>
          </x14:formula1>
          <xm:sqref>D60:F65 D25:F33 D35:F39 D41:F46 D48:F55 D57:F58</xm:sqref>
        </x14:dataValidation>
        <x14:dataValidation type="list" allowBlank="1" showInputMessage="1" showErrorMessage="1" xr:uid="{00000000-0002-0000-0500-000001000000}">
          <x14:formula1>
            <xm:f>Intern!$L$1:$L$7</xm:f>
          </x14:formula1>
          <xm:sqref>A13</xm:sqref>
        </x14:dataValidation>
        <x14:dataValidation type="list" allowBlank="1" showInputMessage="1" showErrorMessage="1" xr:uid="{DA0F530E-E475-47F1-86BE-93D7701F9F29}">
          <x14:formula1>
            <xm:f>Intern!$M$1:$M$6</xm:f>
          </x14:formula1>
          <xm:sqref>A18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BE184"/>
  <sheetViews>
    <sheetView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7109375" customWidth="1"/>
    <col min="13" max="13" width="3.28515625" customWidth="1"/>
    <col min="14" max="15" width="120.7109375" customWidth="1"/>
    <col min="16" max="16" width="75.7109375" customWidth="1"/>
  </cols>
  <sheetData>
    <row r="1" spans="1:16" ht="11.25" customHeight="1" x14ac:dyDescent="0.25">
      <c r="A1" s="646" t="s">
        <v>72</v>
      </c>
      <c r="B1" s="646"/>
      <c r="C1" s="646"/>
      <c r="D1" s="646"/>
      <c r="E1" s="646"/>
      <c r="F1" s="646"/>
      <c r="G1" s="646"/>
      <c r="H1" s="646"/>
      <c r="I1" s="646"/>
      <c r="J1" s="646"/>
      <c r="K1" s="646"/>
      <c r="L1" s="67"/>
      <c r="M1" s="67"/>
      <c r="N1" s="66"/>
      <c r="O1" s="66"/>
    </row>
    <row r="2" spans="1:16" ht="10.5" customHeight="1" x14ac:dyDescent="0.25">
      <c r="A2" s="505"/>
      <c r="B2" s="505"/>
      <c r="C2" s="505"/>
      <c r="D2" s="505"/>
      <c r="E2" s="505"/>
      <c r="F2" s="505"/>
      <c r="G2" s="505"/>
      <c r="H2" s="505"/>
      <c r="I2" s="505"/>
      <c r="J2" s="505"/>
      <c r="K2" s="505"/>
      <c r="L2" s="67"/>
      <c r="M2" s="67"/>
      <c r="N2" s="66"/>
      <c r="O2" s="66"/>
    </row>
    <row r="3" spans="1:16" ht="5.25" customHeight="1" x14ac:dyDescent="0.25">
      <c r="A3" s="505"/>
      <c r="B3" s="505"/>
      <c r="C3" s="505"/>
      <c r="D3" s="505"/>
      <c r="E3" s="505"/>
      <c r="F3" s="505"/>
      <c r="G3" s="505"/>
      <c r="H3" s="505"/>
      <c r="I3" s="505"/>
      <c r="J3" s="505"/>
      <c r="K3" s="505"/>
      <c r="L3" s="67"/>
      <c r="M3" s="67"/>
      <c r="N3" s="66"/>
      <c r="O3" s="66"/>
    </row>
    <row r="4" spans="1:16" ht="18.75" customHeight="1" thickBot="1" x14ac:dyDescent="0.3">
      <c r="A4" s="505"/>
      <c r="B4" s="505"/>
      <c r="C4" s="505"/>
      <c r="D4" s="505"/>
      <c r="E4" s="505"/>
      <c r="F4" s="505"/>
      <c r="G4" s="505"/>
      <c r="H4" s="505"/>
      <c r="I4" s="505"/>
      <c r="J4" s="505"/>
      <c r="K4" s="505"/>
      <c r="L4" s="67"/>
      <c r="M4" s="34"/>
      <c r="N4" s="87"/>
      <c r="P4" s="56"/>
    </row>
    <row r="5" spans="1:16" ht="21.75" customHeight="1" thickBot="1" x14ac:dyDescent="0.3">
      <c r="A5" s="508"/>
      <c r="B5" s="508"/>
      <c r="C5" s="508"/>
      <c r="D5" s="508"/>
      <c r="E5" s="508"/>
      <c r="F5" s="508"/>
      <c r="G5" s="508"/>
      <c r="H5" s="508"/>
      <c r="I5" s="508"/>
      <c r="J5" s="508"/>
      <c r="K5" s="508"/>
      <c r="L5" s="81"/>
      <c r="M5" s="693" t="s">
        <v>43</v>
      </c>
      <c r="N5" s="694"/>
      <c r="O5" s="58" t="s">
        <v>43</v>
      </c>
      <c r="P5" s="56"/>
    </row>
    <row r="6" spans="1:16" ht="16.5" customHeight="1" thickBot="1" x14ac:dyDescent="0.3">
      <c r="A6" s="24" t="s">
        <v>28</v>
      </c>
      <c r="B6" s="25"/>
      <c r="C6" s="19" t="s">
        <v>109</v>
      </c>
      <c r="D6" s="18"/>
      <c r="E6" s="18"/>
      <c r="F6" s="18"/>
      <c r="G6" s="18"/>
      <c r="H6" s="19" t="s">
        <v>108</v>
      </c>
      <c r="I6" s="18"/>
      <c r="J6" s="18"/>
      <c r="K6" s="20"/>
      <c r="L6" s="80"/>
      <c r="M6" s="695" t="s">
        <v>30</v>
      </c>
      <c r="N6" s="696"/>
      <c r="O6" s="258" t="s">
        <v>34</v>
      </c>
      <c r="P6" s="56"/>
    </row>
    <row r="7" spans="1:16" ht="25.7" customHeight="1" thickBot="1" x14ac:dyDescent="0.3">
      <c r="A7" s="209" t="s">
        <v>52</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61"/>
      <c r="M7" s="364"/>
      <c r="N7" s="362"/>
      <c r="O7" s="363"/>
      <c r="P7" s="56"/>
    </row>
    <row r="8" spans="1:16" ht="25.7" customHeight="1" thickTop="1" x14ac:dyDescent="0.25">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07"/>
      <c r="M8" s="354"/>
      <c r="N8" s="353"/>
      <c r="O8" s="270"/>
      <c r="P8" s="56"/>
    </row>
    <row r="9" spans="1:16" ht="25.7" customHeight="1" thickBot="1" x14ac:dyDescent="0.3">
      <c r="A9" s="290"/>
      <c r="B9" s="297"/>
      <c r="C9" s="653"/>
      <c r="D9" s="654"/>
      <c r="E9" s="654"/>
      <c r="F9" s="655"/>
      <c r="G9" s="16"/>
      <c r="H9" s="669"/>
      <c r="I9" s="669"/>
      <c r="J9" s="669"/>
      <c r="K9" s="17"/>
      <c r="L9" s="108"/>
      <c r="M9" s="355"/>
      <c r="N9" s="353"/>
      <c r="O9" s="270"/>
      <c r="P9" s="54"/>
    </row>
    <row r="10" spans="1:16" ht="25.7" customHeight="1" thickBot="1" x14ac:dyDescent="0.3">
      <c r="A10" s="304"/>
      <c r="B10" s="254"/>
      <c r="C10" s="653"/>
      <c r="D10" s="654"/>
      <c r="E10" s="654"/>
      <c r="F10" s="655"/>
      <c r="G10" s="16"/>
      <c r="H10" s="669"/>
      <c r="I10" s="669"/>
      <c r="J10" s="669"/>
      <c r="K10" s="17"/>
      <c r="L10" s="61"/>
      <c r="M10" s="277"/>
      <c r="N10" s="352"/>
      <c r="O10" s="270"/>
      <c r="P10" s="54"/>
    </row>
    <row r="11" spans="1:16" ht="25.7" customHeight="1" thickBot="1" x14ac:dyDescent="0.3">
      <c r="A11" s="28" t="s">
        <v>22</v>
      </c>
      <c r="B11" s="31"/>
      <c r="C11" s="653"/>
      <c r="D11" s="654"/>
      <c r="E11" s="654"/>
      <c r="F11" s="655"/>
      <c r="G11" s="16"/>
      <c r="H11" s="669"/>
      <c r="I11" s="669"/>
      <c r="J11" s="669"/>
      <c r="K11" s="17"/>
      <c r="L11" s="107"/>
      <c r="M11" s="354"/>
      <c r="N11" s="352"/>
      <c r="O11" s="270"/>
      <c r="P11" s="54"/>
    </row>
    <row r="12" spans="1:16" ht="25.7" customHeight="1" thickBot="1" x14ac:dyDescent="0.3">
      <c r="A12" s="26" t="s">
        <v>29</v>
      </c>
      <c r="B12" s="31"/>
      <c r="C12" s="653"/>
      <c r="D12" s="654"/>
      <c r="E12" s="654"/>
      <c r="F12" s="655"/>
      <c r="G12" s="16"/>
      <c r="H12" s="669"/>
      <c r="I12" s="669"/>
      <c r="J12" s="669"/>
      <c r="K12" s="17"/>
      <c r="L12" s="107"/>
      <c r="M12" s="354"/>
      <c r="N12" s="352"/>
      <c r="O12" s="270"/>
      <c r="P12" s="54"/>
    </row>
    <row r="13" spans="1:16" ht="25.7" customHeight="1" thickBot="1" x14ac:dyDescent="0.3">
      <c r="A13" s="262">
        <v>1</v>
      </c>
      <c r="B13" s="31"/>
      <c r="C13" s="653"/>
      <c r="D13" s="654"/>
      <c r="E13" s="654"/>
      <c r="F13" s="655"/>
      <c r="G13" s="16"/>
      <c r="H13" s="669"/>
      <c r="I13" s="669"/>
      <c r="J13" s="669"/>
      <c r="K13" s="17"/>
      <c r="L13" s="107"/>
      <c r="M13" s="354"/>
      <c r="N13" s="181"/>
      <c r="O13" s="270"/>
      <c r="P13" s="54"/>
    </row>
    <row r="14" spans="1:16" ht="25.7" customHeight="1" thickBot="1" x14ac:dyDescent="0.3">
      <c r="A14" s="263"/>
      <c r="B14" s="255"/>
      <c r="C14" s="656" t="s">
        <v>126</v>
      </c>
      <c r="D14" s="657"/>
      <c r="E14" s="657"/>
      <c r="F14" s="658"/>
      <c r="G14" s="264"/>
      <c r="H14" s="670" t="s">
        <v>108</v>
      </c>
      <c r="I14" s="670"/>
      <c r="J14" s="670"/>
      <c r="K14" s="17"/>
      <c r="L14" s="107"/>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07"/>
      <c r="M15" s="355"/>
      <c r="N15" s="352"/>
      <c r="O15" s="270"/>
      <c r="P15" s="54"/>
    </row>
    <row r="16" spans="1:16" ht="25.7" customHeight="1" thickTop="1" x14ac:dyDescent="0.25">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08"/>
      <c r="M16" s="355"/>
      <c r="N16" s="181"/>
      <c r="O16" s="270"/>
      <c r="P16" s="54"/>
    </row>
    <row r="17" spans="1:16" ht="25.7" customHeight="1" x14ac:dyDescent="0.25">
      <c r="A17" s="176" t="s">
        <v>137</v>
      </c>
      <c r="B17" s="272"/>
      <c r="C17" s="667"/>
      <c r="D17" s="667"/>
      <c r="E17" s="667"/>
      <c r="F17" s="667"/>
      <c r="G17" s="176"/>
      <c r="H17" s="667"/>
      <c r="I17" s="667"/>
      <c r="J17" s="667"/>
      <c r="K17" s="17"/>
      <c r="L17" s="107"/>
      <c r="M17" s="277"/>
      <c r="N17" s="352"/>
      <c r="O17" s="270"/>
      <c r="P17" s="54"/>
    </row>
    <row r="18" spans="1:16" ht="25.7" customHeight="1" x14ac:dyDescent="0.25">
      <c r="A18" s="267">
        <v>3</v>
      </c>
      <c r="B18" s="273" t="s">
        <v>136</v>
      </c>
      <c r="C18" s="667"/>
      <c r="D18" s="667"/>
      <c r="E18" s="667"/>
      <c r="F18" s="667"/>
      <c r="G18" s="176"/>
      <c r="H18" s="667"/>
      <c r="I18" s="667"/>
      <c r="J18" s="667"/>
      <c r="K18" s="17"/>
      <c r="L18" s="107"/>
      <c r="M18" s="355"/>
      <c r="N18" s="181"/>
      <c r="O18" s="270"/>
      <c r="P18" s="54"/>
    </row>
    <row r="19" spans="1:16" ht="25.7" customHeight="1" x14ac:dyDescent="0.25">
      <c r="A19" s="176"/>
      <c r="B19" s="274"/>
      <c r="C19" s="667"/>
      <c r="D19" s="667"/>
      <c r="E19" s="667"/>
      <c r="F19" s="667"/>
      <c r="G19" s="176"/>
      <c r="H19" s="667"/>
      <c r="I19" s="667"/>
      <c r="J19" s="667"/>
      <c r="K19" s="17"/>
      <c r="L19" s="107"/>
      <c r="M19" s="355"/>
      <c r="N19" s="352"/>
      <c r="O19" s="270"/>
      <c r="P19" s="54"/>
    </row>
    <row r="20" spans="1:16" ht="25.7" customHeight="1" x14ac:dyDescent="0.25">
      <c r="A20" s="176"/>
      <c r="B20" s="275"/>
      <c r="C20" s="667"/>
      <c r="D20" s="667"/>
      <c r="E20" s="667"/>
      <c r="F20" s="667"/>
      <c r="G20" s="176"/>
      <c r="H20" s="667"/>
      <c r="I20" s="667"/>
      <c r="J20" s="667"/>
      <c r="K20" s="22"/>
      <c r="L20" s="107"/>
      <c r="M20" s="277"/>
      <c r="N20" s="351"/>
      <c r="O20" s="270"/>
      <c r="P20" s="54"/>
    </row>
    <row r="21" spans="1:16" ht="25.7" customHeight="1" thickBot="1" x14ac:dyDescent="0.3">
      <c r="A21" s="179"/>
      <c r="B21" s="178"/>
      <c r="C21" s="177"/>
      <c r="D21" s="329"/>
      <c r="E21" s="329"/>
      <c r="F21" s="329"/>
      <c r="G21" s="23"/>
      <c r="H21" s="23"/>
      <c r="I21" s="23"/>
      <c r="J21" s="5"/>
      <c r="K21" s="27"/>
      <c r="L21" s="107"/>
      <c r="M21" s="354"/>
      <c r="N21" s="351"/>
      <c r="O21" s="270"/>
      <c r="P21" s="54"/>
    </row>
    <row r="22" spans="1:16" ht="25.7" customHeight="1" x14ac:dyDescent="0.25">
      <c r="A22" s="497" t="s">
        <v>149</v>
      </c>
      <c r="B22" s="674"/>
      <c r="C22" s="675"/>
      <c r="D22" s="682" t="s">
        <v>24</v>
      </c>
      <c r="E22" s="682"/>
      <c r="F22" s="682"/>
      <c r="G22" s="50"/>
      <c r="H22" s="1"/>
      <c r="I22" s="1"/>
      <c r="J22" s="9"/>
      <c r="K22" s="10"/>
      <c r="L22" s="109"/>
      <c r="M22" s="355"/>
      <c r="N22" s="351"/>
      <c r="O22" s="270"/>
      <c r="P22" s="54"/>
    </row>
    <row r="23" spans="1:16" ht="25.7" customHeight="1" thickBot="1" x14ac:dyDescent="0.3">
      <c r="A23" s="676"/>
      <c r="B23" s="677"/>
      <c r="C23" s="678"/>
      <c r="D23" s="328" t="s">
        <v>25</v>
      </c>
      <c r="E23" s="316" t="s">
        <v>26</v>
      </c>
      <c r="F23" s="316" t="s">
        <v>27</v>
      </c>
      <c r="G23" s="15"/>
      <c r="H23" s="287" t="s">
        <v>46</v>
      </c>
      <c r="K23" s="87"/>
      <c r="L23" s="94"/>
      <c r="M23" s="355"/>
      <c r="N23" s="181"/>
      <c r="O23" s="270"/>
      <c r="P23" s="54"/>
    </row>
    <row r="24" spans="1:16" ht="25.7" customHeight="1" x14ac:dyDescent="0.25">
      <c r="A24" s="708" t="s">
        <v>0</v>
      </c>
      <c r="B24" s="709"/>
      <c r="C24" s="709"/>
      <c r="D24" s="709"/>
      <c r="E24" s="709"/>
      <c r="F24" s="710"/>
      <c r="G24" s="14"/>
      <c r="H24" s="647"/>
      <c r="I24" s="648"/>
      <c r="J24" s="648"/>
      <c r="K24" s="649"/>
      <c r="L24" s="57"/>
      <c r="M24" s="355"/>
      <c r="N24" s="352"/>
      <c r="O24" s="270"/>
      <c r="P24" s="54"/>
    </row>
    <row r="25" spans="1:16" ht="25.7" customHeight="1" x14ac:dyDescent="0.25">
      <c r="A25" s="711" t="s">
        <v>1</v>
      </c>
      <c r="B25" s="712"/>
      <c r="C25" s="713"/>
      <c r="D25" s="210"/>
      <c r="E25" s="210"/>
      <c r="F25" s="211"/>
      <c r="G25" s="13"/>
      <c r="H25" s="607"/>
      <c r="I25" s="608"/>
      <c r="J25" s="608"/>
      <c r="K25" s="555"/>
      <c r="L25" s="106"/>
      <c r="M25" s="355"/>
      <c r="N25" s="352"/>
      <c r="O25" s="270"/>
      <c r="P25" s="54"/>
    </row>
    <row r="26" spans="1:16" ht="25.7" customHeight="1" x14ac:dyDescent="0.25">
      <c r="A26" s="711" t="s">
        <v>2</v>
      </c>
      <c r="B26" s="712"/>
      <c r="C26" s="713"/>
      <c r="D26" s="210"/>
      <c r="E26" s="210"/>
      <c r="F26" s="211"/>
      <c r="G26" s="13"/>
      <c r="H26" s="607"/>
      <c r="I26" s="608"/>
      <c r="J26" s="608"/>
      <c r="K26" s="555"/>
      <c r="L26" s="89"/>
      <c r="M26" s="355"/>
      <c r="N26" s="353"/>
      <c r="O26" s="270"/>
      <c r="P26" s="54"/>
    </row>
    <row r="27" spans="1:16" ht="25.7" customHeight="1" x14ac:dyDescent="0.25">
      <c r="A27" s="711" t="s">
        <v>70</v>
      </c>
      <c r="B27" s="712"/>
      <c r="C27" s="713"/>
      <c r="D27" s="210"/>
      <c r="E27" s="210"/>
      <c r="F27" s="211"/>
      <c r="H27" s="607"/>
      <c r="I27" s="608"/>
      <c r="J27" s="608"/>
      <c r="K27" s="555"/>
      <c r="L27" s="89"/>
      <c r="M27" s="356"/>
      <c r="N27" s="352"/>
      <c r="O27" s="270"/>
    </row>
    <row r="28" spans="1:16" ht="25.7" customHeight="1" x14ac:dyDescent="0.25">
      <c r="A28" s="711" t="s">
        <v>3</v>
      </c>
      <c r="B28" s="712"/>
      <c r="C28" s="713"/>
      <c r="D28" s="210"/>
      <c r="E28" s="210"/>
      <c r="F28" s="211"/>
      <c r="G28" s="13"/>
      <c r="H28" s="607"/>
      <c r="I28" s="608"/>
      <c r="J28" s="608"/>
      <c r="K28" s="555"/>
      <c r="L28" s="57"/>
      <c r="M28" s="358"/>
      <c r="N28" s="352"/>
      <c r="O28" s="270"/>
    </row>
    <row r="29" spans="1:16" ht="25.7" customHeight="1" x14ac:dyDescent="0.25">
      <c r="A29" s="711" t="s">
        <v>4</v>
      </c>
      <c r="B29" s="712"/>
      <c r="C29" s="713"/>
      <c r="D29" s="210"/>
      <c r="E29" s="210"/>
      <c r="F29" s="211"/>
      <c r="H29" s="607"/>
      <c r="I29" s="608"/>
      <c r="J29" s="608"/>
      <c r="K29" s="555"/>
      <c r="L29" s="106"/>
      <c r="M29" s="278"/>
      <c r="N29" s="181"/>
      <c r="O29" s="367"/>
    </row>
    <row r="30" spans="1:16" ht="25.7" customHeight="1" x14ac:dyDescent="0.25">
      <c r="A30" s="711" t="s">
        <v>5</v>
      </c>
      <c r="B30" s="712"/>
      <c r="C30" s="713"/>
      <c r="D30" s="210"/>
      <c r="E30" s="210"/>
      <c r="F30" s="211"/>
      <c r="G30" s="14"/>
      <c r="H30" s="607"/>
      <c r="I30" s="608"/>
      <c r="J30" s="608"/>
      <c r="K30" s="555"/>
      <c r="L30" s="106"/>
      <c r="M30" s="360"/>
      <c r="N30" s="352"/>
      <c r="O30" s="270"/>
    </row>
    <row r="31" spans="1:16" ht="25.7" customHeight="1" x14ac:dyDescent="0.25">
      <c r="A31" s="711" t="s">
        <v>47</v>
      </c>
      <c r="B31" s="712"/>
      <c r="C31" s="713"/>
      <c r="D31" s="210"/>
      <c r="E31" s="210"/>
      <c r="F31" s="211"/>
      <c r="G31" s="14"/>
      <c r="H31" s="607"/>
      <c r="I31" s="608"/>
      <c r="J31" s="608"/>
      <c r="K31" s="555"/>
      <c r="L31" s="106"/>
      <c r="M31" s="358"/>
      <c r="N31" s="352"/>
      <c r="O31" s="368"/>
    </row>
    <row r="32" spans="1:16" ht="25.7" customHeight="1" x14ac:dyDescent="0.25">
      <c r="A32" s="711" t="s">
        <v>6</v>
      </c>
      <c r="B32" s="712"/>
      <c r="C32" s="713"/>
      <c r="D32" s="210"/>
      <c r="E32" s="210"/>
      <c r="F32" s="211"/>
      <c r="G32" s="14"/>
      <c r="H32" s="607"/>
      <c r="I32" s="608"/>
      <c r="J32" s="608"/>
      <c r="K32" s="555"/>
      <c r="L32" s="106"/>
      <c r="M32" s="359"/>
      <c r="N32" s="352"/>
      <c r="O32" s="368"/>
    </row>
    <row r="33" spans="1:15" ht="25.7" customHeight="1" x14ac:dyDescent="0.25">
      <c r="A33" s="711" t="s">
        <v>7</v>
      </c>
      <c r="B33" s="712"/>
      <c r="C33" s="713"/>
      <c r="D33" s="210"/>
      <c r="E33" s="210"/>
      <c r="F33" s="211"/>
      <c r="G33" s="13"/>
      <c r="H33" s="607"/>
      <c r="I33" s="608"/>
      <c r="J33" s="608"/>
      <c r="K33" s="555"/>
      <c r="L33" s="89"/>
      <c r="M33" s="278"/>
      <c r="N33" s="352"/>
      <c r="O33" s="367"/>
    </row>
    <row r="34" spans="1:15" ht="25.7" customHeight="1" x14ac:dyDescent="0.25">
      <c r="A34" s="686" t="s">
        <v>8</v>
      </c>
      <c r="B34" s="687"/>
      <c r="C34" s="687"/>
      <c r="D34" s="687"/>
      <c r="E34" s="687"/>
      <c r="F34" s="688"/>
      <c r="H34" s="659"/>
      <c r="I34" s="660"/>
      <c r="J34" s="660"/>
      <c r="K34" s="661"/>
      <c r="L34" s="57"/>
      <c r="M34" s="358"/>
      <c r="N34" s="352"/>
      <c r="O34" s="270"/>
    </row>
    <row r="35" spans="1:15" ht="25.7" customHeight="1" x14ac:dyDescent="0.25">
      <c r="A35" s="618" t="s">
        <v>9</v>
      </c>
      <c r="B35" s="619"/>
      <c r="C35" s="621"/>
      <c r="D35" s="210"/>
      <c r="E35" s="210"/>
      <c r="F35" s="211"/>
      <c r="G35" s="14"/>
      <c r="H35" s="607"/>
      <c r="I35" s="608"/>
      <c r="J35" s="608"/>
      <c r="K35" s="555"/>
      <c r="L35" s="89"/>
      <c r="M35" s="358"/>
      <c r="N35" s="352"/>
      <c r="O35" s="368"/>
    </row>
    <row r="36" spans="1:15" ht="25.7" customHeight="1" x14ac:dyDescent="0.25">
      <c r="A36" s="618" t="s">
        <v>10</v>
      </c>
      <c r="B36" s="619"/>
      <c r="C36" s="620"/>
      <c r="D36" s="210"/>
      <c r="E36" s="210"/>
      <c r="F36" s="211"/>
      <c r="G36" s="14"/>
      <c r="H36" s="607"/>
      <c r="I36" s="608"/>
      <c r="J36" s="608"/>
      <c r="K36" s="555"/>
      <c r="L36" s="57"/>
      <c r="M36" s="358"/>
      <c r="N36" s="351"/>
      <c r="O36" s="270"/>
    </row>
    <row r="37" spans="1:15" ht="27.75" customHeight="1" x14ac:dyDescent="0.25">
      <c r="A37" s="618" t="s">
        <v>11</v>
      </c>
      <c r="B37" s="619"/>
      <c r="C37" s="621"/>
      <c r="D37" s="210"/>
      <c r="E37" s="210"/>
      <c r="F37" s="211"/>
      <c r="G37" s="78"/>
      <c r="H37" s="607"/>
      <c r="I37" s="608"/>
      <c r="J37" s="608"/>
      <c r="K37" s="555"/>
      <c r="L37" s="77"/>
      <c r="M37" s="358"/>
      <c r="N37" s="181"/>
      <c r="O37" s="369"/>
    </row>
    <row r="38" spans="1:15" ht="27" customHeight="1" x14ac:dyDescent="0.25">
      <c r="A38" s="618" t="s">
        <v>12</v>
      </c>
      <c r="B38" s="619"/>
      <c r="C38" s="620"/>
      <c r="D38" s="210"/>
      <c r="E38" s="210"/>
      <c r="F38" s="211"/>
      <c r="G38" s="13"/>
      <c r="H38" s="607"/>
      <c r="I38" s="608"/>
      <c r="J38" s="608"/>
      <c r="K38" s="555"/>
      <c r="L38" s="77"/>
      <c r="M38" s="359"/>
      <c r="N38" s="352"/>
      <c r="O38" s="369"/>
    </row>
    <row r="39" spans="1:15" ht="27" customHeight="1" x14ac:dyDescent="0.25">
      <c r="A39" s="618" t="s">
        <v>13</v>
      </c>
      <c r="B39" s="619"/>
      <c r="C39" s="620"/>
      <c r="D39" s="210"/>
      <c r="E39" s="210"/>
      <c r="F39" s="211"/>
      <c r="G39" s="13"/>
      <c r="H39" s="607"/>
      <c r="I39" s="608"/>
      <c r="J39" s="608"/>
      <c r="K39" s="555"/>
      <c r="L39" s="76"/>
      <c r="M39" s="359"/>
      <c r="N39" s="352"/>
      <c r="O39" s="369"/>
    </row>
    <row r="40" spans="1:15" ht="21" customHeight="1" x14ac:dyDescent="0.25">
      <c r="A40" s="689" t="s">
        <v>14</v>
      </c>
      <c r="B40" s="690"/>
      <c r="C40" s="690"/>
      <c r="D40" s="690"/>
      <c r="E40" s="690"/>
      <c r="F40" s="691"/>
      <c r="H40" s="662"/>
      <c r="I40" s="663"/>
      <c r="J40" s="663"/>
      <c r="K40" s="664"/>
      <c r="L40" s="57"/>
      <c r="M40" s="278"/>
      <c r="N40" s="352"/>
      <c r="O40" s="369"/>
    </row>
    <row r="41" spans="1:15" ht="23.25" customHeight="1" x14ac:dyDescent="0.25">
      <c r="A41" s="618" t="s">
        <v>106</v>
      </c>
      <c r="B41" s="619"/>
      <c r="C41" s="621"/>
      <c r="D41" s="210"/>
      <c r="E41" s="210"/>
      <c r="F41" s="211"/>
      <c r="G41" s="14"/>
      <c r="H41" s="607"/>
      <c r="I41" s="608"/>
      <c r="J41" s="608"/>
      <c r="K41" s="555"/>
      <c r="L41" s="76"/>
      <c r="M41" s="358"/>
      <c r="N41" s="352"/>
      <c r="O41" s="369"/>
    </row>
    <row r="42" spans="1:15" ht="27" customHeight="1" x14ac:dyDescent="0.25">
      <c r="A42" s="618" t="s">
        <v>15</v>
      </c>
      <c r="B42" s="619"/>
      <c r="C42" s="620"/>
      <c r="D42" s="210"/>
      <c r="E42" s="210"/>
      <c r="F42" s="211"/>
      <c r="G42" s="14"/>
      <c r="H42" s="607"/>
      <c r="I42" s="608"/>
      <c r="J42" s="608"/>
      <c r="K42" s="555"/>
      <c r="L42" s="77"/>
      <c r="M42" s="278"/>
      <c r="N42" s="352"/>
      <c r="O42" s="369"/>
    </row>
    <row r="43" spans="1:15" ht="27" customHeight="1" x14ac:dyDescent="0.25">
      <c r="A43" s="618" t="s">
        <v>107</v>
      </c>
      <c r="B43" s="619"/>
      <c r="C43" s="621"/>
      <c r="D43" s="210"/>
      <c r="E43" s="210"/>
      <c r="F43" s="211"/>
      <c r="G43" s="14"/>
      <c r="H43" s="607"/>
      <c r="I43" s="608"/>
      <c r="J43" s="608"/>
      <c r="K43" s="555"/>
      <c r="L43" s="77"/>
      <c r="M43" s="358"/>
      <c r="N43" s="181"/>
      <c r="O43" s="369"/>
    </row>
    <row r="44" spans="1:15" ht="27" customHeight="1" x14ac:dyDescent="0.25">
      <c r="A44" s="618" t="s">
        <v>16</v>
      </c>
      <c r="B44" s="619"/>
      <c r="C44" s="620"/>
      <c r="D44" s="210"/>
      <c r="E44" s="210"/>
      <c r="F44" s="211"/>
      <c r="G44" s="14"/>
      <c r="H44" s="607"/>
      <c r="I44" s="608"/>
      <c r="J44" s="608"/>
      <c r="K44" s="555"/>
      <c r="L44" s="77"/>
      <c r="M44" s="278"/>
      <c r="N44" s="352"/>
      <c r="O44" s="369"/>
    </row>
    <row r="45" spans="1:15" ht="27.75" customHeight="1" x14ac:dyDescent="0.25">
      <c r="A45" s="618" t="s">
        <v>157</v>
      </c>
      <c r="B45" s="619"/>
      <c r="C45" s="620"/>
      <c r="D45" s="210"/>
      <c r="E45" s="210"/>
      <c r="F45" s="211"/>
      <c r="G45" s="14"/>
      <c r="H45" s="607"/>
      <c r="I45" s="608"/>
      <c r="J45" s="608"/>
      <c r="K45" s="555"/>
      <c r="L45" s="77"/>
      <c r="M45" s="358"/>
      <c r="N45" s="352"/>
      <c r="O45" s="369"/>
    </row>
    <row r="46" spans="1:15" ht="27" customHeight="1" thickBot="1" x14ac:dyDescent="0.3">
      <c r="A46" s="618" t="s">
        <v>105</v>
      </c>
      <c r="B46" s="619"/>
      <c r="C46" s="621"/>
      <c r="D46" s="210"/>
      <c r="E46" s="210"/>
      <c r="F46" s="211"/>
      <c r="G46" s="13"/>
      <c r="H46" s="607"/>
      <c r="I46" s="608"/>
      <c r="J46" s="608"/>
      <c r="K46" s="555"/>
      <c r="L46" s="77"/>
      <c r="M46" s="357"/>
      <c r="N46" s="182"/>
      <c r="O46" s="370"/>
    </row>
    <row r="47" spans="1:15" ht="15" customHeight="1" thickBot="1" x14ac:dyDescent="0.3">
      <c r="A47" s="622" t="s">
        <v>18</v>
      </c>
      <c r="B47" s="623"/>
      <c r="C47" s="623"/>
      <c r="D47" s="623"/>
      <c r="E47" s="623"/>
      <c r="F47" s="624"/>
      <c r="G47" s="13"/>
      <c r="H47" s="609"/>
      <c r="I47" s="610"/>
      <c r="J47" s="610"/>
      <c r="K47" s="611"/>
      <c r="L47" s="76"/>
      <c r="M47" s="361"/>
      <c r="N47" s="361"/>
      <c r="O47" s="84"/>
    </row>
    <row r="48" spans="1:15" ht="15" customHeight="1" x14ac:dyDescent="0.3">
      <c r="A48" s="618" t="s">
        <v>19</v>
      </c>
      <c r="B48" s="619"/>
      <c r="C48" s="620"/>
      <c r="D48" s="210"/>
      <c r="E48" s="210"/>
      <c r="F48" s="211"/>
      <c r="H48" s="607"/>
      <c r="I48" s="608"/>
      <c r="J48" s="608"/>
      <c r="K48" s="555"/>
      <c r="L48" s="57"/>
      <c r="M48" s="701" t="s">
        <v>138</v>
      </c>
      <c r="N48" s="702"/>
      <c r="O48" s="68"/>
    </row>
    <row r="49" spans="1:15" ht="15" customHeight="1" x14ac:dyDescent="0.25">
      <c r="A49" s="618" t="s">
        <v>140</v>
      </c>
      <c r="B49" s="619"/>
      <c r="C49" s="620"/>
      <c r="D49" s="210"/>
      <c r="E49" s="210"/>
      <c r="F49" s="211"/>
      <c r="G49" s="14"/>
      <c r="H49" s="607"/>
      <c r="I49" s="608"/>
      <c r="J49" s="608"/>
      <c r="K49" s="555"/>
      <c r="L49" s="77"/>
      <c r="M49" s="703"/>
      <c r="N49" s="704"/>
      <c r="O49" s="68"/>
    </row>
    <row r="50" spans="1:15" ht="27" customHeight="1" x14ac:dyDescent="0.25">
      <c r="A50" s="618" t="s">
        <v>141</v>
      </c>
      <c r="B50" s="619"/>
      <c r="C50" s="621"/>
      <c r="D50" s="210"/>
      <c r="E50" s="210"/>
      <c r="F50" s="211"/>
      <c r="G50" s="13"/>
      <c r="H50" s="607"/>
      <c r="I50" s="608"/>
      <c r="J50" s="608"/>
      <c r="K50" s="555"/>
      <c r="L50" s="77"/>
      <c r="M50" s="697"/>
      <c r="N50" s="698"/>
      <c r="O50" s="68"/>
    </row>
    <row r="51" spans="1:15" ht="27" customHeight="1" x14ac:dyDescent="0.25">
      <c r="A51" s="618" t="s">
        <v>142</v>
      </c>
      <c r="B51" s="619"/>
      <c r="C51" s="620"/>
      <c r="D51" s="210"/>
      <c r="E51" s="210"/>
      <c r="F51" s="211"/>
      <c r="H51" s="607"/>
      <c r="I51" s="608"/>
      <c r="J51" s="608"/>
      <c r="K51" s="555"/>
      <c r="L51" s="77"/>
      <c r="M51" s="697"/>
      <c r="N51" s="698"/>
      <c r="O51" s="68"/>
    </row>
    <row r="52" spans="1:15" ht="27" customHeight="1" x14ac:dyDescent="0.25">
      <c r="A52" s="618" t="s">
        <v>143</v>
      </c>
      <c r="B52" s="619"/>
      <c r="C52" s="621"/>
      <c r="D52" s="210"/>
      <c r="E52" s="210"/>
      <c r="F52" s="211"/>
      <c r="G52" s="14"/>
      <c r="H52" s="607"/>
      <c r="I52" s="608"/>
      <c r="J52" s="608"/>
      <c r="K52" s="555"/>
      <c r="L52" s="77"/>
      <c r="M52" s="697"/>
      <c r="N52" s="698"/>
      <c r="O52" s="68"/>
    </row>
    <row r="53" spans="1:15" ht="15" customHeight="1" x14ac:dyDescent="0.25">
      <c r="A53" s="618" t="s">
        <v>144</v>
      </c>
      <c r="B53" s="619"/>
      <c r="C53" s="620"/>
      <c r="D53" s="210"/>
      <c r="E53" s="210"/>
      <c r="F53" s="211"/>
      <c r="G53" s="14"/>
      <c r="H53" s="607"/>
      <c r="I53" s="608"/>
      <c r="J53" s="608"/>
      <c r="K53" s="555"/>
      <c r="L53" s="77"/>
      <c r="M53" s="697"/>
      <c r="N53" s="698"/>
      <c r="O53" s="68"/>
    </row>
    <row r="54" spans="1:15" ht="15" customHeight="1" x14ac:dyDescent="0.25">
      <c r="A54" s="618" t="s">
        <v>145</v>
      </c>
      <c r="B54" s="619"/>
      <c r="C54" s="620"/>
      <c r="D54" s="210"/>
      <c r="E54" s="210"/>
      <c r="F54" s="211"/>
      <c r="G54" s="14"/>
      <c r="H54" s="607"/>
      <c r="I54" s="608"/>
      <c r="J54" s="608"/>
      <c r="K54" s="555"/>
      <c r="L54" s="76"/>
      <c r="M54" s="697"/>
      <c r="N54" s="698"/>
      <c r="O54" s="68"/>
    </row>
    <row r="55" spans="1:15" ht="27" customHeight="1" x14ac:dyDescent="0.25">
      <c r="A55" s="618" t="s">
        <v>146</v>
      </c>
      <c r="B55" s="619"/>
      <c r="C55" s="620"/>
      <c r="D55" s="210"/>
      <c r="E55" s="210"/>
      <c r="F55" s="211"/>
      <c r="G55" s="14"/>
      <c r="H55" s="607"/>
      <c r="I55" s="608"/>
      <c r="J55" s="608"/>
      <c r="K55" s="555"/>
      <c r="L55" s="57"/>
      <c r="M55" s="697"/>
      <c r="N55" s="698"/>
      <c r="O55" s="68"/>
    </row>
    <row r="56" spans="1:15" ht="15" customHeight="1" x14ac:dyDescent="0.25">
      <c r="A56" s="643" t="s">
        <v>20</v>
      </c>
      <c r="B56" s="644"/>
      <c r="C56" s="644"/>
      <c r="D56" s="644"/>
      <c r="E56" s="644"/>
      <c r="F56" s="645"/>
      <c r="G56" s="13"/>
      <c r="H56" s="612"/>
      <c r="I56" s="613"/>
      <c r="J56" s="613"/>
      <c r="K56" s="614"/>
      <c r="L56" s="76"/>
      <c r="M56" s="697"/>
      <c r="N56" s="698"/>
      <c r="O56" s="70"/>
    </row>
    <row r="57" spans="1:15" ht="27" customHeight="1" x14ac:dyDescent="0.25">
      <c r="A57" s="618" t="s">
        <v>147</v>
      </c>
      <c r="B57" s="619"/>
      <c r="C57" s="620"/>
      <c r="D57" s="210"/>
      <c r="E57" s="210"/>
      <c r="F57" s="211"/>
      <c r="H57" s="607"/>
      <c r="I57" s="608"/>
      <c r="J57" s="608"/>
      <c r="K57" s="555"/>
      <c r="L57" s="77"/>
      <c r="M57" s="697"/>
      <c r="N57" s="698"/>
      <c r="O57" s="86"/>
    </row>
    <row r="58" spans="1:15" ht="27" customHeight="1" x14ac:dyDescent="0.25">
      <c r="A58" s="714" t="s">
        <v>148</v>
      </c>
      <c r="B58" s="715"/>
      <c r="C58" s="720"/>
      <c r="D58" s="215"/>
      <c r="E58" s="212"/>
      <c r="F58" s="213"/>
      <c r="G58" s="14"/>
      <c r="H58" s="607"/>
      <c r="I58" s="608"/>
      <c r="J58" s="608"/>
      <c r="K58" s="555"/>
      <c r="L58" s="76"/>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57" ht="27" customHeight="1" thickBot="1" x14ac:dyDescent="0.3">
      <c r="A65" s="640" t="s">
        <v>155</v>
      </c>
      <c r="B65" s="641"/>
      <c r="C65" s="642"/>
      <c r="D65" s="309"/>
      <c r="E65" s="309"/>
      <c r="F65" s="310"/>
      <c r="G65" s="95"/>
      <c r="H65" s="631"/>
      <c r="I65" s="632"/>
      <c r="J65" s="632"/>
      <c r="K65" s="633"/>
      <c r="L65" s="76"/>
      <c r="M65" s="699"/>
      <c r="N65" s="700"/>
      <c r="O65" s="68"/>
    </row>
    <row r="66" spans="1:57" x14ac:dyDescent="0.25">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c r="BE66" s="56"/>
    </row>
    <row r="67" spans="1:57" x14ac:dyDescent="0.25">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c r="BE67" s="56"/>
    </row>
    <row r="68" spans="1:57" x14ac:dyDescent="0.25">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c r="BE68" s="56"/>
    </row>
    <row r="69" spans="1:57" x14ac:dyDescent="0.25">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c r="BA69" s="56"/>
      <c r="BB69" s="56"/>
      <c r="BC69" s="56"/>
      <c r="BD69" s="56"/>
      <c r="BE69" s="56"/>
    </row>
    <row r="70" spans="1:57" x14ac:dyDescent="0.25">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c r="BA70" s="56"/>
      <c r="BB70" s="56"/>
      <c r="BC70" s="56"/>
      <c r="BD70" s="56"/>
      <c r="BE70" s="56"/>
    </row>
    <row r="71" spans="1:57" x14ac:dyDescent="0.25">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AW71" s="56"/>
      <c r="AX71" s="56"/>
      <c r="AY71" s="56"/>
      <c r="AZ71" s="56"/>
      <c r="BA71" s="56"/>
      <c r="BB71" s="56"/>
      <c r="BC71" s="56"/>
      <c r="BD71" s="56"/>
      <c r="BE71" s="56"/>
    </row>
    <row r="72" spans="1:57" x14ac:dyDescent="0.25">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AW72" s="56"/>
      <c r="AX72" s="56"/>
      <c r="AY72" s="56"/>
      <c r="AZ72" s="56"/>
      <c r="BA72" s="56"/>
      <c r="BB72" s="56"/>
      <c r="BC72" s="56"/>
      <c r="BD72" s="56"/>
      <c r="BE72" s="56"/>
    </row>
    <row r="73" spans="1:57" x14ac:dyDescent="0.25">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AW73" s="56"/>
      <c r="AX73" s="56"/>
      <c r="AY73" s="56"/>
      <c r="AZ73" s="56"/>
      <c r="BA73" s="56"/>
      <c r="BB73" s="56"/>
      <c r="BC73" s="56"/>
      <c r="BD73" s="56"/>
      <c r="BE73" s="56"/>
    </row>
    <row r="74" spans="1:57" x14ac:dyDescent="0.25">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row>
    <row r="75" spans="1:57" x14ac:dyDescent="0.25">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row>
    <row r="76" spans="1:57" x14ac:dyDescent="0.25">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row>
    <row r="77" spans="1:57" x14ac:dyDescent="0.25">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row>
    <row r="78" spans="1:57" x14ac:dyDescent="0.25">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row>
    <row r="79" spans="1:57" x14ac:dyDescent="0.25">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row>
    <row r="80" spans="1:57" x14ac:dyDescent="0.25">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row>
    <row r="81" spans="1:57" x14ac:dyDescent="0.25">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row>
    <row r="82" spans="1:57" x14ac:dyDescent="0.25">
      <c r="A82" s="56"/>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56"/>
      <c r="BE82" s="56"/>
    </row>
    <row r="83" spans="1:57" x14ac:dyDescent="0.25">
      <c r="A83" s="56"/>
      <c r="B83" s="56"/>
      <c r="C83" s="56"/>
      <c r="D83" s="56"/>
      <c r="E83" s="56"/>
      <c r="F83" s="56"/>
      <c r="G83" s="56"/>
      <c r="H83" s="56"/>
      <c r="I83" s="56"/>
      <c r="J83" s="56"/>
      <c r="K83" s="56"/>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row>
    <row r="84" spans="1:57" x14ac:dyDescent="0.25">
      <c r="A84" s="56"/>
      <c r="B84" s="56"/>
      <c r="C84" s="56"/>
      <c r="D84" s="56"/>
      <c r="E84" s="56"/>
      <c r="F84" s="56"/>
      <c r="G84" s="56"/>
      <c r="H84" s="56"/>
      <c r="I84" s="56"/>
      <c r="J84" s="56"/>
      <c r="K84" s="56"/>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row>
    <row r="85" spans="1:57" x14ac:dyDescent="0.25">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c r="BA85" s="56"/>
      <c r="BB85" s="56"/>
      <c r="BC85" s="56"/>
      <c r="BD85" s="56"/>
      <c r="BE85" s="56"/>
    </row>
    <row r="86" spans="1:57" x14ac:dyDescent="0.25">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c r="BA86" s="56"/>
      <c r="BB86" s="56"/>
      <c r="BC86" s="56"/>
      <c r="BD86" s="56"/>
      <c r="BE86" s="56"/>
    </row>
    <row r="87" spans="1:57" x14ac:dyDescent="0.25">
      <c r="A87" s="56"/>
      <c r="B87" s="56"/>
      <c r="C87" s="56"/>
      <c r="D87" s="56"/>
      <c r="E87" s="56"/>
      <c r="F87" s="56"/>
      <c r="G87" s="56"/>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row>
    <row r="88" spans="1:57" x14ac:dyDescent="0.25">
      <c r="A88" s="56"/>
      <c r="B88" s="56"/>
      <c r="C88" s="56"/>
      <c r="D88" s="56"/>
      <c r="E88" s="56"/>
      <c r="F88" s="56"/>
      <c r="G88" s="56"/>
      <c r="H88" s="56"/>
      <c r="I88" s="56"/>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row>
    <row r="89" spans="1:57" x14ac:dyDescent="0.25">
      <c r="A89" s="56"/>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row>
    <row r="90" spans="1:57" x14ac:dyDescent="0.25">
      <c r="A90" s="56"/>
      <c r="B90" s="56"/>
      <c r="C90" s="56"/>
      <c r="D90" s="56"/>
      <c r="E90" s="56"/>
      <c r="F90" s="56"/>
      <c r="G90" s="56"/>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row>
    <row r="91" spans="1:57" x14ac:dyDescent="0.25">
      <c r="A91" s="56"/>
      <c r="B91" s="56"/>
      <c r="C91" s="56"/>
      <c r="D91" s="56"/>
      <c r="E91" s="56"/>
      <c r="F91" s="56"/>
      <c r="G91" s="56"/>
      <c r="H91" s="56"/>
      <c r="I91" s="56"/>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row>
    <row r="92" spans="1:57" x14ac:dyDescent="0.25">
      <c r="A92" s="56"/>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row>
    <row r="93" spans="1:57" x14ac:dyDescent="0.25">
      <c r="A93" s="56"/>
      <c r="B93" s="56"/>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row>
    <row r="94" spans="1:57" x14ac:dyDescent="0.25">
      <c r="A94" s="56"/>
      <c r="B94" s="56"/>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row>
    <row r="95" spans="1:57" x14ac:dyDescent="0.25">
      <c r="A95" s="56"/>
      <c r="B95" s="56"/>
      <c r="C95" s="56"/>
      <c r="D95" s="56"/>
      <c r="E95" s="56"/>
      <c r="F95" s="56"/>
      <c r="G95" s="56"/>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row>
    <row r="96" spans="1:57" x14ac:dyDescent="0.25">
      <c r="A96" s="56"/>
      <c r="B96" s="56"/>
      <c r="C96" s="56"/>
      <c r="D96" s="56"/>
      <c r="E96" s="56"/>
      <c r="F96" s="56"/>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row>
    <row r="97" spans="1:57" x14ac:dyDescent="0.25">
      <c r="A97" s="56"/>
      <c r="B97" s="56"/>
      <c r="C97" s="56"/>
      <c r="D97" s="56"/>
      <c r="E97" s="56"/>
      <c r="F97" s="56"/>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row>
    <row r="98" spans="1:57" x14ac:dyDescent="0.25">
      <c r="A98" s="56"/>
      <c r="B98" s="56"/>
      <c r="C98" s="56"/>
      <c r="D98" s="56"/>
      <c r="E98" s="56"/>
      <c r="F98" s="56"/>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row>
    <row r="99" spans="1:57" x14ac:dyDescent="0.25">
      <c r="A99" s="56"/>
      <c r="B99" s="56"/>
      <c r="C99" s="56"/>
      <c r="D99" s="56"/>
      <c r="E99" s="56"/>
      <c r="F99" s="56"/>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row>
    <row r="100" spans="1:57" x14ac:dyDescent="0.25">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row>
    <row r="101" spans="1:57" x14ac:dyDescent="0.25">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c r="BA101" s="56"/>
      <c r="BB101" s="56"/>
      <c r="BC101" s="56"/>
      <c r="BD101" s="56"/>
      <c r="BE101" s="56"/>
    </row>
    <row r="102" spans="1:57" x14ac:dyDescent="0.25">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row>
    <row r="103" spans="1:57" x14ac:dyDescent="0.25">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row>
    <row r="104" spans="1:57" x14ac:dyDescent="0.25">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row>
    <row r="105" spans="1:57" x14ac:dyDescent="0.25">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c r="BA105" s="56"/>
      <c r="BB105" s="56"/>
      <c r="BC105" s="56"/>
      <c r="BD105" s="56"/>
      <c r="BE105" s="56"/>
    </row>
    <row r="106" spans="1:57" x14ac:dyDescent="0.25">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c r="BA106" s="56"/>
      <c r="BB106" s="56"/>
      <c r="BC106" s="56"/>
      <c r="BD106" s="56"/>
      <c r="BE106" s="56"/>
    </row>
    <row r="107" spans="1:57" x14ac:dyDescent="0.25">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c r="AT107" s="56"/>
      <c r="AU107" s="56"/>
      <c r="AV107" s="56"/>
      <c r="AW107" s="56"/>
      <c r="AX107" s="56"/>
      <c r="AY107" s="56"/>
      <c r="AZ107" s="56"/>
      <c r="BA107" s="56"/>
      <c r="BB107" s="56"/>
      <c r="BC107" s="56"/>
      <c r="BD107" s="56"/>
      <c r="BE107" s="56"/>
    </row>
    <row r="108" spans="1:57" x14ac:dyDescent="0.25">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c r="AO108" s="56"/>
      <c r="AP108" s="56"/>
      <c r="AQ108" s="56"/>
      <c r="AR108" s="56"/>
      <c r="AS108" s="56"/>
      <c r="AT108" s="56"/>
      <c r="AU108" s="56"/>
      <c r="AV108" s="56"/>
      <c r="AW108" s="56"/>
      <c r="AX108" s="56"/>
      <c r="AY108" s="56"/>
      <c r="AZ108" s="56"/>
      <c r="BA108" s="56"/>
      <c r="BB108" s="56"/>
      <c r="BC108" s="56"/>
      <c r="BD108" s="56"/>
      <c r="BE108" s="56"/>
    </row>
    <row r="109" spans="1:57" x14ac:dyDescent="0.25">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c r="AL109" s="56"/>
      <c r="AM109" s="56"/>
      <c r="AN109" s="56"/>
      <c r="AO109" s="56"/>
      <c r="AP109" s="56"/>
      <c r="AQ109" s="56"/>
      <c r="AR109" s="56"/>
      <c r="AS109" s="56"/>
      <c r="AT109" s="56"/>
      <c r="AU109" s="56"/>
      <c r="AV109" s="56"/>
      <c r="AW109" s="56"/>
      <c r="AX109" s="56"/>
      <c r="AY109" s="56"/>
      <c r="AZ109" s="56"/>
      <c r="BA109" s="56"/>
      <c r="BB109" s="56"/>
      <c r="BC109" s="56"/>
      <c r="BD109" s="56"/>
      <c r="BE109" s="56"/>
    </row>
    <row r="110" spans="1:57" x14ac:dyDescent="0.25">
      <c r="A110" s="56"/>
      <c r="B110" s="56"/>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c r="AT110" s="56"/>
      <c r="AU110" s="56"/>
      <c r="AV110" s="56"/>
      <c r="AW110" s="56"/>
      <c r="AX110" s="56"/>
      <c r="AY110" s="56"/>
      <c r="AZ110" s="56"/>
      <c r="BA110" s="56"/>
      <c r="BB110" s="56"/>
      <c r="BC110" s="56"/>
      <c r="BD110" s="56"/>
      <c r="BE110" s="56"/>
    </row>
    <row r="111" spans="1:57" x14ac:dyDescent="0.25">
      <c r="A111" s="56"/>
      <c r="B111" s="56"/>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row>
    <row r="112" spans="1:57" x14ac:dyDescent="0.25">
      <c r="A112" s="56"/>
      <c r="B112" s="56"/>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c r="BA112" s="56"/>
      <c r="BB112" s="56"/>
      <c r="BC112" s="56"/>
      <c r="BD112" s="56"/>
      <c r="BE112" s="56"/>
    </row>
    <row r="113" spans="1:57" x14ac:dyDescent="0.25">
      <c r="A113" s="56"/>
      <c r="B113" s="56"/>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c r="AO113" s="56"/>
      <c r="AP113" s="56"/>
      <c r="AQ113" s="56"/>
      <c r="AR113" s="56"/>
      <c r="AS113" s="56"/>
      <c r="AT113" s="56"/>
      <c r="AU113" s="56"/>
      <c r="AV113" s="56"/>
      <c r="AW113" s="56"/>
      <c r="AX113" s="56"/>
      <c r="AY113" s="56"/>
      <c r="AZ113" s="56"/>
      <c r="BA113" s="56"/>
      <c r="BB113" s="56"/>
      <c r="BC113" s="56"/>
      <c r="BD113" s="56"/>
      <c r="BE113" s="56"/>
    </row>
    <row r="114" spans="1:57" x14ac:dyDescent="0.25">
      <c r="A114" s="56"/>
      <c r="B114" s="56"/>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56"/>
      <c r="AS114" s="56"/>
      <c r="AT114" s="56"/>
      <c r="AU114" s="56"/>
      <c r="AV114" s="56"/>
      <c r="AW114" s="56"/>
      <c r="AX114" s="56"/>
      <c r="AY114" s="56"/>
      <c r="AZ114" s="56"/>
      <c r="BA114" s="56"/>
      <c r="BB114" s="56"/>
      <c r="BC114" s="56"/>
      <c r="BD114" s="56"/>
      <c r="BE114" s="56"/>
    </row>
    <row r="115" spans="1:57" x14ac:dyDescent="0.25">
      <c r="A115" s="56"/>
      <c r="B115" s="56"/>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c r="AO115" s="56"/>
      <c r="AP115" s="56"/>
      <c r="AQ115" s="56"/>
      <c r="AR115" s="56"/>
      <c r="AS115" s="56"/>
      <c r="AT115" s="56"/>
      <c r="AU115" s="56"/>
      <c r="AV115" s="56"/>
      <c r="AW115" s="56"/>
      <c r="AX115" s="56"/>
      <c r="AY115" s="56"/>
      <c r="AZ115" s="56"/>
      <c r="BA115" s="56"/>
      <c r="BB115" s="56"/>
      <c r="BC115" s="56"/>
      <c r="BD115" s="56"/>
      <c r="BE115" s="56"/>
    </row>
    <row r="116" spans="1:57" x14ac:dyDescent="0.25">
      <c r="A116" s="56"/>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c r="AL116" s="56"/>
      <c r="AM116" s="56"/>
      <c r="AN116" s="56"/>
      <c r="AO116" s="56"/>
      <c r="AP116" s="56"/>
      <c r="AQ116" s="56"/>
      <c r="AR116" s="56"/>
      <c r="AS116" s="56"/>
      <c r="AT116" s="56"/>
      <c r="AU116" s="56"/>
      <c r="AV116" s="56"/>
      <c r="AW116" s="56"/>
      <c r="AX116" s="56"/>
      <c r="AY116" s="56"/>
      <c r="AZ116" s="56"/>
      <c r="BA116" s="56"/>
      <c r="BB116" s="56"/>
      <c r="BC116" s="56"/>
      <c r="BD116" s="56"/>
      <c r="BE116" s="56"/>
    </row>
    <row r="117" spans="1:57" x14ac:dyDescent="0.25">
      <c r="A117" s="56"/>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c r="AL117" s="56"/>
      <c r="AM117" s="56"/>
      <c r="AN117" s="56"/>
      <c r="AO117" s="56"/>
      <c r="AP117" s="56"/>
      <c r="AQ117" s="56"/>
      <c r="AR117" s="56"/>
      <c r="AS117" s="56"/>
      <c r="AT117" s="56"/>
      <c r="AU117" s="56"/>
      <c r="AV117" s="56"/>
      <c r="AW117" s="56"/>
      <c r="AX117" s="56"/>
      <c r="AY117" s="56"/>
      <c r="AZ117" s="56"/>
      <c r="BA117" s="56"/>
      <c r="BB117" s="56"/>
      <c r="BC117" s="56"/>
      <c r="BD117" s="56"/>
      <c r="BE117" s="56"/>
    </row>
    <row r="118" spans="1:57" x14ac:dyDescent="0.25">
      <c r="A118" s="56"/>
      <c r="B118" s="56"/>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c r="AL118" s="56"/>
      <c r="AM118" s="56"/>
      <c r="AN118" s="56"/>
      <c r="AO118" s="56"/>
      <c r="AP118" s="56"/>
      <c r="AQ118" s="56"/>
      <c r="AR118" s="56"/>
      <c r="AS118" s="56"/>
      <c r="AT118" s="56"/>
      <c r="AU118" s="56"/>
      <c r="AV118" s="56"/>
      <c r="AW118" s="56"/>
      <c r="AX118" s="56"/>
      <c r="AY118" s="56"/>
      <c r="AZ118" s="56"/>
      <c r="BA118" s="56"/>
      <c r="BB118" s="56"/>
      <c r="BC118" s="56"/>
      <c r="BD118" s="56"/>
      <c r="BE118" s="56"/>
    </row>
    <row r="119" spans="1:57" x14ac:dyDescent="0.25">
      <c r="A119" s="56"/>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row>
    <row r="120" spans="1:57" x14ac:dyDescent="0.25">
      <c r="A120" s="56"/>
      <c r="B120" s="56"/>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c r="AL120" s="56"/>
      <c r="AM120" s="56"/>
      <c r="AN120" s="56"/>
      <c r="AO120" s="56"/>
      <c r="AP120" s="56"/>
      <c r="AQ120" s="56"/>
      <c r="AR120" s="56"/>
      <c r="AS120" s="56"/>
      <c r="AT120" s="56"/>
      <c r="AU120" s="56"/>
      <c r="AV120" s="56"/>
      <c r="AW120" s="56"/>
      <c r="AX120" s="56"/>
      <c r="AY120" s="56"/>
      <c r="AZ120" s="56"/>
      <c r="BA120" s="56"/>
      <c r="BB120" s="56"/>
      <c r="BC120" s="56"/>
      <c r="BD120" s="56"/>
      <c r="BE120" s="56"/>
    </row>
    <row r="121" spans="1:57" x14ac:dyDescent="0.25">
      <c r="A121" s="56"/>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row>
    <row r="122" spans="1:57" x14ac:dyDescent="0.25">
      <c r="A122" s="56"/>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row>
    <row r="123" spans="1:57" x14ac:dyDescent="0.25">
      <c r="A123" s="56"/>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row>
    <row r="124" spans="1:57" x14ac:dyDescent="0.25">
      <c r="A124" s="56"/>
      <c r="B124" s="56"/>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c r="AO124" s="56"/>
      <c r="AP124" s="56"/>
      <c r="AQ124" s="56"/>
      <c r="AR124" s="56"/>
      <c r="AS124" s="56"/>
      <c r="AT124" s="56"/>
      <c r="AU124" s="56"/>
      <c r="AV124" s="56"/>
      <c r="AW124" s="56"/>
      <c r="AX124" s="56"/>
      <c r="AY124" s="56"/>
      <c r="AZ124" s="56"/>
      <c r="BA124" s="56"/>
      <c r="BB124" s="56"/>
      <c r="BC124" s="56"/>
      <c r="BD124" s="56"/>
      <c r="BE124" s="56"/>
    </row>
    <row r="125" spans="1:57" x14ac:dyDescent="0.25">
      <c r="A125" s="56"/>
      <c r="B125" s="56"/>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c r="AO125" s="56"/>
      <c r="AP125" s="56"/>
      <c r="AQ125" s="56"/>
      <c r="AR125" s="56"/>
      <c r="AS125" s="56"/>
      <c r="AT125" s="56"/>
      <c r="AU125" s="56"/>
      <c r="AV125" s="56"/>
      <c r="AW125" s="56"/>
      <c r="AX125" s="56"/>
      <c r="AY125" s="56"/>
      <c r="AZ125" s="56"/>
      <c r="BA125" s="56"/>
      <c r="BB125" s="56"/>
      <c r="BC125" s="56"/>
      <c r="BD125" s="56"/>
      <c r="BE125" s="56"/>
    </row>
    <row r="126" spans="1:57" x14ac:dyDescent="0.25">
      <c r="A126" s="56"/>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row>
    <row r="127" spans="1:57" x14ac:dyDescent="0.25">
      <c r="A127" s="56"/>
      <c r="B127" s="56"/>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c r="AL127" s="56"/>
      <c r="AM127" s="56"/>
      <c r="AN127" s="56"/>
      <c r="AO127" s="56"/>
      <c r="AP127" s="56"/>
      <c r="AQ127" s="56"/>
      <c r="AR127" s="56"/>
      <c r="AS127" s="56"/>
      <c r="AT127" s="56"/>
      <c r="AU127" s="56"/>
      <c r="AV127" s="56"/>
      <c r="AW127" s="56"/>
      <c r="AX127" s="56"/>
      <c r="AY127" s="56"/>
      <c r="AZ127" s="56"/>
      <c r="BA127" s="56"/>
      <c r="BB127" s="56"/>
      <c r="BC127" s="56"/>
      <c r="BD127" s="56"/>
      <c r="BE127" s="56"/>
    </row>
    <row r="128" spans="1:57" x14ac:dyDescent="0.25">
      <c r="A128" s="56"/>
      <c r="B128" s="56"/>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c r="AL128" s="56"/>
      <c r="AM128" s="56"/>
      <c r="AN128" s="56"/>
      <c r="AO128" s="56"/>
      <c r="AP128" s="56"/>
      <c r="AQ128" s="56"/>
      <c r="AR128" s="56"/>
      <c r="AS128" s="56"/>
      <c r="AT128" s="56"/>
      <c r="AU128" s="56"/>
      <c r="AV128" s="56"/>
      <c r="AW128" s="56"/>
      <c r="AX128" s="56"/>
      <c r="AY128" s="56"/>
      <c r="AZ128" s="56"/>
      <c r="BA128" s="56"/>
      <c r="BB128" s="56"/>
      <c r="BC128" s="56"/>
      <c r="BD128" s="56"/>
      <c r="BE128" s="56"/>
    </row>
    <row r="129" spans="1:57" x14ac:dyDescent="0.25">
      <c r="A129" s="56"/>
      <c r="B129" s="56"/>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c r="AL129" s="56"/>
      <c r="AM129" s="56"/>
      <c r="AN129" s="56"/>
      <c r="AO129" s="56"/>
      <c r="AP129" s="56"/>
      <c r="AQ129" s="56"/>
      <c r="AR129" s="56"/>
      <c r="AS129" s="56"/>
      <c r="AT129" s="56"/>
      <c r="AU129" s="56"/>
      <c r="AV129" s="56"/>
      <c r="AW129" s="56"/>
      <c r="AX129" s="56"/>
      <c r="AY129" s="56"/>
      <c r="AZ129" s="56"/>
      <c r="BA129" s="56"/>
      <c r="BB129" s="56"/>
      <c r="BC129" s="56"/>
      <c r="BD129" s="56"/>
      <c r="BE129" s="56"/>
    </row>
    <row r="130" spans="1:57" x14ac:dyDescent="0.25">
      <c r="A130" s="56"/>
      <c r="B130" s="56"/>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c r="AL130" s="56"/>
      <c r="AM130" s="56"/>
      <c r="AN130" s="56"/>
      <c r="AO130" s="56"/>
      <c r="AP130" s="56"/>
      <c r="AQ130" s="56"/>
      <c r="AR130" s="56"/>
      <c r="AS130" s="56"/>
      <c r="AT130" s="56"/>
      <c r="AU130" s="56"/>
      <c r="AV130" s="56"/>
      <c r="AW130" s="56"/>
      <c r="AX130" s="56"/>
      <c r="AY130" s="56"/>
      <c r="AZ130" s="56"/>
      <c r="BA130" s="56"/>
      <c r="BB130" s="56"/>
      <c r="BC130" s="56"/>
      <c r="BD130" s="56"/>
      <c r="BE130" s="56"/>
    </row>
    <row r="131" spans="1:57" x14ac:dyDescent="0.25">
      <c r="A131" s="56"/>
      <c r="B131" s="56"/>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c r="AO131" s="56"/>
      <c r="AP131" s="56"/>
      <c r="AQ131" s="56"/>
      <c r="AR131" s="56"/>
      <c r="AS131" s="56"/>
      <c r="AT131" s="56"/>
      <c r="AU131" s="56"/>
      <c r="AV131" s="56"/>
      <c r="AW131" s="56"/>
      <c r="AX131" s="56"/>
      <c r="AY131" s="56"/>
      <c r="AZ131" s="56"/>
      <c r="BA131" s="56"/>
      <c r="BB131" s="56"/>
      <c r="BC131" s="56"/>
      <c r="BD131" s="56"/>
      <c r="BE131" s="56"/>
    </row>
    <row r="132" spans="1:57" x14ac:dyDescent="0.25">
      <c r="A132" s="56"/>
      <c r="B132" s="56"/>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c r="AO132" s="56"/>
      <c r="AP132" s="56"/>
      <c r="AQ132" s="56"/>
      <c r="AR132" s="56"/>
      <c r="AS132" s="56"/>
      <c r="AT132" s="56"/>
      <c r="AU132" s="56"/>
      <c r="AV132" s="56"/>
      <c r="AW132" s="56"/>
      <c r="AX132" s="56"/>
      <c r="AY132" s="56"/>
      <c r="AZ132" s="56"/>
      <c r="BA132" s="56"/>
      <c r="BB132" s="56"/>
      <c r="BC132" s="56"/>
      <c r="BD132" s="56"/>
      <c r="BE132" s="56"/>
    </row>
    <row r="133" spans="1:57" x14ac:dyDescent="0.25">
      <c r="A133" s="56"/>
      <c r="B133" s="56"/>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c r="AO133" s="56"/>
      <c r="AP133" s="56"/>
      <c r="AQ133" s="56"/>
      <c r="AR133" s="56"/>
      <c r="AS133" s="56"/>
      <c r="AT133" s="56"/>
      <c r="AU133" s="56"/>
      <c r="AV133" s="56"/>
      <c r="AW133" s="56"/>
      <c r="AX133" s="56"/>
      <c r="AY133" s="56"/>
      <c r="AZ133" s="56"/>
      <c r="BA133" s="56"/>
      <c r="BB133" s="56"/>
      <c r="BC133" s="56"/>
      <c r="BD133" s="56"/>
      <c r="BE133" s="56"/>
    </row>
    <row r="134" spans="1:57" x14ac:dyDescent="0.25">
      <c r="A134" s="56"/>
      <c r="B134" s="56"/>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c r="AO134" s="56"/>
      <c r="AP134" s="56"/>
      <c r="AQ134" s="56"/>
      <c r="AR134" s="56"/>
      <c r="AS134" s="56"/>
      <c r="AT134" s="56"/>
      <c r="AU134" s="56"/>
      <c r="AV134" s="56"/>
      <c r="AW134" s="56"/>
      <c r="AX134" s="56"/>
      <c r="AY134" s="56"/>
      <c r="AZ134" s="56"/>
      <c r="BA134" s="56"/>
      <c r="BB134" s="56"/>
      <c r="BC134" s="56"/>
      <c r="BD134" s="56"/>
      <c r="BE134" s="56"/>
    </row>
    <row r="135" spans="1:57" x14ac:dyDescent="0.25">
      <c r="A135" s="56"/>
      <c r="B135" s="56"/>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c r="AO135" s="56"/>
      <c r="AP135" s="56"/>
      <c r="AQ135" s="56"/>
      <c r="AR135" s="56"/>
      <c r="AS135" s="56"/>
      <c r="AT135" s="56"/>
      <c r="AU135" s="56"/>
      <c r="AV135" s="56"/>
      <c r="AW135" s="56"/>
      <c r="AX135" s="56"/>
      <c r="AY135" s="56"/>
      <c r="AZ135" s="56"/>
      <c r="BA135" s="56"/>
      <c r="BB135" s="56"/>
      <c r="BC135" s="56"/>
      <c r="BD135" s="56"/>
      <c r="BE135" s="56"/>
    </row>
    <row r="136" spans="1:57" x14ac:dyDescent="0.25">
      <c r="A136" s="56"/>
      <c r="B136" s="56"/>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c r="AO136" s="56"/>
      <c r="AP136" s="56"/>
      <c r="AQ136" s="56"/>
      <c r="AR136" s="56"/>
      <c r="AS136" s="56"/>
      <c r="AT136" s="56"/>
      <c r="AU136" s="56"/>
      <c r="AV136" s="56"/>
      <c r="AW136" s="56"/>
      <c r="AX136" s="56"/>
      <c r="AY136" s="56"/>
      <c r="AZ136" s="56"/>
      <c r="BA136" s="56"/>
      <c r="BB136" s="56"/>
      <c r="BC136" s="56"/>
      <c r="BD136" s="56"/>
      <c r="BE136" s="56"/>
    </row>
    <row r="137" spans="1:57" x14ac:dyDescent="0.25">
      <c r="A137" s="56"/>
      <c r="B137" s="56"/>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c r="AL137" s="56"/>
      <c r="AM137" s="56"/>
      <c r="AN137" s="56"/>
      <c r="AO137" s="56"/>
      <c r="AP137" s="56"/>
      <c r="AQ137" s="56"/>
      <c r="AR137" s="56"/>
      <c r="AS137" s="56"/>
      <c r="AT137" s="56"/>
      <c r="AU137" s="56"/>
      <c r="AV137" s="56"/>
      <c r="AW137" s="56"/>
      <c r="AX137" s="56"/>
      <c r="AY137" s="56"/>
      <c r="AZ137" s="56"/>
      <c r="BA137" s="56"/>
      <c r="BB137" s="56"/>
      <c r="BC137" s="56"/>
      <c r="BD137" s="56"/>
      <c r="BE137" s="56"/>
    </row>
    <row r="138" spans="1:57" x14ac:dyDescent="0.25">
      <c r="A138" s="56"/>
      <c r="B138" s="56"/>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c r="AL138" s="56"/>
      <c r="AM138" s="56"/>
      <c r="AN138" s="56"/>
      <c r="AO138" s="56"/>
      <c r="AP138" s="56"/>
      <c r="AQ138" s="56"/>
      <c r="AR138" s="56"/>
      <c r="AS138" s="56"/>
      <c r="AT138" s="56"/>
      <c r="AU138" s="56"/>
      <c r="AV138" s="56"/>
      <c r="AW138" s="56"/>
      <c r="AX138" s="56"/>
      <c r="AY138" s="56"/>
      <c r="AZ138" s="56"/>
      <c r="BA138" s="56"/>
      <c r="BB138" s="56"/>
      <c r="BC138" s="56"/>
      <c r="BD138" s="56"/>
      <c r="BE138" s="56"/>
    </row>
    <row r="139" spans="1:57" x14ac:dyDescent="0.25">
      <c r="A139" s="56"/>
      <c r="B139" s="56"/>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c r="AL139" s="56"/>
      <c r="AM139" s="56"/>
      <c r="AN139" s="56"/>
      <c r="AO139" s="56"/>
      <c r="AP139" s="56"/>
      <c r="AQ139" s="56"/>
      <c r="AR139" s="56"/>
      <c r="AS139" s="56"/>
      <c r="AT139" s="56"/>
      <c r="AU139" s="56"/>
      <c r="AV139" s="56"/>
      <c r="AW139" s="56"/>
      <c r="AX139" s="56"/>
      <c r="AY139" s="56"/>
      <c r="AZ139" s="56"/>
      <c r="BA139" s="56"/>
      <c r="BB139" s="56"/>
      <c r="BC139" s="56"/>
      <c r="BD139" s="56"/>
      <c r="BE139" s="56"/>
    </row>
    <row r="140" spans="1:57" x14ac:dyDescent="0.25">
      <c r="A140" s="56"/>
      <c r="B140" s="56"/>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c r="AL140" s="56"/>
      <c r="AM140" s="56"/>
      <c r="AN140" s="56"/>
      <c r="AO140" s="56"/>
      <c r="AP140" s="56"/>
      <c r="AQ140" s="56"/>
      <c r="AR140" s="56"/>
      <c r="AS140" s="56"/>
      <c r="AT140" s="56"/>
      <c r="AU140" s="56"/>
      <c r="AV140" s="56"/>
      <c r="AW140" s="56"/>
      <c r="AX140" s="56"/>
      <c r="AY140" s="56"/>
      <c r="AZ140" s="56"/>
      <c r="BA140" s="56"/>
      <c r="BB140" s="56"/>
      <c r="BC140" s="56"/>
      <c r="BD140" s="56"/>
      <c r="BE140" s="56"/>
    </row>
    <row r="141" spans="1:57" x14ac:dyDescent="0.25">
      <c r="A141" s="56"/>
      <c r="B141" s="56"/>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c r="AO141" s="56"/>
      <c r="AP141" s="56"/>
      <c r="AQ141" s="56"/>
      <c r="AR141" s="56"/>
      <c r="AS141" s="56"/>
      <c r="AT141" s="56"/>
      <c r="AU141" s="56"/>
      <c r="AV141" s="56"/>
      <c r="AW141" s="56"/>
      <c r="AX141" s="56"/>
      <c r="AY141" s="56"/>
      <c r="AZ141" s="56"/>
      <c r="BA141" s="56"/>
      <c r="BB141" s="56"/>
      <c r="BC141" s="56"/>
      <c r="BD141" s="56"/>
      <c r="BE141" s="56"/>
    </row>
    <row r="142" spans="1:57" x14ac:dyDescent="0.25">
      <c r="A142" s="56"/>
      <c r="B142" s="56"/>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c r="AL142" s="56"/>
      <c r="AM142" s="56"/>
      <c r="AN142" s="56"/>
      <c r="AO142" s="56"/>
      <c r="AP142" s="56"/>
      <c r="AQ142" s="56"/>
      <c r="AR142" s="56"/>
      <c r="AS142" s="56"/>
      <c r="AT142" s="56"/>
      <c r="AU142" s="56"/>
      <c r="AV142" s="56"/>
      <c r="AW142" s="56"/>
      <c r="AX142" s="56"/>
      <c r="AY142" s="56"/>
      <c r="AZ142" s="56"/>
      <c r="BA142" s="56"/>
      <c r="BB142" s="56"/>
      <c r="BC142" s="56"/>
      <c r="BD142" s="56"/>
      <c r="BE142" s="56"/>
    </row>
    <row r="143" spans="1:57" x14ac:dyDescent="0.25">
      <c r="A143" s="56"/>
      <c r="B143" s="56"/>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c r="BA143" s="56"/>
      <c r="BB143" s="56"/>
      <c r="BC143" s="56"/>
      <c r="BD143" s="56"/>
      <c r="BE143" s="56"/>
    </row>
    <row r="144" spans="1:57" x14ac:dyDescent="0.25">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C144" s="56"/>
      <c r="BD144" s="56"/>
      <c r="BE144" s="56"/>
    </row>
    <row r="145" spans="1:57" x14ac:dyDescent="0.25">
      <c r="A145" s="56"/>
      <c r="B145" s="56"/>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c r="BA145" s="56"/>
      <c r="BB145" s="56"/>
      <c r="BC145" s="56"/>
      <c r="BD145" s="56"/>
      <c r="BE145" s="56"/>
    </row>
    <row r="146" spans="1:57" x14ac:dyDescent="0.25">
      <c r="A146" s="56"/>
      <c r="B146" s="56"/>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56"/>
      <c r="BD146" s="56"/>
      <c r="BE146" s="56"/>
    </row>
    <row r="147" spans="1:57" x14ac:dyDescent="0.25">
      <c r="A147" s="56"/>
      <c r="B147" s="56"/>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c r="AO147" s="56"/>
      <c r="AP147" s="56"/>
      <c r="AQ147" s="56"/>
      <c r="AR147" s="56"/>
      <c r="AS147" s="56"/>
      <c r="AT147" s="56"/>
      <c r="AU147" s="56"/>
      <c r="AV147" s="56"/>
      <c r="AW147" s="56"/>
      <c r="AX147" s="56"/>
      <c r="AY147" s="56"/>
      <c r="AZ147" s="56"/>
      <c r="BA147" s="56"/>
      <c r="BB147" s="56"/>
      <c r="BC147" s="56"/>
      <c r="BD147" s="56"/>
      <c r="BE147" s="56"/>
    </row>
    <row r="148" spans="1:57" x14ac:dyDescent="0.25">
      <c r="A148" s="56"/>
      <c r="B148" s="56"/>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c r="AL148" s="56"/>
      <c r="AM148" s="56"/>
      <c r="AN148" s="56"/>
      <c r="AO148" s="56"/>
      <c r="AP148" s="56"/>
      <c r="AQ148" s="56"/>
      <c r="AR148" s="56"/>
      <c r="AS148" s="56"/>
      <c r="AT148" s="56"/>
      <c r="AU148" s="56"/>
      <c r="AV148" s="56"/>
      <c r="AW148" s="56"/>
      <c r="AX148" s="56"/>
      <c r="AY148" s="56"/>
      <c r="AZ148" s="56"/>
      <c r="BA148" s="56"/>
      <c r="BB148" s="56"/>
      <c r="BC148" s="56"/>
      <c r="BD148" s="56"/>
      <c r="BE148" s="56"/>
    </row>
    <row r="149" spans="1:57" x14ac:dyDescent="0.25">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6"/>
      <c r="BB149" s="56"/>
      <c r="BC149" s="56"/>
      <c r="BD149" s="56"/>
      <c r="BE149" s="56"/>
    </row>
    <row r="150" spans="1:57" x14ac:dyDescent="0.25">
      <c r="A150" s="56"/>
      <c r="B150" s="56"/>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c r="AL150" s="56"/>
      <c r="AM150" s="56"/>
      <c r="AN150" s="56"/>
      <c r="AO150" s="56"/>
      <c r="AP150" s="56"/>
      <c r="AQ150" s="56"/>
      <c r="AR150" s="56"/>
      <c r="AS150" s="56"/>
      <c r="AT150" s="56"/>
      <c r="AU150" s="56"/>
      <c r="AV150" s="56"/>
      <c r="AW150" s="56"/>
      <c r="AX150" s="56"/>
      <c r="AY150" s="56"/>
      <c r="AZ150" s="56"/>
      <c r="BA150" s="56"/>
      <c r="BB150" s="56"/>
      <c r="BC150" s="56"/>
      <c r="BD150" s="56"/>
      <c r="BE150" s="56"/>
    </row>
    <row r="151" spans="1:57" x14ac:dyDescent="0.25">
      <c r="A151" s="56"/>
      <c r="B151" s="56"/>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c r="AO151" s="56"/>
      <c r="AP151" s="56"/>
      <c r="AQ151" s="56"/>
      <c r="AR151" s="56"/>
      <c r="AS151" s="56"/>
      <c r="AT151" s="56"/>
      <c r="AU151" s="56"/>
      <c r="AV151" s="56"/>
      <c r="AW151" s="56"/>
      <c r="AX151" s="56"/>
      <c r="AY151" s="56"/>
      <c r="AZ151" s="56"/>
      <c r="BA151" s="56"/>
      <c r="BB151" s="56"/>
      <c r="BC151" s="56"/>
      <c r="BD151" s="56"/>
      <c r="BE151" s="56"/>
    </row>
    <row r="152" spans="1:57" x14ac:dyDescent="0.25">
      <c r="A152" s="56"/>
      <c r="B152" s="56"/>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c r="AO152" s="56"/>
      <c r="AP152" s="56"/>
      <c r="AQ152" s="56"/>
      <c r="AR152" s="56"/>
      <c r="AS152" s="56"/>
      <c r="AT152" s="56"/>
      <c r="AU152" s="56"/>
      <c r="AV152" s="56"/>
      <c r="AW152" s="56"/>
      <c r="AX152" s="56"/>
      <c r="AY152" s="56"/>
      <c r="AZ152" s="56"/>
      <c r="BA152" s="56"/>
      <c r="BB152" s="56"/>
      <c r="BC152" s="56"/>
      <c r="BD152" s="56"/>
      <c r="BE152" s="56"/>
    </row>
    <row r="153" spans="1:57" x14ac:dyDescent="0.25">
      <c r="A153" s="56"/>
      <c r="B153" s="56"/>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6"/>
      <c r="BB153" s="56"/>
      <c r="BC153" s="56"/>
      <c r="BD153" s="56"/>
      <c r="BE153" s="56"/>
    </row>
    <row r="154" spans="1:57" x14ac:dyDescent="0.25">
      <c r="A154" s="56"/>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c r="AL154" s="56"/>
      <c r="AM154" s="56"/>
      <c r="AN154" s="56"/>
      <c r="AO154" s="56"/>
      <c r="AP154" s="56"/>
      <c r="AQ154" s="56"/>
      <c r="AR154" s="56"/>
      <c r="AS154" s="56"/>
      <c r="AT154" s="56"/>
      <c r="AU154" s="56"/>
      <c r="AV154" s="56"/>
      <c r="AW154" s="56"/>
      <c r="AX154" s="56"/>
      <c r="AY154" s="56"/>
      <c r="AZ154" s="56"/>
      <c r="BA154" s="56"/>
      <c r="BB154" s="56"/>
      <c r="BC154" s="56"/>
      <c r="BD154" s="56"/>
      <c r="BE154" s="56"/>
    </row>
    <row r="155" spans="1:57" x14ac:dyDescent="0.25">
      <c r="A155" s="56"/>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c r="AL155" s="56"/>
      <c r="AM155" s="56"/>
      <c r="AN155" s="56"/>
      <c r="AO155" s="56"/>
      <c r="AP155" s="56"/>
      <c r="AQ155" s="56"/>
      <c r="AR155" s="56"/>
      <c r="AS155" s="56"/>
      <c r="AT155" s="56"/>
      <c r="AU155" s="56"/>
      <c r="AV155" s="56"/>
      <c r="AW155" s="56"/>
      <c r="AX155" s="56"/>
      <c r="AY155" s="56"/>
      <c r="AZ155" s="56"/>
      <c r="BA155" s="56"/>
      <c r="BB155" s="56"/>
      <c r="BC155" s="56"/>
      <c r="BD155" s="56"/>
      <c r="BE155" s="56"/>
    </row>
    <row r="156" spans="1:57" x14ac:dyDescent="0.25">
      <c r="A156" s="56"/>
      <c r="B156" s="56"/>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c r="AO156" s="56"/>
      <c r="AP156" s="56"/>
      <c r="AQ156" s="56"/>
      <c r="AR156" s="56"/>
      <c r="AS156" s="56"/>
      <c r="AT156" s="56"/>
      <c r="AU156" s="56"/>
      <c r="AV156" s="56"/>
      <c r="AW156" s="56"/>
      <c r="AX156" s="56"/>
      <c r="AY156" s="56"/>
      <c r="AZ156" s="56"/>
      <c r="BA156" s="56"/>
      <c r="BB156" s="56"/>
      <c r="BC156" s="56"/>
      <c r="BD156" s="56"/>
      <c r="BE156" s="56"/>
    </row>
    <row r="157" spans="1:57" x14ac:dyDescent="0.25">
      <c r="A157" s="56"/>
      <c r="B157" s="56"/>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c r="AL157" s="56"/>
      <c r="AM157" s="56"/>
      <c r="AN157" s="56"/>
      <c r="AO157" s="56"/>
      <c r="AP157" s="56"/>
      <c r="AQ157" s="56"/>
      <c r="AR157" s="56"/>
      <c r="AS157" s="56"/>
      <c r="AT157" s="56"/>
      <c r="AU157" s="56"/>
      <c r="AV157" s="56"/>
      <c r="AW157" s="56"/>
      <c r="AX157" s="56"/>
      <c r="AY157" s="56"/>
      <c r="AZ157" s="56"/>
      <c r="BA157" s="56"/>
      <c r="BB157" s="56"/>
      <c r="BC157" s="56"/>
      <c r="BD157" s="56"/>
      <c r="BE157" s="56"/>
    </row>
    <row r="158" spans="1:57" x14ac:dyDescent="0.25">
      <c r="A158" s="56"/>
      <c r="B158" s="56"/>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c r="AL158" s="56"/>
      <c r="AM158" s="56"/>
      <c r="AN158" s="56"/>
      <c r="AO158" s="56"/>
      <c r="AP158" s="56"/>
      <c r="AQ158" s="56"/>
      <c r="AR158" s="56"/>
      <c r="AS158" s="56"/>
      <c r="AT158" s="56"/>
      <c r="AU158" s="56"/>
      <c r="AV158" s="56"/>
      <c r="AW158" s="56"/>
      <c r="AX158" s="56"/>
      <c r="AY158" s="56"/>
      <c r="AZ158" s="56"/>
      <c r="BA158" s="56"/>
      <c r="BB158" s="56"/>
      <c r="BC158" s="56"/>
      <c r="BD158" s="56"/>
      <c r="BE158" s="56"/>
    </row>
    <row r="159" spans="1:57" x14ac:dyDescent="0.25">
      <c r="A159" s="56"/>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c r="AO159" s="56"/>
      <c r="AP159" s="56"/>
      <c r="AQ159" s="56"/>
      <c r="AR159" s="56"/>
      <c r="AS159" s="56"/>
      <c r="AT159" s="56"/>
      <c r="AU159" s="56"/>
      <c r="AV159" s="56"/>
      <c r="AW159" s="56"/>
      <c r="AX159" s="56"/>
      <c r="AY159" s="56"/>
      <c r="AZ159" s="56"/>
      <c r="BA159" s="56"/>
      <c r="BB159" s="56"/>
      <c r="BC159" s="56"/>
      <c r="BD159" s="56"/>
      <c r="BE159" s="56"/>
    </row>
    <row r="160" spans="1:57" x14ac:dyDescent="0.25">
      <c r="A160" s="56"/>
      <c r="B160" s="56"/>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c r="BB160" s="56"/>
      <c r="BC160" s="56"/>
      <c r="BD160" s="56"/>
      <c r="BE160" s="56"/>
    </row>
    <row r="161" spans="1:57" x14ac:dyDescent="0.25">
      <c r="A161" s="56"/>
      <c r="B161" s="56"/>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c r="BB161" s="56"/>
      <c r="BC161" s="56"/>
      <c r="BD161" s="56"/>
      <c r="BE161" s="56"/>
    </row>
    <row r="162" spans="1:57" x14ac:dyDescent="0.25">
      <c r="A162" s="56"/>
      <c r="B162" s="56"/>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c r="BB162" s="56"/>
      <c r="BC162" s="56"/>
      <c r="BD162" s="56"/>
      <c r="BE162" s="56"/>
    </row>
    <row r="163" spans="1:57" x14ac:dyDescent="0.25">
      <c r="A163" s="56"/>
      <c r="B163" s="56"/>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c r="BB163" s="56"/>
      <c r="BC163" s="56"/>
      <c r="BD163" s="56"/>
      <c r="BE163" s="56"/>
    </row>
    <row r="164" spans="1:57" x14ac:dyDescent="0.25">
      <c r="A164" s="56"/>
      <c r="B164" s="56"/>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c r="AO164" s="56"/>
      <c r="AP164" s="56"/>
      <c r="AQ164" s="56"/>
      <c r="AR164" s="56"/>
      <c r="AS164" s="56"/>
      <c r="AT164" s="56"/>
      <c r="AU164" s="56"/>
      <c r="AV164" s="56"/>
      <c r="AW164" s="56"/>
      <c r="AX164" s="56"/>
      <c r="AY164" s="56"/>
      <c r="AZ164" s="56"/>
      <c r="BA164" s="56"/>
      <c r="BB164" s="56"/>
      <c r="BC164" s="56"/>
      <c r="BD164" s="56"/>
      <c r="BE164" s="56"/>
    </row>
    <row r="165" spans="1:57" x14ac:dyDescent="0.25">
      <c r="A165" s="56"/>
      <c r="B165" s="56"/>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c r="AL165" s="56"/>
      <c r="AM165" s="56"/>
      <c r="AN165" s="56"/>
      <c r="AO165" s="56"/>
      <c r="AP165" s="56"/>
      <c r="AQ165" s="56"/>
      <c r="AR165" s="56"/>
      <c r="AS165" s="56"/>
      <c r="AT165" s="56"/>
      <c r="AU165" s="56"/>
      <c r="AV165" s="56"/>
      <c r="AW165" s="56"/>
      <c r="AX165" s="56"/>
      <c r="AY165" s="56"/>
      <c r="AZ165" s="56"/>
      <c r="BA165" s="56"/>
      <c r="BB165" s="56"/>
      <c r="BC165" s="56"/>
      <c r="BD165" s="56"/>
      <c r="BE165" s="56"/>
    </row>
    <row r="166" spans="1:57" x14ac:dyDescent="0.25">
      <c r="A166" s="56"/>
      <c r="B166" s="56"/>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c r="AL166" s="56"/>
      <c r="AM166" s="56"/>
      <c r="AN166" s="56"/>
      <c r="AO166" s="56"/>
      <c r="AP166" s="56"/>
      <c r="AQ166" s="56"/>
      <c r="AR166" s="56"/>
      <c r="AS166" s="56"/>
      <c r="AT166" s="56"/>
      <c r="AU166" s="56"/>
      <c r="AV166" s="56"/>
      <c r="AW166" s="56"/>
      <c r="AX166" s="56"/>
      <c r="AY166" s="56"/>
      <c r="AZ166" s="56"/>
      <c r="BA166" s="56"/>
      <c r="BB166" s="56"/>
      <c r="BC166" s="56"/>
      <c r="BD166" s="56"/>
      <c r="BE166" s="56"/>
    </row>
    <row r="167" spans="1:57" x14ac:dyDescent="0.25">
      <c r="A167" s="56"/>
      <c r="B167" s="56"/>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c r="AL167" s="56"/>
      <c r="AM167" s="56"/>
      <c r="AN167" s="56"/>
      <c r="AO167" s="56"/>
      <c r="AP167" s="56"/>
      <c r="AQ167" s="56"/>
      <c r="AR167" s="56"/>
      <c r="AS167" s="56"/>
      <c r="AT167" s="56"/>
      <c r="AU167" s="56"/>
      <c r="AV167" s="56"/>
      <c r="AW167" s="56"/>
      <c r="AX167" s="56"/>
      <c r="AY167" s="56"/>
      <c r="AZ167" s="56"/>
      <c r="BA167" s="56"/>
      <c r="BB167" s="56"/>
      <c r="BC167" s="56"/>
      <c r="BD167" s="56"/>
      <c r="BE167" s="56"/>
    </row>
    <row r="168" spans="1:57" x14ac:dyDescent="0.25">
      <c r="A168" s="56"/>
      <c r="B168" s="56"/>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c r="AL168" s="56"/>
      <c r="AM168" s="56"/>
      <c r="AN168" s="56"/>
      <c r="AO168" s="56"/>
      <c r="AP168" s="56"/>
      <c r="AQ168" s="56"/>
      <c r="AR168" s="56"/>
      <c r="AS168" s="56"/>
      <c r="AT168" s="56"/>
      <c r="AU168" s="56"/>
      <c r="AV168" s="56"/>
      <c r="AW168" s="56"/>
      <c r="AX168" s="56"/>
      <c r="AY168" s="56"/>
      <c r="AZ168" s="56"/>
      <c r="BA168" s="56"/>
      <c r="BB168" s="56"/>
      <c r="BC168" s="56"/>
      <c r="BD168" s="56"/>
      <c r="BE168" s="56"/>
    </row>
    <row r="169" spans="1:57" x14ac:dyDescent="0.25">
      <c r="A169" s="56"/>
      <c r="B169" s="56"/>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c r="AL169" s="56"/>
      <c r="AM169" s="56"/>
      <c r="AN169" s="56"/>
      <c r="AO169" s="56"/>
      <c r="AP169" s="56"/>
      <c r="AQ169" s="56"/>
      <c r="AR169" s="56"/>
      <c r="AS169" s="56"/>
      <c r="AT169" s="56"/>
      <c r="AU169" s="56"/>
      <c r="AV169" s="56"/>
      <c r="AW169" s="56"/>
      <c r="AX169" s="56"/>
      <c r="AY169" s="56"/>
      <c r="AZ169" s="56"/>
      <c r="BA169" s="56"/>
      <c r="BB169" s="56"/>
      <c r="BC169" s="56"/>
      <c r="BD169" s="56"/>
      <c r="BE169" s="56"/>
    </row>
    <row r="170" spans="1:57" x14ac:dyDescent="0.25">
      <c r="A170" s="56"/>
      <c r="B170" s="56"/>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c r="AO170" s="56"/>
      <c r="AP170" s="56"/>
      <c r="AQ170" s="56"/>
      <c r="AR170" s="56"/>
      <c r="AS170" s="56"/>
      <c r="AT170" s="56"/>
      <c r="AU170" s="56"/>
      <c r="AV170" s="56"/>
      <c r="AW170" s="56"/>
      <c r="AX170" s="56"/>
      <c r="AY170" s="56"/>
      <c r="AZ170" s="56"/>
      <c r="BA170" s="56"/>
      <c r="BB170" s="56"/>
      <c r="BC170" s="56"/>
      <c r="BD170" s="56"/>
      <c r="BE170" s="56"/>
    </row>
    <row r="171" spans="1:57" x14ac:dyDescent="0.25">
      <c r="A171" s="56"/>
      <c r="B171" s="56"/>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c r="AL171" s="56"/>
      <c r="AM171" s="56"/>
      <c r="AN171" s="56"/>
      <c r="AO171" s="56"/>
      <c r="AP171" s="56"/>
      <c r="AQ171" s="56"/>
      <c r="AR171" s="56"/>
      <c r="AS171" s="56"/>
      <c r="AT171" s="56"/>
      <c r="AU171" s="56"/>
      <c r="AV171" s="56"/>
      <c r="AW171" s="56"/>
      <c r="AX171" s="56"/>
      <c r="AY171" s="56"/>
      <c r="AZ171" s="56"/>
      <c r="BA171" s="56"/>
      <c r="BB171" s="56"/>
      <c r="BC171" s="56"/>
      <c r="BD171" s="56"/>
      <c r="BE171" s="56"/>
    </row>
    <row r="172" spans="1:57" x14ac:dyDescent="0.25">
      <c r="A172" s="56"/>
      <c r="B172" s="56"/>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c r="AL172" s="56"/>
      <c r="AM172" s="56"/>
      <c r="AN172" s="56"/>
      <c r="AO172" s="56"/>
      <c r="AP172" s="56"/>
      <c r="AQ172" s="56"/>
      <c r="AR172" s="56"/>
      <c r="AS172" s="56"/>
      <c r="AT172" s="56"/>
      <c r="AU172" s="56"/>
      <c r="AV172" s="56"/>
      <c r="AW172" s="56"/>
      <c r="AX172" s="56"/>
      <c r="AY172" s="56"/>
      <c r="AZ172" s="56"/>
      <c r="BA172" s="56"/>
      <c r="BB172" s="56"/>
      <c r="BC172" s="56"/>
      <c r="BD172" s="56"/>
      <c r="BE172" s="56"/>
    </row>
    <row r="173" spans="1:57" x14ac:dyDescent="0.25">
      <c r="A173" s="56"/>
      <c r="B173" s="56"/>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c r="AL173" s="56"/>
      <c r="AM173" s="56"/>
      <c r="AN173" s="56"/>
      <c r="AO173" s="56"/>
      <c r="AP173" s="56"/>
      <c r="AQ173" s="56"/>
      <c r="AR173" s="56"/>
      <c r="AS173" s="56"/>
      <c r="AT173" s="56"/>
      <c r="AU173" s="56"/>
      <c r="AV173" s="56"/>
      <c r="AW173" s="56"/>
      <c r="AX173" s="56"/>
      <c r="AY173" s="56"/>
      <c r="AZ173" s="56"/>
      <c r="BA173" s="56"/>
      <c r="BB173" s="56"/>
      <c r="BC173" s="56"/>
      <c r="BD173" s="56"/>
      <c r="BE173" s="56"/>
    </row>
    <row r="174" spans="1:57" x14ac:dyDescent="0.25">
      <c r="A174" s="56"/>
      <c r="B174" s="56"/>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c r="AL174" s="56"/>
      <c r="AM174" s="56"/>
      <c r="AN174" s="56"/>
      <c r="AO174" s="56"/>
      <c r="AP174" s="56"/>
      <c r="AQ174" s="56"/>
      <c r="AR174" s="56"/>
      <c r="AS174" s="56"/>
      <c r="AT174" s="56"/>
      <c r="AU174" s="56"/>
      <c r="AV174" s="56"/>
      <c r="AW174" s="56"/>
      <c r="AX174" s="56"/>
      <c r="AY174" s="56"/>
      <c r="AZ174" s="56"/>
      <c r="BA174" s="56"/>
      <c r="BB174" s="56"/>
      <c r="BC174" s="56"/>
      <c r="BD174" s="56"/>
      <c r="BE174" s="56"/>
    </row>
    <row r="175" spans="1:57" x14ac:dyDescent="0.25">
      <c r="A175" s="56"/>
      <c r="B175" s="56"/>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c r="AL175" s="56"/>
      <c r="AM175" s="56"/>
      <c r="AN175" s="56"/>
      <c r="AO175" s="56"/>
      <c r="AP175" s="56"/>
      <c r="AQ175" s="56"/>
      <c r="AR175" s="56"/>
      <c r="AS175" s="56"/>
      <c r="AT175" s="56"/>
      <c r="AU175" s="56"/>
      <c r="AV175" s="56"/>
      <c r="AW175" s="56"/>
      <c r="AX175" s="56"/>
      <c r="AY175" s="56"/>
      <c r="AZ175" s="56"/>
      <c r="BA175" s="56"/>
      <c r="BB175" s="56"/>
      <c r="BC175" s="56"/>
      <c r="BD175" s="56"/>
      <c r="BE175" s="56"/>
    </row>
    <row r="176" spans="1:57" x14ac:dyDescent="0.25">
      <c r="A176" s="56"/>
      <c r="B176" s="56"/>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c r="AO176" s="56"/>
      <c r="AP176" s="56"/>
      <c r="AQ176" s="56"/>
      <c r="AR176" s="56"/>
      <c r="AS176" s="56"/>
      <c r="AT176" s="56"/>
      <c r="AU176" s="56"/>
      <c r="AV176" s="56"/>
      <c r="AW176" s="56"/>
      <c r="AX176" s="56"/>
      <c r="AY176" s="56"/>
      <c r="AZ176" s="56"/>
      <c r="BA176" s="56"/>
      <c r="BB176" s="56"/>
      <c r="BC176" s="56"/>
      <c r="BD176" s="56"/>
      <c r="BE176" s="56"/>
    </row>
    <row r="177" spans="1:57" x14ac:dyDescent="0.25">
      <c r="A177" s="56"/>
      <c r="B177" s="56"/>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c r="AL177" s="56"/>
      <c r="AM177" s="56"/>
      <c r="AN177" s="56"/>
      <c r="AO177" s="56"/>
      <c r="AP177" s="56"/>
      <c r="AQ177" s="56"/>
      <c r="AR177" s="56"/>
      <c r="AS177" s="56"/>
      <c r="AT177" s="56"/>
      <c r="AU177" s="56"/>
      <c r="AV177" s="56"/>
      <c r="AW177" s="56"/>
      <c r="AX177" s="56"/>
      <c r="AY177" s="56"/>
      <c r="AZ177" s="56"/>
      <c r="BA177" s="56"/>
      <c r="BB177" s="56"/>
      <c r="BC177" s="56"/>
      <c r="BD177" s="56"/>
      <c r="BE177" s="56"/>
    </row>
    <row r="178" spans="1:57" x14ac:dyDescent="0.25">
      <c r="A178" s="56"/>
      <c r="B178" s="56"/>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c r="AL178" s="56"/>
      <c r="AM178" s="56"/>
      <c r="AN178" s="56"/>
      <c r="AO178" s="56"/>
      <c r="AP178" s="56"/>
      <c r="AQ178" s="56"/>
      <c r="AR178" s="56"/>
      <c r="AS178" s="56"/>
      <c r="AT178" s="56"/>
      <c r="AU178" s="56"/>
      <c r="AV178" s="56"/>
      <c r="AW178" s="56"/>
      <c r="AX178" s="56"/>
      <c r="AY178" s="56"/>
      <c r="AZ178" s="56"/>
      <c r="BA178" s="56"/>
      <c r="BB178" s="56"/>
      <c r="BC178" s="56"/>
      <c r="BD178" s="56"/>
      <c r="BE178" s="56"/>
    </row>
    <row r="179" spans="1:57" x14ac:dyDescent="0.25">
      <c r="A179" s="56"/>
      <c r="B179" s="56"/>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c r="AL179" s="56"/>
      <c r="AM179" s="56"/>
      <c r="AN179" s="56"/>
      <c r="AO179" s="56"/>
      <c r="AP179" s="56"/>
      <c r="AQ179" s="56"/>
      <c r="AR179" s="56"/>
      <c r="AS179" s="56"/>
      <c r="AT179" s="56"/>
      <c r="AU179" s="56"/>
      <c r="AV179" s="56"/>
      <c r="AW179" s="56"/>
      <c r="AX179" s="56"/>
      <c r="AY179" s="56"/>
      <c r="AZ179" s="56"/>
      <c r="BA179" s="56"/>
      <c r="BB179" s="56"/>
      <c r="BC179" s="56"/>
      <c r="BD179" s="56"/>
      <c r="BE179" s="56"/>
    </row>
    <row r="180" spans="1:57" x14ac:dyDescent="0.25">
      <c r="A180" s="56"/>
      <c r="B180" s="56"/>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c r="AL180" s="56"/>
      <c r="AM180" s="56"/>
      <c r="AN180" s="56"/>
      <c r="AO180" s="56"/>
      <c r="AP180" s="56"/>
      <c r="AQ180" s="56"/>
      <c r="AR180" s="56"/>
      <c r="AS180" s="56"/>
      <c r="AT180" s="56"/>
      <c r="AU180" s="56"/>
      <c r="AV180" s="56"/>
      <c r="AW180" s="56"/>
      <c r="AX180" s="56"/>
      <c r="AY180" s="56"/>
      <c r="AZ180" s="56"/>
      <c r="BA180" s="56"/>
      <c r="BB180" s="56"/>
      <c r="BC180" s="56"/>
      <c r="BD180" s="56"/>
      <c r="BE180" s="56"/>
    </row>
    <row r="181" spans="1:57" x14ac:dyDescent="0.25">
      <c r="A181" s="56"/>
      <c r="B181" s="56"/>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c r="AL181" s="56"/>
      <c r="AM181" s="56"/>
      <c r="AN181" s="56"/>
      <c r="AO181" s="56"/>
      <c r="AP181" s="56"/>
      <c r="AQ181" s="56"/>
      <c r="AR181" s="56"/>
      <c r="AS181" s="56"/>
      <c r="AT181" s="56"/>
      <c r="AU181" s="56"/>
      <c r="AV181" s="56"/>
      <c r="AW181" s="56"/>
      <c r="AX181" s="56"/>
      <c r="AY181" s="56"/>
      <c r="AZ181" s="56"/>
      <c r="BA181" s="56"/>
      <c r="BB181" s="56"/>
      <c r="BC181" s="56"/>
      <c r="BD181" s="56"/>
      <c r="BE181" s="56"/>
    </row>
    <row r="182" spans="1:57" x14ac:dyDescent="0.25">
      <c r="A182" s="56"/>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c r="AL182" s="56"/>
      <c r="AM182" s="56"/>
      <c r="AN182" s="56"/>
      <c r="AO182" s="56"/>
      <c r="AP182" s="56"/>
      <c r="AQ182" s="56"/>
      <c r="AR182" s="56"/>
      <c r="AS182" s="56"/>
      <c r="AT182" s="56"/>
      <c r="AU182" s="56"/>
      <c r="AV182" s="56"/>
      <c r="AW182" s="56"/>
      <c r="AX182" s="56"/>
      <c r="AY182" s="56"/>
      <c r="AZ182" s="56"/>
      <c r="BA182" s="56"/>
      <c r="BB182" s="56"/>
      <c r="BC182" s="56"/>
      <c r="BD182" s="56"/>
      <c r="BE182" s="56"/>
    </row>
    <row r="183" spans="1:57" x14ac:dyDescent="0.25">
      <c r="A183" s="56"/>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c r="AL183" s="56"/>
      <c r="AM183" s="56"/>
      <c r="AN183" s="56"/>
      <c r="AO183" s="56"/>
      <c r="AP183" s="56"/>
      <c r="AQ183" s="56"/>
      <c r="AR183" s="56"/>
      <c r="AS183" s="56"/>
      <c r="AT183" s="56"/>
      <c r="AU183" s="56"/>
      <c r="AV183" s="56"/>
      <c r="AW183" s="56"/>
      <c r="AX183" s="56"/>
      <c r="AY183" s="56"/>
      <c r="AZ183" s="56"/>
      <c r="BA183" s="56"/>
      <c r="BB183" s="56"/>
      <c r="BC183" s="56"/>
      <c r="BD183" s="56"/>
      <c r="BE183" s="56"/>
    </row>
    <row r="184" spans="1:57" x14ac:dyDescent="0.25">
      <c r="A184" s="56"/>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c r="AL184" s="56"/>
      <c r="AM184" s="56"/>
      <c r="AN184" s="56"/>
      <c r="AO184" s="56"/>
      <c r="AP184" s="56"/>
      <c r="AQ184" s="56"/>
      <c r="AR184" s="56"/>
      <c r="AS184" s="56"/>
      <c r="AT184" s="56"/>
      <c r="AU184" s="56"/>
      <c r="AV184" s="56"/>
      <c r="AW184" s="56"/>
      <c r="AX184" s="56"/>
      <c r="AY184" s="56"/>
      <c r="AZ184" s="56"/>
      <c r="BA184" s="56"/>
      <c r="BB184" s="56"/>
      <c r="BC184" s="56"/>
      <c r="BD184" s="56"/>
      <c r="BE184" s="56"/>
    </row>
  </sheetData>
  <sheetProtection algorithmName="SHA-512" hashValue="UPfKD+NxFQllcWXVFOZi02Jl/o43PpMTSzhoAFb0Ya7L8xYzd7m7ftS9NaMSEvuVdtxgfj5My+7f+lrGDetQWQ==" saltValue="KOk9MlxWGS42A9TblBhfSg==" spinCount="100000" sheet="1" objects="1" scenarios="1" selectLockedCells="1"/>
  <mergeCells count="73">
    <mergeCell ref="M48:N48"/>
    <mergeCell ref="M49:N50"/>
    <mergeCell ref="M51:N53"/>
    <mergeCell ref="M54:N56"/>
    <mergeCell ref="M57:N59"/>
    <mergeCell ref="M60:N62"/>
    <mergeCell ref="M63:N65"/>
    <mergeCell ref="A56:F56"/>
    <mergeCell ref="H56:K56"/>
    <mergeCell ref="A57:C57"/>
    <mergeCell ref="H57:K58"/>
    <mergeCell ref="A58:C58"/>
    <mergeCell ref="A59:F59"/>
    <mergeCell ref="H59:K59"/>
    <mergeCell ref="A60:C60"/>
    <mergeCell ref="H60:K65"/>
    <mergeCell ref="A61:C61"/>
    <mergeCell ref="A62:C62"/>
    <mergeCell ref="A63:C63"/>
    <mergeCell ref="A64:C64"/>
    <mergeCell ref="A65:C65"/>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5:C25"/>
    <mergeCell ref="H25:K33"/>
    <mergeCell ref="A26:C26"/>
    <mergeCell ref="A27:C27"/>
    <mergeCell ref="A28:C28"/>
    <mergeCell ref="A29:C29"/>
    <mergeCell ref="A30:C30"/>
    <mergeCell ref="A31:C31"/>
    <mergeCell ref="A32:C32"/>
    <mergeCell ref="A33:C33"/>
    <mergeCell ref="A22:C23"/>
    <mergeCell ref="D22:F22"/>
    <mergeCell ref="A24:F24"/>
    <mergeCell ref="H24:K24"/>
    <mergeCell ref="H16:J20"/>
    <mergeCell ref="C15:F20"/>
    <mergeCell ref="C14:F14"/>
    <mergeCell ref="H14:J14"/>
    <mergeCell ref="M5:N5"/>
    <mergeCell ref="M6:N6"/>
    <mergeCell ref="A1:K5"/>
    <mergeCell ref="H7:J7"/>
    <mergeCell ref="C7:F13"/>
    <mergeCell ref="H8:J13"/>
  </mergeCells>
  <conditionalFormatting sqref="A25">
    <cfRule type="expression" dxfId="1740" priority="263">
      <formula>IF($R25="Nein",TRUE)</formula>
    </cfRule>
  </conditionalFormatting>
  <conditionalFormatting sqref="A25">
    <cfRule type="expression" dxfId="1739" priority="262">
      <formula>IF($Y25="Nein",TRUE)</formula>
    </cfRule>
  </conditionalFormatting>
  <conditionalFormatting sqref="A25">
    <cfRule type="expression" dxfId="1738" priority="261">
      <formula>IF($AF25="Nein",TRUE)</formula>
    </cfRule>
  </conditionalFormatting>
  <conditionalFormatting sqref="A25">
    <cfRule type="expression" dxfId="1737" priority="260">
      <formula>IF($AM25="Nein",TRUE)</formula>
    </cfRule>
  </conditionalFormatting>
  <conditionalFormatting sqref="A25">
    <cfRule type="expression" dxfId="1736" priority="259">
      <formula>IF($AT25="Nein",TRUE)</formula>
    </cfRule>
  </conditionalFormatting>
  <conditionalFormatting sqref="A35:A39 A41:A46 A48:A55 A57:A58">
    <cfRule type="expression" dxfId="1735" priority="257">
      <formula>IF($O35="Nein",TRUE)</formula>
    </cfRule>
  </conditionalFormatting>
  <conditionalFormatting sqref="A35:A39 A41:A46 A48:A55 A57:A58">
    <cfRule type="expression" dxfId="1734" priority="256">
      <formula>IF($W35="Nein",TRUE)</formula>
    </cfRule>
  </conditionalFormatting>
  <conditionalFormatting sqref="A35:A39 A41:A46 A48:A55 A57:A58">
    <cfRule type="expression" dxfId="1733" priority="255">
      <formula>IF($AD35="Nein",TRUE)</formula>
    </cfRule>
  </conditionalFormatting>
  <conditionalFormatting sqref="A35:A39 A41:A46 A48:A55 A57:A58">
    <cfRule type="expression" dxfId="1732" priority="254">
      <formula>IF($AK35="Nein",TRUE)</formula>
    </cfRule>
  </conditionalFormatting>
  <conditionalFormatting sqref="A35:A39 A41:A46 A48:A55 A57:A58">
    <cfRule type="expression" dxfId="1731" priority="253">
      <formula>IF($AR35="Nein",TRUE)</formula>
    </cfRule>
  </conditionalFormatting>
  <conditionalFormatting sqref="A35:A39 A41:A46 A48:A55 A57:A58">
    <cfRule type="expression" dxfId="1730" priority="252">
      <formula>IF($I35="Nein",TRUE)</formula>
    </cfRule>
  </conditionalFormatting>
  <conditionalFormatting sqref="A25 A35:A39 A41:A46 A48:A55 A57:A58">
    <cfRule type="expression" dxfId="1729" priority="258">
      <formula>IF(#REF!="Nein",TRUE)</formula>
    </cfRule>
  </conditionalFormatting>
  <conditionalFormatting sqref="A25">
    <cfRule type="expression" dxfId="1728" priority="264">
      <formula>IF(#REF!="Nein",TRUE)</formula>
    </cfRule>
  </conditionalFormatting>
  <conditionalFormatting sqref="A25:D25">
    <cfRule type="expression" dxfId="1727" priority="251">
      <formula>$D$25="J"</formula>
    </cfRule>
  </conditionalFormatting>
  <conditionalFormatting sqref="A26:D26">
    <cfRule type="expression" dxfId="1726" priority="250">
      <formula>$D$26="J"</formula>
    </cfRule>
  </conditionalFormatting>
  <conditionalFormatting sqref="A27:D27">
    <cfRule type="expression" dxfId="1725" priority="249">
      <formula>$D$27="J"</formula>
    </cfRule>
  </conditionalFormatting>
  <conditionalFormatting sqref="A28:D28">
    <cfRule type="expression" dxfId="1724" priority="248">
      <formula>$D$28="J"</formula>
    </cfRule>
  </conditionalFormatting>
  <conditionalFormatting sqref="A29:D29">
    <cfRule type="expression" dxfId="1723" priority="247">
      <formula>$D$29="J"</formula>
    </cfRule>
  </conditionalFormatting>
  <conditionalFormatting sqref="A30:D30">
    <cfRule type="expression" dxfId="1722" priority="246">
      <formula>$D$30="J"</formula>
    </cfRule>
  </conditionalFormatting>
  <conditionalFormatting sqref="A31:D31">
    <cfRule type="expression" dxfId="1721" priority="245">
      <formula>$D$31="J"</formula>
    </cfRule>
  </conditionalFormatting>
  <conditionalFormatting sqref="A32:D32">
    <cfRule type="expression" dxfId="1720" priority="244">
      <formula>$D$32="J"</formula>
    </cfRule>
  </conditionalFormatting>
  <conditionalFormatting sqref="A33:D33">
    <cfRule type="expression" dxfId="1719" priority="243">
      <formula>$D$33="J"</formula>
    </cfRule>
  </conditionalFormatting>
  <conditionalFormatting sqref="A35:D35">
    <cfRule type="expression" dxfId="1718" priority="242">
      <formula>$D$35="J"</formula>
    </cfRule>
  </conditionalFormatting>
  <conditionalFormatting sqref="A36:D36">
    <cfRule type="expression" dxfId="1717" priority="241">
      <formula>$D$36="J"</formula>
    </cfRule>
  </conditionalFormatting>
  <conditionalFormatting sqref="A37:D37">
    <cfRule type="expression" dxfId="1716" priority="240">
      <formula>$D$37="J"</formula>
    </cfRule>
  </conditionalFormatting>
  <conditionalFormatting sqref="A38:D38">
    <cfRule type="expression" dxfId="1715" priority="239">
      <formula>$D$38="J"</formula>
    </cfRule>
  </conditionalFormatting>
  <conditionalFormatting sqref="A39:D39">
    <cfRule type="expression" dxfId="1714" priority="238">
      <formula>$D$39="J"</formula>
    </cfRule>
  </conditionalFormatting>
  <conditionalFormatting sqref="A41:D41">
    <cfRule type="expression" dxfId="1713" priority="237">
      <formula>$D$41="J"</formula>
    </cfRule>
  </conditionalFormatting>
  <conditionalFormatting sqref="A42:D42">
    <cfRule type="expression" dxfId="1712" priority="236">
      <formula>$D$42="J"</formula>
    </cfRule>
  </conditionalFormatting>
  <conditionalFormatting sqref="A43:D43">
    <cfRule type="expression" dxfId="1711" priority="235">
      <formula>$D$43="J"</formula>
    </cfRule>
  </conditionalFormatting>
  <conditionalFormatting sqref="A44:D44">
    <cfRule type="expression" dxfId="1710" priority="234">
      <formula>$D$44="J"</formula>
    </cfRule>
  </conditionalFormatting>
  <conditionalFormatting sqref="A45:D45">
    <cfRule type="expression" dxfId="1709" priority="233">
      <formula>$D$45="J"</formula>
    </cfRule>
  </conditionalFormatting>
  <conditionalFormatting sqref="A46:D46">
    <cfRule type="expression" dxfId="1708" priority="232">
      <formula>$D$46="J"</formula>
    </cfRule>
  </conditionalFormatting>
  <conditionalFormatting sqref="A48:D48">
    <cfRule type="expression" dxfId="1707" priority="231">
      <formula>$D$48="J"</formula>
    </cfRule>
  </conditionalFormatting>
  <conditionalFormatting sqref="A49:D49">
    <cfRule type="expression" dxfId="1706" priority="230">
      <formula>$D$49="J"</formula>
    </cfRule>
  </conditionalFormatting>
  <conditionalFormatting sqref="A50:D50">
    <cfRule type="expression" dxfId="1705" priority="229">
      <formula>$D$50="J"</formula>
    </cfRule>
  </conditionalFormatting>
  <conditionalFormatting sqref="A51:D51">
    <cfRule type="expression" dxfId="1704" priority="228">
      <formula>$D$51="J"</formula>
    </cfRule>
  </conditionalFormatting>
  <conditionalFormatting sqref="A52:D52">
    <cfRule type="expression" dxfId="1703" priority="227">
      <formula>$D$52="J"</formula>
    </cfRule>
  </conditionalFormatting>
  <conditionalFormatting sqref="A53:D53">
    <cfRule type="expression" dxfId="1702" priority="226">
      <formula>$D$53="J"</formula>
    </cfRule>
  </conditionalFormatting>
  <conditionalFormatting sqref="A54:D54">
    <cfRule type="expression" dxfId="1701" priority="225">
      <formula>$D$54="J"</formula>
    </cfRule>
  </conditionalFormatting>
  <conditionalFormatting sqref="A55:D55">
    <cfRule type="expression" dxfId="1700" priority="224">
      <formula>$D$55="J"</formula>
    </cfRule>
  </conditionalFormatting>
  <conditionalFormatting sqref="A57:D57">
    <cfRule type="expression" dxfId="1699" priority="223">
      <formula>$D$57="J"</formula>
    </cfRule>
  </conditionalFormatting>
  <conditionalFormatting sqref="A58:D58">
    <cfRule type="expression" dxfId="1698" priority="222">
      <formula>$D$58="J"</formula>
    </cfRule>
  </conditionalFormatting>
  <conditionalFormatting sqref="A25:E25">
    <cfRule type="expression" dxfId="1697" priority="221">
      <formula>$E$25="J"</formula>
    </cfRule>
  </conditionalFormatting>
  <conditionalFormatting sqref="A26:E26">
    <cfRule type="expression" dxfId="1696" priority="220">
      <formula>$E$26="J"</formula>
    </cfRule>
  </conditionalFormatting>
  <conditionalFormatting sqref="A27:E27">
    <cfRule type="expression" dxfId="1695" priority="219">
      <formula>$E$27="J"</formula>
    </cfRule>
  </conditionalFormatting>
  <conditionalFormatting sqref="A28:E28">
    <cfRule type="expression" dxfId="1694" priority="218">
      <formula>$E$28="J"</formula>
    </cfRule>
  </conditionalFormatting>
  <conditionalFormatting sqref="A29:E29">
    <cfRule type="expression" dxfId="1693" priority="217">
      <formula>$E$29="J"</formula>
    </cfRule>
  </conditionalFormatting>
  <conditionalFormatting sqref="A30:E30">
    <cfRule type="expression" dxfId="1692" priority="216">
      <formula>$E$30="J"</formula>
    </cfRule>
  </conditionalFormatting>
  <conditionalFormatting sqref="A31:E31">
    <cfRule type="expression" dxfId="1691" priority="215">
      <formula>$E$31="J"</formula>
    </cfRule>
  </conditionalFormatting>
  <conditionalFormatting sqref="A32:E32">
    <cfRule type="expression" dxfId="1690" priority="214">
      <formula>$E$32="J"</formula>
    </cfRule>
  </conditionalFormatting>
  <conditionalFormatting sqref="A33:E33">
    <cfRule type="expression" dxfId="1689" priority="213">
      <formula>$E$33="J"</formula>
    </cfRule>
  </conditionalFormatting>
  <conditionalFormatting sqref="A35:E35">
    <cfRule type="expression" dxfId="1688" priority="212">
      <formula>$E$35="J"</formula>
    </cfRule>
  </conditionalFormatting>
  <conditionalFormatting sqref="A36:E36">
    <cfRule type="expression" dxfId="1687" priority="211">
      <formula>$E$36="J"</formula>
    </cfRule>
  </conditionalFormatting>
  <conditionalFormatting sqref="A37:E37">
    <cfRule type="expression" dxfId="1686" priority="210">
      <formula>$E$37="J"</formula>
    </cfRule>
  </conditionalFormatting>
  <conditionalFormatting sqref="A38:E38">
    <cfRule type="expression" dxfId="1685" priority="209">
      <formula>$E$38="J"</formula>
    </cfRule>
  </conditionalFormatting>
  <conditionalFormatting sqref="A39:E39">
    <cfRule type="expression" dxfId="1684" priority="208">
      <formula>$E$39="J"</formula>
    </cfRule>
  </conditionalFormatting>
  <conditionalFormatting sqref="A41:E41">
    <cfRule type="expression" dxfId="1683" priority="207">
      <formula>$E$41="J"</formula>
    </cfRule>
  </conditionalFormatting>
  <conditionalFormatting sqref="A42:E42">
    <cfRule type="expression" dxfId="1682" priority="206">
      <formula>$E$42="J"</formula>
    </cfRule>
  </conditionalFormatting>
  <conditionalFormatting sqref="A43:E43">
    <cfRule type="expression" dxfId="1681" priority="205">
      <formula>$E$43="J"</formula>
    </cfRule>
  </conditionalFormatting>
  <conditionalFormatting sqref="A44:E44">
    <cfRule type="expression" dxfId="1680" priority="204">
      <formula>$E$44="J"</formula>
    </cfRule>
  </conditionalFormatting>
  <conditionalFormatting sqref="A45:E45">
    <cfRule type="expression" dxfId="1679" priority="203">
      <formula>$E$45="J"</formula>
    </cfRule>
  </conditionalFormatting>
  <conditionalFormatting sqref="A46:E46">
    <cfRule type="expression" dxfId="1678" priority="202">
      <formula>$E$46="J"</formula>
    </cfRule>
  </conditionalFormatting>
  <conditionalFormatting sqref="A48:E48">
    <cfRule type="expression" dxfId="1677" priority="201">
      <formula>$E$48="J"</formula>
    </cfRule>
  </conditionalFormatting>
  <conditionalFormatting sqref="A49:E49">
    <cfRule type="expression" dxfId="1676" priority="200">
      <formula>$E$49="J"</formula>
    </cfRule>
  </conditionalFormatting>
  <conditionalFormatting sqref="A50:E50">
    <cfRule type="expression" dxfId="1675" priority="199">
      <formula>$E$50="J"</formula>
    </cfRule>
  </conditionalFormatting>
  <conditionalFormatting sqref="A51:E51">
    <cfRule type="expression" dxfId="1674" priority="198">
      <formula>$E$51="J"</formula>
    </cfRule>
  </conditionalFormatting>
  <conditionalFormatting sqref="A52:E52">
    <cfRule type="expression" dxfId="1673" priority="197">
      <formula>$E$52="J"</formula>
    </cfRule>
  </conditionalFormatting>
  <conditionalFormatting sqref="A53:E53">
    <cfRule type="expression" dxfId="1672" priority="196">
      <formula>$E$53="J"</formula>
    </cfRule>
  </conditionalFormatting>
  <conditionalFormatting sqref="A54:E54">
    <cfRule type="expression" dxfId="1671" priority="195">
      <formula>$E$54="J"</formula>
    </cfRule>
  </conditionalFormatting>
  <conditionalFormatting sqref="A55:E55">
    <cfRule type="expression" dxfId="1670" priority="194">
      <formula>$E$55="J"</formula>
    </cfRule>
  </conditionalFormatting>
  <conditionalFormatting sqref="A57:E57">
    <cfRule type="expression" dxfId="1669" priority="193">
      <formula>$E$57="J"</formula>
    </cfRule>
  </conditionalFormatting>
  <conditionalFormatting sqref="A58:E58">
    <cfRule type="expression" dxfId="1668" priority="192">
      <formula>$E$58="J"</formula>
    </cfRule>
  </conditionalFormatting>
  <conditionalFormatting sqref="A25:F25">
    <cfRule type="expression" dxfId="1667" priority="191">
      <formula>$F$25="J"</formula>
    </cfRule>
  </conditionalFormatting>
  <conditionalFormatting sqref="A26:F26">
    <cfRule type="expression" dxfId="1666" priority="190">
      <formula>$F$26="J"</formula>
    </cfRule>
  </conditionalFormatting>
  <conditionalFormatting sqref="A27:F27">
    <cfRule type="expression" dxfId="1665" priority="189">
      <formula>$F$27="J"</formula>
    </cfRule>
  </conditionalFormatting>
  <conditionalFormatting sqref="A28:F28">
    <cfRule type="expression" dxfId="1664" priority="188">
      <formula>$F$28="J"</formula>
    </cfRule>
  </conditionalFormatting>
  <conditionalFormatting sqref="A29:F29">
    <cfRule type="expression" dxfId="1663" priority="187">
      <formula>$F$29="J"</formula>
    </cfRule>
  </conditionalFormatting>
  <conditionalFormatting sqref="A30:F30">
    <cfRule type="expression" dxfId="1662" priority="186">
      <formula>$F$30="J"</formula>
    </cfRule>
  </conditionalFormatting>
  <conditionalFormatting sqref="A31:F31">
    <cfRule type="expression" dxfId="1661" priority="185">
      <formula>$F$31="J"</formula>
    </cfRule>
  </conditionalFormatting>
  <conditionalFormatting sqref="A32:F32">
    <cfRule type="expression" dxfId="1660" priority="184">
      <formula>$F$32="J"</formula>
    </cfRule>
  </conditionalFormatting>
  <conditionalFormatting sqref="A33:F33">
    <cfRule type="expression" dxfId="1659" priority="183">
      <formula>$F$33="J"</formula>
    </cfRule>
  </conditionalFormatting>
  <conditionalFormatting sqref="A35:F35">
    <cfRule type="expression" dxfId="1658" priority="182">
      <formula>$F$35="J"</formula>
    </cfRule>
  </conditionalFormatting>
  <conditionalFormatting sqref="A36:F36">
    <cfRule type="expression" dxfId="1657" priority="181">
      <formula>$F$36="J"</formula>
    </cfRule>
  </conditionalFormatting>
  <conditionalFormatting sqref="A37:F37">
    <cfRule type="expression" dxfId="1656" priority="180">
      <formula>$F$37="J"</formula>
    </cfRule>
  </conditionalFormatting>
  <conditionalFormatting sqref="A38:F38">
    <cfRule type="expression" dxfId="1655" priority="179">
      <formula>$F$38="J"</formula>
    </cfRule>
  </conditionalFormatting>
  <conditionalFormatting sqref="A39:F39">
    <cfRule type="expression" dxfId="1654" priority="178">
      <formula>$F$39="J"</formula>
    </cfRule>
  </conditionalFormatting>
  <conditionalFormatting sqref="A41:F41">
    <cfRule type="expression" dxfId="1653" priority="177">
      <formula>$F$41="J"</formula>
    </cfRule>
  </conditionalFormatting>
  <conditionalFormatting sqref="A42:F42">
    <cfRule type="expression" dxfId="1652" priority="176">
      <formula>$F$42="J"</formula>
    </cfRule>
  </conditionalFormatting>
  <conditionalFormatting sqref="A43:F43">
    <cfRule type="expression" dxfId="1651" priority="175">
      <formula>$F$43="J"</formula>
    </cfRule>
  </conditionalFormatting>
  <conditionalFormatting sqref="A44:F44">
    <cfRule type="expression" dxfId="1650" priority="174">
      <formula>$F$44="J"</formula>
    </cfRule>
  </conditionalFormatting>
  <conditionalFormatting sqref="A45:F45">
    <cfRule type="expression" dxfId="1649" priority="173">
      <formula>$F$45="J"</formula>
    </cfRule>
  </conditionalFormatting>
  <conditionalFormatting sqref="A46:F46">
    <cfRule type="expression" dxfId="1648" priority="172">
      <formula>$F$46="J"</formula>
    </cfRule>
  </conditionalFormatting>
  <conditionalFormatting sqref="A48:F48">
    <cfRule type="expression" dxfId="1647" priority="171">
      <formula>$F$48="J"</formula>
    </cfRule>
  </conditionalFormatting>
  <conditionalFormatting sqref="A49:F49">
    <cfRule type="expression" dxfId="1646" priority="170">
      <formula>$F$49="J"</formula>
    </cfRule>
  </conditionalFormatting>
  <conditionalFormatting sqref="A50:F50">
    <cfRule type="expression" dxfId="1645" priority="169">
      <formula>$F$50="J"</formula>
    </cfRule>
  </conditionalFormatting>
  <conditionalFormatting sqref="A51:F51">
    <cfRule type="expression" dxfId="1644" priority="168">
      <formula>$F$51="J"</formula>
    </cfRule>
  </conditionalFormatting>
  <conditionalFormatting sqref="A52:F52">
    <cfRule type="expression" dxfId="1643" priority="167">
      <formula>$F$52="J"</formula>
    </cfRule>
  </conditionalFormatting>
  <conditionalFormatting sqref="A53:F53">
    <cfRule type="expression" dxfId="1642" priority="166">
      <formula>$F$53="J"</formula>
    </cfRule>
  </conditionalFormatting>
  <conditionalFormatting sqref="A54:F54">
    <cfRule type="expression" dxfId="1641" priority="165">
      <formula>$F$54="J"</formula>
    </cfRule>
  </conditionalFormatting>
  <conditionalFormatting sqref="A55:F55">
    <cfRule type="expression" dxfId="1640" priority="164">
      <formula>$F$55="J"</formula>
    </cfRule>
  </conditionalFormatting>
  <conditionalFormatting sqref="A57:F57">
    <cfRule type="expression" dxfId="1639" priority="163">
      <formula>$F$57="J"</formula>
    </cfRule>
  </conditionalFormatting>
  <conditionalFormatting sqref="A58:F58">
    <cfRule type="expression" dxfId="1638" priority="162">
      <formula>$F$58="J"</formula>
    </cfRule>
  </conditionalFormatting>
  <conditionalFormatting sqref="D61">
    <cfRule type="expression" dxfId="1637" priority="106">
      <formula>$D$61="J"</formula>
    </cfRule>
  </conditionalFormatting>
  <conditionalFormatting sqref="D62">
    <cfRule type="expression" dxfId="1636" priority="105">
      <formula>$D$62="J"</formula>
    </cfRule>
  </conditionalFormatting>
  <conditionalFormatting sqref="D63">
    <cfRule type="expression" dxfId="1635" priority="104">
      <formula>$D$63="J"</formula>
    </cfRule>
  </conditionalFormatting>
  <conditionalFormatting sqref="D64">
    <cfRule type="expression" dxfId="1634" priority="103">
      <formula>$D$64="J"</formula>
    </cfRule>
  </conditionalFormatting>
  <conditionalFormatting sqref="D65">
    <cfRule type="expression" dxfId="1633" priority="102">
      <formula>$D$65="J"</formula>
    </cfRule>
  </conditionalFormatting>
  <conditionalFormatting sqref="D60:E60">
    <cfRule type="expression" dxfId="1632" priority="101">
      <formula>$E$60="J"</formula>
    </cfRule>
  </conditionalFormatting>
  <conditionalFormatting sqref="D61:E61">
    <cfRule type="expression" dxfId="1631" priority="100">
      <formula>$E$61="J"</formula>
    </cfRule>
  </conditionalFormatting>
  <conditionalFormatting sqref="D62:E62">
    <cfRule type="expression" dxfId="1630" priority="99">
      <formula>$E$62="J"</formula>
    </cfRule>
  </conditionalFormatting>
  <conditionalFormatting sqref="D63:E63">
    <cfRule type="expression" dxfId="1629" priority="98">
      <formula>$E$63="J"</formula>
    </cfRule>
  </conditionalFormatting>
  <conditionalFormatting sqref="D64:E64">
    <cfRule type="expression" dxfId="1628" priority="97">
      <formula>$E$64="J"</formula>
    </cfRule>
  </conditionalFormatting>
  <conditionalFormatting sqref="D65:E65">
    <cfRule type="expression" dxfId="1627" priority="96">
      <formula>$E$65="J"</formula>
    </cfRule>
  </conditionalFormatting>
  <conditionalFormatting sqref="D60:F60">
    <cfRule type="expression" dxfId="1626" priority="95">
      <formula>$F$60="J"</formula>
    </cfRule>
  </conditionalFormatting>
  <conditionalFormatting sqref="D61:F61">
    <cfRule type="expression" dxfId="1625" priority="94">
      <formula>$F$61="J"</formula>
    </cfRule>
  </conditionalFormatting>
  <conditionalFormatting sqref="D62:F62">
    <cfRule type="expression" dxfId="1624" priority="93">
      <formula>$F$62="J"</formula>
    </cfRule>
  </conditionalFormatting>
  <conditionalFormatting sqref="D63:F63">
    <cfRule type="expression" dxfId="1623" priority="92">
      <formula>$F$63="J"</formula>
    </cfRule>
  </conditionalFormatting>
  <conditionalFormatting sqref="D64:F64">
    <cfRule type="expression" dxfId="1622" priority="91">
      <formula>$F$64="J"</formula>
    </cfRule>
  </conditionalFormatting>
  <conditionalFormatting sqref="D65:F65">
    <cfRule type="expression" dxfId="1621" priority="90">
      <formula>$F$65="J"</formula>
    </cfRule>
  </conditionalFormatting>
  <conditionalFormatting sqref="D60">
    <cfRule type="expression" dxfId="1620" priority="107">
      <formula>$D$60="J"</formula>
    </cfRule>
  </conditionalFormatting>
  <conditionalFormatting sqref="A60:C60">
    <cfRule type="expression" dxfId="1619" priority="18">
      <formula>$D$60="J"</formula>
    </cfRule>
  </conditionalFormatting>
  <conditionalFormatting sqref="A61:C61">
    <cfRule type="expression" dxfId="1618" priority="17">
      <formula>$D$61="J"</formula>
    </cfRule>
  </conditionalFormatting>
  <conditionalFormatting sqref="A62:C62">
    <cfRule type="expression" dxfId="1617" priority="16">
      <formula>$D$62="J"</formula>
    </cfRule>
  </conditionalFormatting>
  <conditionalFormatting sqref="A63:C63">
    <cfRule type="expression" dxfId="1616" priority="15">
      <formula>$D$63="J"</formula>
    </cfRule>
  </conditionalFormatting>
  <conditionalFormatting sqref="A64:C64">
    <cfRule type="expression" dxfId="1615" priority="14">
      <formula>$D$64="J"</formula>
    </cfRule>
  </conditionalFormatting>
  <conditionalFormatting sqref="A65:C65">
    <cfRule type="expression" dxfId="1614" priority="13">
      <formula>$D$65="J"</formula>
    </cfRule>
  </conditionalFormatting>
  <conditionalFormatting sqref="A60:C60">
    <cfRule type="expression" dxfId="1613" priority="12">
      <formula>$E$60="J"</formula>
    </cfRule>
  </conditionalFormatting>
  <conditionalFormatting sqref="A61:C61">
    <cfRule type="expression" dxfId="1612" priority="11">
      <formula>$E$61="J"</formula>
    </cfRule>
  </conditionalFormatting>
  <conditionalFormatting sqref="A62:C62">
    <cfRule type="expression" dxfId="1611" priority="10">
      <formula>$E$62="J"</formula>
    </cfRule>
  </conditionalFormatting>
  <conditionalFormatting sqref="A63:C63">
    <cfRule type="expression" dxfId="1610" priority="9">
      <formula>$E$63="J"</formula>
    </cfRule>
  </conditionalFormatting>
  <conditionalFormatting sqref="A64:C64">
    <cfRule type="expression" dxfId="1609" priority="8">
      <formula>$E$64="J"</formula>
    </cfRule>
  </conditionalFormatting>
  <conditionalFormatting sqref="A65:C65">
    <cfRule type="expression" dxfId="1608" priority="7">
      <formula>$E$65="J"</formula>
    </cfRule>
  </conditionalFormatting>
  <conditionalFormatting sqref="A60:C60">
    <cfRule type="expression" dxfId="1607" priority="6">
      <formula>$F$60="J"</formula>
    </cfRule>
  </conditionalFormatting>
  <conditionalFormatting sqref="A61:C61">
    <cfRule type="expression" dxfId="1606" priority="5">
      <formula>$F$61="J"</formula>
    </cfRule>
  </conditionalFormatting>
  <conditionalFormatting sqref="A62:C62">
    <cfRule type="expression" dxfId="1605" priority="4">
      <formula>$F$62="J"</formula>
    </cfRule>
  </conditionalFormatting>
  <conditionalFormatting sqref="A63:C63">
    <cfRule type="expression" dxfId="1604" priority="3">
      <formula>$F$63="J"</formula>
    </cfRule>
  </conditionalFormatting>
  <conditionalFormatting sqref="A64:C64">
    <cfRule type="expression" dxfId="1603" priority="2">
      <formula>$F$64="J"</formula>
    </cfRule>
  </conditionalFormatting>
  <conditionalFormatting sqref="A65:C65">
    <cfRule type="expression" dxfId="1602" priority="1">
      <formula>$F$65="J"</formula>
    </cfRule>
  </conditionalFormatting>
  <conditionalFormatting sqref="A61:C61">
    <cfRule type="expression" dxfId="1601" priority="35">
      <formula>#REF!="J"</formula>
    </cfRule>
  </conditionalFormatting>
  <conditionalFormatting sqref="A62:C62">
    <cfRule type="expression" dxfId="1600" priority="34">
      <formula>#REF!="J"</formula>
    </cfRule>
  </conditionalFormatting>
  <conditionalFormatting sqref="A63:C63">
    <cfRule type="expression" dxfId="1599" priority="33">
      <formula>#REF!="J"</formula>
    </cfRule>
  </conditionalFormatting>
  <conditionalFormatting sqref="A64:C64">
    <cfRule type="expression" dxfId="1598" priority="32">
      <formula>#REF!="J"</formula>
    </cfRule>
  </conditionalFormatting>
  <conditionalFormatting sqref="A65:C65">
    <cfRule type="expression" dxfId="1597" priority="31">
      <formula>#REF!="J"</formula>
    </cfRule>
  </conditionalFormatting>
  <conditionalFormatting sqref="A60:C60">
    <cfRule type="expression" dxfId="1596" priority="30">
      <formula>#REF!="J"</formula>
    </cfRule>
  </conditionalFormatting>
  <conditionalFormatting sqref="A61:C61">
    <cfRule type="expression" dxfId="1595" priority="29">
      <formula>#REF!="J"</formula>
    </cfRule>
  </conditionalFormatting>
  <conditionalFormatting sqref="A62:C62">
    <cfRule type="expression" dxfId="1594" priority="28">
      <formula>#REF!="J"</formula>
    </cfRule>
  </conditionalFormatting>
  <conditionalFormatting sqref="A63:C63">
    <cfRule type="expression" dxfId="1593" priority="27">
      <formula>#REF!="J"</formula>
    </cfRule>
  </conditionalFormatting>
  <conditionalFormatting sqref="A64:C64">
    <cfRule type="expression" dxfId="1592" priority="26">
      <formula>#REF!="J"</formula>
    </cfRule>
  </conditionalFormatting>
  <conditionalFormatting sqref="A65:C65">
    <cfRule type="expression" dxfId="1591" priority="25">
      <formula>#REF!="J"</formula>
    </cfRule>
  </conditionalFormatting>
  <conditionalFormatting sqref="A60:C60">
    <cfRule type="expression" dxfId="1590" priority="24">
      <formula>#REF!="J"</formula>
    </cfRule>
  </conditionalFormatting>
  <conditionalFormatting sqref="A61:C61">
    <cfRule type="expression" dxfId="1589" priority="23">
      <formula>#REF!="J"</formula>
    </cfRule>
  </conditionalFormatting>
  <conditionalFormatting sqref="A62:C62">
    <cfRule type="expression" dxfId="1588" priority="22">
      <formula>#REF!="J"</formula>
    </cfRule>
  </conditionalFormatting>
  <conditionalFormatting sqref="A63:C63">
    <cfRule type="expression" dxfId="1587" priority="21">
      <formula>#REF!="J"</formula>
    </cfRule>
  </conditionalFormatting>
  <conditionalFormatting sqref="A64:C64">
    <cfRule type="expression" dxfId="1586" priority="20">
      <formula>#REF!="J"</formula>
    </cfRule>
  </conditionalFormatting>
  <conditionalFormatting sqref="A65:C65">
    <cfRule type="expression" dxfId="1585" priority="19">
      <formula>#REF!="J"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90" r:id="rId4" name="Check Box 6">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6391" r:id="rId5" name="Check Box 7">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16392" r:id="rId6" name="Check Box 8">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6393" r:id="rId7" name="Check Box 9">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6395" r:id="rId8" name="Check Box 11">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6396" r:id="rId9" name="Check Box 12">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6397" r:id="rId10" name="Check Box 13">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6398" r:id="rId11" name="Check Box 14">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B4FC372D-2C80-4F92-BA57-775DF86A492C}">
            <xm:f>'Kind 3'!#REF!="J"</xm:f>
            <x14:dxf>
              <font>
                <color rgb="FF00CC00"/>
              </font>
              <fill>
                <patternFill>
                  <bgColor theme="9" tint="0.59996337778862885"/>
                </patternFill>
              </fill>
            </x14:dxf>
          </x14:cfRule>
          <x14:cfRule type="expression" priority="71" id="{79ADF347-8051-4163-83B1-F2CA8F0704ED}">
            <xm:f>'Kind 2'!#REF!="J"</xm:f>
            <x14:dxf>
              <font>
                <color rgb="FF00CC00"/>
              </font>
              <fill>
                <patternFill>
                  <bgColor theme="9" tint="0.59996337778862885"/>
                </patternFill>
              </fill>
            </x14:dxf>
          </x14:cfRule>
          <x14:cfRule type="expression" priority="89" id="{AE029DAD-CC0F-40C1-807A-F1CBED9244D2}">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52" id="{22688A6F-DF74-407D-B7A0-6F906CE816FF}">
            <xm:f>'Kind 3'!#REF!="J"</xm:f>
            <x14:dxf>
              <font>
                <color rgb="FF00CC00"/>
              </font>
              <fill>
                <patternFill>
                  <bgColor theme="9" tint="0.59996337778862885"/>
                </patternFill>
              </fill>
            </x14:dxf>
          </x14:cfRule>
          <x14:cfRule type="expression" priority="70" id="{213514AB-4680-46C2-9A1B-E92FA368748B}">
            <xm:f>'Kind 2'!#REF!="J"</xm:f>
            <x14:dxf>
              <font>
                <color rgb="FF00CC00"/>
              </font>
              <fill>
                <patternFill>
                  <bgColor theme="9" tint="0.59996337778862885"/>
                </patternFill>
              </fill>
            </x14:dxf>
          </x14:cfRule>
          <x14:cfRule type="expression" priority="88" id="{0259F4CC-2205-4719-8B6B-8E4BBAC93AA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51" id="{F4172568-E862-4CE2-B4C5-49F9F7EC9B55}">
            <xm:f>'Kind 3'!#REF!="J"</xm:f>
            <x14:dxf>
              <font>
                <color rgb="FF00CC00"/>
              </font>
              <fill>
                <patternFill>
                  <bgColor theme="9" tint="0.59996337778862885"/>
                </patternFill>
              </fill>
            </x14:dxf>
          </x14:cfRule>
          <x14:cfRule type="expression" priority="69" id="{451272AE-DA66-4BB6-B81F-13F4B69901E5}">
            <xm:f>'Kind 2'!#REF!="J"</xm:f>
            <x14:dxf>
              <font>
                <color rgb="FF00CC00"/>
              </font>
              <fill>
                <patternFill>
                  <bgColor theme="9" tint="0.59996337778862885"/>
                </patternFill>
              </fill>
            </x14:dxf>
          </x14:cfRule>
          <x14:cfRule type="expression" priority="87" id="{9E222307-AC2E-4AF1-9458-93A653434E41}">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50" id="{7E18E87C-E8DF-45EE-9AD7-7D32D6CDB400}">
            <xm:f>'Kind 3'!#REF!="J"</xm:f>
            <x14:dxf>
              <font>
                <color rgb="FF00CC00"/>
              </font>
              <fill>
                <patternFill>
                  <bgColor theme="9" tint="0.59996337778862885"/>
                </patternFill>
              </fill>
            </x14:dxf>
          </x14:cfRule>
          <x14:cfRule type="expression" priority="68" id="{57734348-0FF4-4890-A370-020C61BC6632}">
            <xm:f>'Kind 2'!#REF!="J"</xm:f>
            <x14:dxf>
              <font>
                <color rgb="FF00CC00"/>
              </font>
              <fill>
                <patternFill>
                  <bgColor theme="9" tint="0.59996337778862885"/>
                </patternFill>
              </fill>
            </x14:dxf>
          </x14:cfRule>
          <x14:cfRule type="expression" priority="86" id="{C86D09A3-AF89-4538-87BB-028F04C6A1C8}">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49" id="{0B6EF409-1894-4700-B840-1A47BD8363D2}">
            <xm:f>'Kind 3'!#REF!="J"</xm:f>
            <x14:dxf>
              <font>
                <color rgb="FF00CC00"/>
              </font>
              <fill>
                <patternFill>
                  <bgColor theme="9" tint="0.59996337778862885"/>
                </patternFill>
              </fill>
            </x14:dxf>
          </x14:cfRule>
          <x14:cfRule type="expression" priority="67" id="{A4C515DC-8E28-4C9D-9F1B-A4F48E046FF8}">
            <xm:f>'Kind 2'!#REF!="J"</xm:f>
            <x14:dxf>
              <font>
                <color rgb="FF00CC00"/>
              </font>
              <fill>
                <patternFill>
                  <bgColor theme="9" tint="0.59996337778862885"/>
                </patternFill>
              </fill>
            </x14:dxf>
          </x14:cfRule>
          <x14:cfRule type="expression" priority="85" id="{7D511F09-FFC5-41BE-8811-9CA70EB0D6F0}">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48" id="{68F6E16E-AE8B-41B0-8BC7-684367CFF0F5}">
            <xm:f>'Kind 3'!#REF!="J"</xm:f>
            <x14:dxf>
              <font>
                <color rgb="FF00CC00"/>
              </font>
              <fill>
                <patternFill>
                  <bgColor theme="9" tint="0.59996337778862885"/>
                </patternFill>
              </fill>
            </x14:dxf>
          </x14:cfRule>
          <x14:cfRule type="expression" priority="66" id="{3A6CA9AC-E7A4-4E2D-933C-B5DB6926A865}">
            <xm:f>'Kind 2'!#REF!="J"</xm:f>
            <x14:dxf>
              <font>
                <color rgb="FF00CC00"/>
              </font>
              <fill>
                <patternFill>
                  <bgColor theme="9" tint="0.59996337778862885"/>
                </patternFill>
              </fill>
            </x14:dxf>
          </x14:cfRule>
          <x14:cfRule type="expression" priority="84" id="{153D4F01-F280-4EF3-AB11-75BF318FA84D}">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47" id="{CE169F5B-0556-4DCB-9273-F48A4FDF44B2}">
            <xm:f>'Kind 3'!#REF!="J"</xm:f>
            <x14:dxf>
              <font>
                <color rgb="FF00CC00"/>
              </font>
              <fill>
                <patternFill>
                  <bgColor theme="9" tint="0.59996337778862885"/>
                </patternFill>
              </fill>
            </x14:dxf>
          </x14:cfRule>
          <x14:cfRule type="expression" priority="65" id="{01089F1D-E3B4-41F5-A2DE-7085B33DAD2E}">
            <xm:f>'Kind 2'!#REF!="J"</xm:f>
            <x14:dxf>
              <font>
                <color rgb="FF00CC00"/>
              </font>
              <fill>
                <patternFill>
                  <bgColor theme="9" tint="0.59996337778862885"/>
                </patternFill>
              </fill>
            </x14:dxf>
          </x14:cfRule>
          <x14:cfRule type="expression" priority="83" id="{AE30564A-1AF5-4D7C-AC72-8ACF49941D9D}">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46" id="{3851D85F-6063-46FB-AF89-CA400BCDE711}">
            <xm:f>'Kind 3'!#REF!="J"</xm:f>
            <x14:dxf>
              <font>
                <color rgb="FF00CC00"/>
              </font>
              <fill>
                <patternFill>
                  <bgColor theme="9" tint="0.59996337778862885"/>
                </patternFill>
              </fill>
            </x14:dxf>
          </x14:cfRule>
          <x14:cfRule type="expression" priority="64" id="{E953F3DC-5E33-4D39-B42E-63FF8662BD0C}">
            <xm:f>'Kind 2'!#REF!="J"</xm:f>
            <x14:dxf>
              <font>
                <color rgb="FF00CC00"/>
              </font>
              <fill>
                <patternFill>
                  <bgColor theme="9" tint="0.59996337778862885"/>
                </patternFill>
              </fill>
            </x14:dxf>
          </x14:cfRule>
          <x14:cfRule type="expression" priority="82" id="{18A52DA7-3F4E-47AE-BB6C-12E48BE6D098}">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45" id="{9F4B63D5-1166-4022-A67A-40789A14969C}">
            <xm:f>'Kind 3'!#REF!="J"</xm:f>
            <x14:dxf>
              <font>
                <color rgb="FF00CC00"/>
              </font>
              <fill>
                <patternFill>
                  <bgColor theme="9" tint="0.59996337778862885"/>
                </patternFill>
              </fill>
            </x14:dxf>
          </x14:cfRule>
          <x14:cfRule type="expression" priority="63" id="{5CBAF142-823B-4160-A0E4-E352899DD618}">
            <xm:f>'Kind 2'!#REF!="J"</xm:f>
            <x14:dxf>
              <font>
                <color rgb="FF00CC00"/>
              </font>
              <fill>
                <patternFill>
                  <bgColor theme="9" tint="0.59996337778862885"/>
                </patternFill>
              </fill>
            </x14:dxf>
          </x14:cfRule>
          <x14:cfRule type="expression" priority="81" id="{0C78B54D-A047-4A78-8A9E-778AF67A7747}">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44" id="{6873E662-D524-4D7A-8274-6AED381F67C7}">
            <xm:f>'Kind 3'!#REF!="J"</xm:f>
            <x14:dxf>
              <font>
                <color rgb="FF00CC00"/>
              </font>
              <fill>
                <patternFill>
                  <bgColor theme="9" tint="0.59996337778862885"/>
                </patternFill>
              </fill>
            </x14:dxf>
          </x14:cfRule>
          <x14:cfRule type="expression" priority="62" id="{4B543A3D-C7BA-4A6D-82ED-405364B60816}">
            <xm:f>'Kind 2'!#REF!="J"</xm:f>
            <x14:dxf>
              <font>
                <color rgb="FF00CC00"/>
              </font>
              <fill>
                <patternFill>
                  <bgColor theme="9" tint="0.59996337778862885"/>
                </patternFill>
              </fill>
            </x14:dxf>
          </x14:cfRule>
          <x14:cfRule type="expression" priority="80" id="{58C36702-B5A6-47F0-953F-ECE1F03DA42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43" id="{C81608D6-1955-4543-80C5-51228DC10E26}">
            <xm:f>'Kind 3'!#REF!="J"</xm:f>
            <x14:dxf>
              <font>
                <color rgb="FF00CC00"/>
              </font>
              <fill>
                <patternFill>
                  <bgColor theme="9" tint="0.59996337778862885"/>
                </patternFill>
              </fill>
            </x14:dxf>
          </x14:cfRule>
          <x14:cfRule type="expression" priority="61" id="{5A7F0E64-CCD4-44E1-9C68-579AF514E404}">
            <xm:f>'Kind 2'!#REF!="J"</xm:f>
            <x14:dxf>
              <font>
                <color rgb="FF00CC00"/>
              </font>
              <fill>
                <patternFill>
                  <bgColor theme="9" tint="0.59996337778862885"/>
                </patternFill>
              </fill>
            </x14:dxf>
          </x14:cfRule>
          <x14:cfRule type="expression" priority="79" id="{1D0D1F0D-847E-499C-95FE-4BC47AAC2F7C}">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42" id="{644176D8-0D72-40D2-AA8D-A2CDC4FB3032}">
            <xm:f>'Kind 3'!#REF!="J"</xm:f>
            <x14:dxf>
              <font>
                <color rgb="FF00CC00"/>
              </font>
              <fill>
                <patternFill>
                  <bgColor theme="9" tint="0.59996337778862885"/>
                </patternFill>
              </fill>
            </x14:dxf>
          </x14:cfRule>
          <x14:cfRule type="expression" priority="60" id="{F2245406-7E06-473B-983E-21B20110109C}">
            <xm:f>'Kind 2'!#REF!="J"</xm:f>
            <x14:dxf>
              <font>
                <color rgb="FF00CC00"/>
              </font>
              <fill>
                <patternFill>
                  <bgColor theme="9" tint="0.59996337778862885"/>
                </patternFill>
              </fill>
            </x14:dxf>
          </x14:cfRule>
          <x14:cfRule type="expression" priority="78" id="{EA9D62AB-3EDA-4F2E-ADB6-F7DCECC8DE59}">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41" id="{DFA0DCD8-2B7B-4895-8D76-DAE04863EEEB}">
            <xm:f>'Kind 3'!#REF!="J"</xm:f>
            <x14:dxf>
              <font>
                <color rgb="FF00CC00"/>
              </font>
              <fill>
                <patternFill>
                  <bgColor theme="9" tint="0.59996337778862885"/>
                </patternFill>
              </fill>
            </x14:dxf>
          </x14:cfRule>
          <x14:cfRule type="expression" priority="59" id="{476FF2AF-5B24-4E24-A532-F0A15987A5A1}">
            <xm:f>'Kind 2'!#REF!="J"</xm:f>
            <x14:dxf>
              <font>
                <color rgb="FF00CC00"/>
              </font>
              <fill>
                <patternFill>
                  <bgColor theme="9" tint="0.59996337778862885"/>
                </patternFill>
              </fill>
            </x14:dxf>
          </x14:cfRule>
          <x14:cfRule type="expression" priority="77" id="{C51F95C8-CDCB-4A68-8068-F329E10EF789}">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40" id="{BC94E033-DCA9-41FE-80F6-678B23DCB53C}">
            <xm:f>'Kind 3'!#REF!="J"</xm:f>
            <x14:dxf>
              <font>
                <color rgb="FF00CC00"/>
              </font>
              <fill>
                <patternFill>
                  <bgColor theme="9" tint="0.59996337778862885"/>
                </patternFill>
              </fill>
            </x14:dxf>
          </x14:cfRule>
          <x14:cfRule type="expression" priority="58" id="{E32846E4-32C5-4586-AE9C-12BA3E298CCA}">
            <xm:f>'Kind 2'!#REF!="J"</xm:f>
            <x14:dxf>
              <font>
                <color rgb="FF00CC00"/>
              </font>
              <fill>
                <patternFill>
                  <bgColor theme="9" tint="0.59996337778862885"/>
                </patternFill>
              </fill>
            </x14:dxf>
          </x14:cfRule>
          <x14:cfRule type="expression" priority="76" id="{EAED8F3E-F314-46D0-85B5-111829F24DE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9" id="{4D2B6B99-F78A-443F-BBDE-11F0B1B83370}">
            <xm:f>'Kind 3'!#REF!="J"</xm:f>
            <x14:dxf>
              <font>
                <color rgb="FF00CC00"/>
              </font>
              <fill>
                <patternFill>
                  <bgColor theme="9" tint="0.59996337778862885"/>
                </patternFill>
              </fill>
            </x14:dxf>
          </x14:cfRule>
          <x14:cfRule type="expression" priority="57" id="{1F867CC8-3B44-4112-85EF-582B48E485A2}">
            <xm:f>'Kind 2'!#REF!="J"</xm:f>
            <x14:dxf>
              <font>
                <color rgb="FF00CC00"/>
              </font>
              <fill>
                <patternFill>
                  <bgColor theme="9" tint="0.59996337778862885"/>
                </patternFill>
              </fill>
            </x14:dxf>
          </x14:cfRule>
          <x14:cfRule type="expression" priority="75" id="{1E74F6AD-A532-40E2-B06F-3FB3188308F5}">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8" id="{BAF515C5-72AF-49C6-8B04-3C892BC966EA}">
            <xm:f>'Kind 3'!#REF!="J"</xm:f>
            <x14:dxf>
              <font>
                <color rgb="FF00CC00"/>
              </font>
              <fill>
                <patternFill>
                  <bgColor theme="9" tint="0.59996337778862885"/>
                </patternFill>
              </fill>
            </x14:dxf>
          </x14:cfRule>
          <x14:cfRule type="expression" priority="56" id="{62BD288E-92BB-418E-8ED3-24DFCF5F4476}">
            <xm:f>'Kind 2'!#REF!="J"</xm:f>
            <x14:dxf>
              <font>
                <color rgb="FF00CC00"/>
              </font>
              <fill>
                <patternFill>
                  <bgColor theme="9" tint="0.59996337778862885"/>
                </patternFill>
              </fill>
            </x14:dxf>
          </x14:cfRule>
          <x14:cfRule type="expression" priority="74" id="{5A954AFA-1145-49B3-B821-DDF82F835CD0}">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7" id="{2F815B47-04AB-41E8-B735-9493A6C6BA82}">
            <xm:f>'Kind 3'!#REF!="J"</xm:f>
            <x14:dxf>
              <font>
                <color rgb="FF00CC00"/>
              </font>
              <fill>
                <patternFill>
                  <bgColor theme="9" tint="0.59996337778862885"/>
                </patternFill>
              </fill>
            </x14:dxf>
          </x14:cfRule>
          <x14:cfRule type="expression" priority="55" id="{81DA4A0A-2868-4443-93E6-256654389AAE}">
            <xm:f>'Kind 2'!#REF!="J"</xm:f>
            <x14:dxf>
              <font>
                <color rgb="FF00CC00"/>
              </font>
              <fill>
                <patternFill>
                  <bgColor theme="9" tint="0.59996337778862885"/>
                </patternFill>
              </fill>
            </x14:dxf>
          </x14:cfRule>
          <x14:cfRule type="expression" priority="73" id="{90752A7A-9994-4C72-90D1-058857BE7310}">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6" id="{2E9EC034-58AF-4D70-B70D-48E202E3C6CE}">
            <xm:f>'Kind 3'!#REF!="J"</xm:f>
            <x14:dxf>
              <font>
                <color rgb="FF00CC00"/>
              </font>
              <fill>
                <patternFill>
                  <bgColor theme="9" tint="0.59996337778862885"/>
                </patternFill>
              </fill>
            </x14:dxf>
          </x14:cfRule>
          <x14:cfRule type="expression" priority="54" id="{3C5F2BD0-5755-492A-BFD1-E24974C88319}">
            <xm:f>'Kind 2'!#REF!="J"</xm:f>
            <x14:dxf>
              <font>
                <color rgb="FF00CC00"/>
              </font>
              <fill>
                <patternFill>
                  <bgColor theme="9" tint="0.59996337778862885"/>
                </patternFill>
              </fill>
            </x14:dxf>
          </x14:cfRule>
          <x14:cfRule type="expression" priority="72" id="{AEFB45BB-CCAE-46F4-ABBD-F5BFD55AC500}">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600-000000000000}">
          <x14:formula1>
            <xm:f>Intern!$H$1:$H$2</xm:f>
          </x14:formula1>
          <xm:sqref>D60:F65 D25:F33 D35:F39 D41:F46 D48:F55 D57:F58</xm:sqref>
        </x14:dataValidation>
        <x14:dataValidation type="list" allowBlank="1" showInputMessage="1" showErrorMessage="1" xr:uid="{00000000-0002-0000-0600-000001000000}">
          <x14:formula1>
            <xm:f>Intern!$L$1:$L$7</xm:f>
          </x14:formula1>
          <xm:sqref>A13</xm:sqref>
        </x14:dataValidation>
        <x14:dataValidation type="list" allowBlank="1" showInputMessage="1" showErrorMessage="1" xr:uid="{A26FC6F7-AD5E-4357-89AA-FFF7F21948A4}">
          <x14:formula1>
            <xm:f>Intern!$M$1:$M$6</xm:f>
          </x14:formula1>
          <xm:sqref>A18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P85"/>
  <sheetViews>
    <sheetView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thickBot="1" x14ac:dyDescent="0.3">
      <c r="A1" s="646" t="s">
        <v>71</v>
      </c>
      <c r="B1" s="646"/>
      <c r="C1" s="646"/>
      <c r="D1" s="646"/>
      <c r="E1" s="646"/>
      <c r="F1" s="646"/>
      <c r="G1" s="646"/>
      <c r="H1" s="646"/>
      <c r="I1" s="646"/>
      <c r="J1" s="646"/>
      <c r="K1" s="721"/>
      <c r="L1" s="102"/>
      <c r="M1" s="103"/>
      <c r="N1" s="104"/>
      <c r="O1" s="88"/>
      <c r="P1" s="56"/>
    </row>
    <row r="2" spans="1:16" ht="10.5" customHeight="1" thickBot="1" x14ac:dyDescent="0.3">
      <c r="A2" s="505"/>
      <c r="B2" s="505"/>
      <c r="C2" s="505"/>
      <c r="D2" s="505"/>
      <c r="E2" s="505"/>
      <c r="F2" s="505"/>
      <c r="G2" s="505"/>
      <c r="H2" s="505"/>
      <c r="I2" s="505"/>
      <c r="J2" s="505"/>
      <c r="K2" s="722"/>
      <c r="L2" s="100"/>
      <c r="M2" s="67"/>
      <c r="N2" s="6"/>
      <c r="O2" s="66"/>
      <c r="P2" s="56"/>
    </row>
    <row r="3" spans="1:16" ht="5.25" customHeight="1" thickBot="1" x14ac:dyDescent="0.3">
      <c r="A3" s="505"/>
      <c r="B3" s="505"/>
      <c r="C3" s="505"/>
      <c r="D3" s="505"/>
      <c r="E3" s="505"/>
      <c r="F3" s="505"/>
      <c r="G3" s="505"/>
      <c r="H3" s="505"/>
      <c r="I3" s="505"/>
      <c r="J3" s="505"/>
      <c r="K3" s="722"/>
      <c r="L3" s="101"/>
      <c r="M3" s="92"/>
      <c r="N3" s="94"/>
      <c r="O3" s="96"/>
      <c r="P3" s="56"/>
    </row>
    <row r="4" spans="1:16" ht="18.75" customHeight="1" thickBot="1" x14ac:dyDescent="0.3">
      <c r="A4" s="505"/>
      <c r="B4" s="505"/>
      <c r="C4" s="505"/>
      <c r="D4" s="505"/>
      <c r="E4" s="505"/>
      <c r="F4" s="505"/>
      <c r="G4" s="505"/>
      <c r="H4" s="505"/>
      <c r="I4" s="505"/>
      <c r="J4" s="505"/>
      <c r="K4" s="722"/>
      <c r="L4" s="101"/>
      <c r="M4" s="34"/>
      <c r="N4" s="12"/>
      <c r="O4" s="11"/>
      <c r="P4" s="56"/>
    </row>
    <row r="5" spans="1:16" ht="21.75" customHeight="1" thickBot="1" x14ac:dyDescent="0.3">
      <c r="A5" s="508"/>
      <c r="B5" s="508"/>
      <c r="C5" s="508"/>
      <c r="D5" s="508"/>
      <c r="E5" s="508"/>
      <c r="F5" s="508"/>
      <c r="G5" s="508"/>
      <c r="H5" s="508"/>
      <c r="I5" s="508"/>
      <c r="J5" s="508"/>
      <c r="K5" s="723"/>
      <c r="L5" s="60"/>
      <c r="M5" s="693" t="s">
        <v>43</v>
      </c>
      <c r="N5" s="694"/>
      <c r="O5" s="58" t="s">
        <v>43</v>
      </c>
      <c r="P5" s="56"/>
    </row>
    <row r="6" spans="1:16" ht="16.5" customHeight="1" thickBot="1" x14ac:dyDescent="0.3">
      <c r="A6" s="24" t="s">
        <v>28</v>
      </c>
      <c r="B6" s="25"/>
      <c r="C6" s="19" t="s">
        <v>109</v>
      </c>
      <c r="D6" s="18"/>
      <c r="E6" s="18"/>
      <c r="F6" s="18"/>
      <c r="G6" s="18"/>
      <c r="H6" s="19" t="s">
        <v>108</v>
      </c>
      <c r="I6" s="18"/>
      <c r="J6" s="18"/>
      <c r="K6" s="20"/>
      <c r="L6" s="61"/>
      <c r="M6" s="695" t="s">
        <v>30</v>
      </c>
      <c r="N6" s="696"/>
      <c r="O6" s="258" t="s">
        <v>34</v>
      </c>
      <c r="P6" s="56"/>
    </row>
    <row r="7" spans="1:16" ht="25.7" customHeight="1" thickBot="1" x14ac:dyDescent="0.3">
      <c r="A7" s="209" t="s">
        <v>53</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18"/>
      <c r="M7" s="364"/>
      <c r="N7" s="362"/>
      <c r="O7" s="363"/>
      <c r="P7" s="56"/>
    </row>
    <row r="8" spans="1:16" ht="25.7" customHeight="1" thickTop="1" thickBot="1" x14ac:dyDescent="0.3">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18"/>
      <c r="M8" s="354"/>
      <c r="N8" s="353"/>
      <c r="O8" s="270"/>
      <c r="P8" s="56"/>
    </row>
    <row r="9" spans="1:16" ht="25.7" customHeight="1" thickBot="1" x14ac:dyDescent="0.3">
      <c r="A9" s="324"/>
      <c r="B9" s="297"/>
      <c r="C9" s="653"/>
      <c r="D9" s="654"/>
      <c r="E9" s="654"/>
      <c r="F9" s="655"/>
      <c r="G9" s="16"/>
      <c r="H9" s="669"/>
      <c r="I9" s="669"/>
      <c r="J9" s="669"/>
      <c r="K9" s="17"/>
      <c r="L9" s="118"/>
      <c r="M9" s="355"/>
      <c r="N9" s="353"/>
      <c r="O9" s="270"/>
      <c r="P9" s="56"/>
    </row>
    <row r="10" spans="1:16" ht="25.7" customHeight="1" thickBot="1" x14ac:dyDescent="0.3">
      <c r="A10" s="325"/>
      <c r="B10" s="254"/>
      <c r="C10" s="653"/>
      <c r="D10" s="654"/>
      <c r="E10" s="654"/>
      <c r="F10" s="655"/>
      <c r="G10" s="16"/>
      <c r="H10" s="669"/>
      <c r="I10" s="669"/>
      <c r="J10" s="669"/>
      <c r="K10" s="17"/>
      <c r="L10" s="118"/>
      <c r="M10" s="277"/>
      <c r="N10" s="352"/>
      <c r="O10" s="270"/>
      <c r="P10" s="56"/>
    </row>
    <row r="11" spans="1:16" ht="25.7" customHeight="1" thickBot="1" x14ac:dyDescent="0.3">
      <c r="A11" s="28" t="s">
        <v>22</v>
      </c>
      <c r="B11" s="31"/>
      <c r="C11" s="653"/>
      <c r="D11" s="654"/>
      <c r="E11" s="654"/>
      <c r="F11" s="655"/>
      <c r="G11" s="16"/>
      <c r="H11" s="669"/>
      <c r="I11" s="669"/>
      <c r="J11" s="669"/>
      <c r="K11" s="17"/>
      <c r="L11" s="118"/>
      <c r="M11" s="354"/>
      <c r="N11" s="352"/>
      <c r="O11" s="270"/>
      <c r="P11" s="56"/>
    </row>
    <row r="12" spans="1:16" ht="25.7" customHeight="1" thickBot="1" x14ac:dyDescent="0.3">
      <c r="A12" s="26" t="s">
        <v>29</v>
      </c>
      <c r="B12" s="31"/>
      <c r="C12" s="653"/>
      <c r="D12" s="654"/>
      <c r="E12" s="654"/>
      <c r="F12" s="655"/>
      <c r="G12" s="16"/>
      <c r="H12" s="669"/>
      <c r="I12" s="669"/>
      <c r="J12" s="669"/>
      <c r="K12" s="17"/>
      <c r="L12" s="118"/>
      <c r="M12" s="354"/>
      <c r="N12" s="352"/>
      <c r="O12" s="270"/>
      <c r="P12" s="54"/>
    </row>
    <row r="13" spans="1:16" ht="25.7" customHeight="1" thickBot="1" x14ac:dyDescent="0.3">
      <c r="A13" s="262">
        <v>1</v>
      </c>
      <c r="B13" s="31"/>
      <c r="C13" s="653"/>
      <c r="D13" s="654"/>
      <c r="E13" s="654"/>
      <c r="F13" s="655"/>
      <c r="G13" s="16"/>
      <c r="H13" s="669"/>
      <c r="I13" s="669"/>
      <c r="J13" s="669"/>
      <c r="K13" s="17"/>
      <c r="L13" s="118"/>
      <c r="M13" s="354"/>
      <c r="N13" s="181"/>
      <c r="O13" s="270"/>
      <c r="P13" s="54"/>
    </row>
    <row r="14" spans="1:16" ht="25.7" customHeight="1" thickBot="1" x14ac:dyDescent="0.3">
      <c r="A14" s="263"/>
      <c r="B14" s="255"/>
      <c r="C14" s="656" t="s">
        <v>126</v>
      </c>
      <c r="D14" s="657"/>
      <c r="E14" s="657"/>
      <c r="F14" s="658"/>
      <c r="G14" s="264"/>
      <c r="H14" s="670" t="s">
        <v>108</v>
      </c>
      <c r="I14" s="670"/>
      <c r="J14" s="670"/>
      <c r="K14" s="17"/>
      <c r="L14" s="118"/>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18"/>
      <c r="M15" s="355"/>
      <c r="N15" s="352"/>
      <c r="O15" s="270"/>
      <c r="P15" s="54"/>
    </row>
    <row r="16" spans="1:16" ht="25.7" customHeight="1" thickTop="1" thickBot="1" x14ac:dyDescent="0.3">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18"/>
      <c r="M16" s="355"/>
      <c r="N16" s="181"/>
      <c r="O16" s="270"/>
      <c r="P16" s="54"/>
    </row>
    <row r="17" spans="1:16" ht="25.7" customHeight="1" thickBot="1" x14ac:dyDescent="0.3">
      <c r="A17" s="176" t="s">
        <v>137</v>
      </c>
      <c r="B17" s="272"/>
      <c r="C17" s="667"/>
      <c r="D17" s="667"/>
      <c r="E17" s="667"/>
      <c r="F17" s="667"/>
      <c r="G17" s="176"/>
      <c r="H17" s="667"/>
      <c r="I17" s="667"/>
      <c r="J17" s="667"/>
      <c r="K17" s="17"/>
      <c r="L17" s="118"/>
      <c r="M17" s="277"/>
      <c r="N17" s="352"/>
      <c r="O17" s="270"/>
      <c r="P17" s="54"/>
    </row>
    <row r="18" spans="1:16" ht="25.7" customHeight="1" thickBot="1" x14ac:dyDescent="0.3">
      <c r="A18" s="267">
        <v>3</v>
      </c>
      <c r="B18" s="273" t="s">
        <v>136</v>
      </c>
      <c r="C18" s="667"/>
      <c r="D18" s="667"/>
      <c r="E18" s="667"/>
      <c r="F18" s="667"/>
      <c r="G18" s="176"/>
      <c r="H18" s="667"/>
      <c r="I18" s="667"/>
      <c r="J18" s="667"/>
      <c r="K18" s="17"/>
      <c r="L18" s="118"/>
      <c r="M18" s="355"/>
      <c r="N18" s="181"/>
      <c r="O18" s="270"/>
      <c r="P18" s="54"/>
    </row>
    <row r="19" spans="1:16" ht="25.7" customHeight="1" thickBot="1" x14ac:dyDescent="0.3">
      <c r="A19" s="176"/>
      <c r="B19" s="274"/>
      <c r="C19" s="667"/>
      <c r="D19" s="667"/>
      <c r="E19" s="667"/>
      <c r="F19" s="667"/>
      <c r="G19" s="176"/>
      <c r="H19" s="667"/>
      <c r="I19" s="667"/>
      <c r="J19" s="667"/>
      <c r="K19" s="17"/>
      <c r="L19" s="118"/>
      <c r="M19" s="355"/>
      <c r="N19" s="352"/>
      <c r="O19" s="270"/>
      <c r="P19" s="54"/>
    </row>
    <row r="20" spans="1:16" ht="25.7" customHeight="1" thickBot="1" x14ac:dyDescent="0.3">
      <c r="A20" s="176"/>
      <c r="B20" s="275"/>
      <c r="C20" s="667"/>
      <c r="D20" s="667"/>
      <c r="E20" s="667"/>
      <c r="F20" s="667"/>
      <c r="G20" s="176"/>
      <c r="H20" s="667"/>
      <c r="I20" s="667"/>
      <c r="J20" s="667"/>
      <c r="K20" s="22"/>
      <c r="L20" s="118"/>
      <c r="M20" s="277"/>
      <c r="N20" s="351"/>
      <c r="O20" s="270"/>
      <c r="P20" s="54"/>
    </row>
    <row r="21" spans="1:16" ht="25.7" customHeight="1" thickBot="1" x14ac:dyDescent="0.3">
      <c r="A21" s="179"/>
      <c r="B21" s="178"/>
      <c r="C21" s="177"/>
      <c r="D21" s="329"/>
      <c r="E21" s="329"/>
      <c r="F21" s="329"/>
      <c r="G21" s="23"/>
      <c r="H21" s="23"/>
      <c r="I21" s="23"/>
      <c r="J21" s="5"/>
      <c r="K21" s="27"/>
      <c r="L21" s="119"/>
      <c r="M21" s="354"/>
      <c r="N21" s="351"/>
      <c r="O21" s="270"/>
      <c r="P21" s="54"/>
    </row>
    <row r="22" spans="1:16" ht="25.7" customHeight="1" thickBot="1" x14ac:dyDescent="0.3">
      <c r="A22" s="497" t="s">
        <v>149</v>
      </c>
      <c r="B22" s="674"/>
      <c r="C22" s="675"/>
      <c r="D22" s="682" t="s">
        <v>24</v>
      </c>
      <c r="E22" s="682"/>
      <c r="F22" s="682"/>
      <c r="G22" s="50"/>
      <c r="H22" s="1"/>
      <c r="I22" s="1"/>
      <c r="J22" s="9"/>
      <c r="K22" s="63"/>
      <c r="L22" s="120"/>
      <c r="M22" s="355"/>
      <c r="N22" s="351"/>
      <c r="O22" s="270"/>
      <c r="P22" s="54"/>
    </row>
    <row r="23" spans="1:16" ht="25.7" customHeight="1" thickBot="1" x14ac:dyDescent="0.3">
      <c r="A23" s="676"/>
      <c r="B23" s="677"/>
      <c r="C23" s="678"/>
      <c r="D23" s="328" t="s">
        <v>25</v>
      </c>
      <c r="E23" s="316" t="s">
        <v>26</v>
      </c>
      <c r="F23" s="316" t="s">
        <v>27</v>
      </c>
      <c r="G23" s="15"/>
      <c r="H23" s="287" t="s">
        <v>46</v>
      </c>
      <c r="K23" s="62"/>
      <c r="L23" s="6"/>
      <c r="M23" s="355"/>
      <c r="N23" s="181"/>
      <c r="O23" s="270"/>
      <c r="P23" s="54"/>
    </row>
    <row r="24" spans="1:16" ht="25.7" customHeight="1" thickBot="1" x14ac:dyDescent="0.3">
      <c r="A24" s="708" t="s">
        <v>0</v>
      </c>
      <c r="B24" s="709"/>
      <c r="C24" s="709"/>
      <c r="D24" s="709"/>
      <c r="E24" s="709"/>
      <c r="F24" s="710"/>
      <c r="G24" s="14"/>
      <c r="H24" s="647"/>
      <c r="I24" s="648"/>
      <c r="J24" s="648"/>
      <c r="K24" s="649"/>
      <c r="L24" s="64"/>
      <c r="M24" s="355"/>
      <c r="N24" s="352"/>
      <c r="O24" s="270"/>
      <c r="P24" s="54"/>
    </row>
    <row r="25" spans="1:16" ht="25.7" customHeight="1" thickBot="1" x14ac:dyDescent="0.3">
      <c r="A25" s="711" t="s">
        <v>1</v>
      </c>
      <c r="B25" s="712"/>
      <c r="C25" s="713"/>
      <c r="D25" s="210"/>
      <c r="E25" s="210"/>
      <c r="F25" s="211"/>
      <c r="G25" s="13"/>
      <c r="H25" s="607"/>
      <c r="I25" s="608"/>
      <c r="J25" s="608"/>
      <c r="K25" s="555"/>
      <c r="L25" s="64"/>
      <c r="M25" s="355"/>
      <c r="N25" s="352"/>
      <c r="O25" s="270"/>
      <c r="P25" s="54"/>
    </row>
    <row r="26" spans="1:16" ht="25.7" customHeight="1" thickBot="1" x14ac:dyDescent="0.3">
      <c r="A26" s="711" t="s">
        <v>2</v>
      </c>
      <c r="B26" s="712"/>
      <c r="C26" s="713"/>
      <c r="D26" s="210"/>
      <c r="E26" s="210"/>
      <c r="F26" s="211"/>
      <c r="G26" s="13"/>
      <c r="H26" s="607"/>
      <c r="I26" s="608"/>
      <c r="J26" s="608"/>
      <c r="K26" s="555"/>
      <c r="L26" s="64"/>
      <c r="M26" s="355"/>
      <c r="N26" s="353"/>
      <c r="O26" s="270"/>
      <c r="P26" s="54"/>
    </row>
    <row r="27" spans="1:16" ht="25.7" customHeight="1" thickBot="1" x14ac:dyDescent="0.3">
      <c r="A27" s="711" t="s">
        <v>70</v>
      </c>
      <c r="B27" s="712"/>
      <c r="C27" s="713"/>
      <c r="D27" s="210"/>
      <c r="E27" s="210"/>
      <c r="F27" s="211"/>
      <c r="H27" s="607"/>
      <c r="I27" s="608"/>
      <c r="J27" s="608"/>
      <c r="K27" s="555"/>
      <c r="L27" s="65"/>
      <c r="M27" s="356"/>
      <c r="N27" s="352"/>
      <c r="O27" s="270"/>
    </row>
    <row r="28" spans="1:16" ht="25.7" customHeight="1" thickBot="1" x14ac:dyDescent="0.3">
      <c r="A28" s="711" t="s">
        <v>3</v>
      </c>
      <c r="B28" s="712"/>
      <c r="C28" s="713"/>
      <c r="D28" s="210"/>
      <c r="E28" s="210"/>
      <c r="F28" s="211"/>
      <c r="G28" s="13"/>
      <c r="H28" s="607"/>
      <c r="I28" s="608"/>
      <c r="J28" s="608"/>
      <c r="K28" s="555"/>
      <c r="L28" s="65"/>
      <c r="M28" s="358"/>
      <c r="N28" s="352"/>
      <c r="O28" s="270"/>
    </row>
    <row r="29" spans="1:16" ht="25.7" customHeight="1" thickBot="1" x14ac:dyDescent="0.3">
      <c r="A29" s="711" t="s">
        <v>4</v>
      </c>
      <c r="B29" s="712"/>
      <c r="C29" s="713"/>
      <c r="D29" s="210"/>
      <c r="E29" s="210"/>
      <c r="F29" s="211"/>
      <c r="H29" s="607"/>
      <c r="I29" s="608"/>
      <c r="J29" s="608"/>
      <c r="K29" s="555"/>
      <c r="L29" s="65"/>
      <c r="M29" s="278"/>
      <c r="N29" s="181"/>
      <c r="O29" s="367"/>
    </row>
    <row r="30" spans="1:16" ht="25.7" customHeight="1" thickBot="1" x14ac:dyDescent="0.3">
      <c r="A30" s="711" t="s">
        <v>5</v>
      </c>
      <c r="B30" s="712"/>
      <c r="C30" s="713"/>
      <c r="D30" s="210"/>
      <c r="E30" s="210"/>
      <c r="F30" s="211"/>
      <c r="G30" s="14"/>
      <c r="H30" s="607"/>
      <c r="I30" s="608"/>
      <c r="J30" s="608"/>
      <c r="K30" s="555"/>
      <c r="L30" s="64"/>
      <c r="M30" s="360"/>
      <c r="N30" s="352"/>
      <c r="O30" s="270"/>
    </row>
    <row r="31" spans="1:16" ht="25.7" customHeight="1" thickBot="1" x14ac:dyDescent="0.3">
      <c r="A31" s="711" t="s">
        <v>47</v>
      </c>
      <c r="B31" s="712"/>
      <c r="C31" s="713"/>
      <c r="D31" s="210"/>
      <c r="E31" s="210"/>
      <c r="F31" s="211"/>
      <c r="G31" s="14"/>
      <c r="H31" s="607"/>
      <c r="I31" s="608"/>
      <c r="J31" s="608"/>
      <c r="K31" s="555"/>
      <c r="L31" s="64"/>
      <c r="M31" s="358"/>
      <c r="N31" s="352"/>
      <c r="O31" s="368"/>
    </row>
    <row r="32" spans="1:16" ht="25.7" customHeight="1" thickBot="1" x14ac:dyDescent="0.3">
      <c r="A32" s="711" t="s">
        <v>6</v>
      </c>
      <c r="B32" s="712"/>
      <c r="C32" s="713"/>
      <c r="D32" s="210"/>
      <c r="E32" s="210"/>
      <c r="F32" s="211"/>
      <c r="G32" s="14"/>
      <c r="H32" s="607"/>
      <c r="I32" s="608"/>
      <c r="J32" s="608"/>
      <c r="K32" s="555"/>
      <c r="L32" s="64"/>
      <c r="M32" s="359"/>
      <c r="N32" s="352"/>
      <c r="O32" s="368"/>
    </row>
    <row r="33" spans="1:15" ht="25.7" customHeight="1" thickBot="1" x14ac:dyDescent="0.3">
      <c r="A33" s="711" t="s">
        <v>7</v>
      </c>
      <c r="B33" s="712"/>
      <c r="C33" s="713"/>
      <c r="D33" s="210"/>
      <c r="E33" s="210"/>
      <c r="F33" s="211"/>
      <c r="G33" s="13"/>
      <c r="H33" s="607"/>
      <c r="I33" s="608"/>
      <c r="J33" s="608"/>
      <c r="K33" s="555"/>
      <c r="L33" s="64"/>
      <c r="M33" s="278"/>
      <c r="N33" s="352"/>
      <c r="O33" s="367"/>
    </row>
    <row r="34" spans="1:15" ht="25.7" customHeight="1" thickBot="1" x14ac:dyDescent="0.3">
      <c r="A34" s="686" t="s">
        <v>8</v>
      </c>
      <c r="B34" s="687"/>
      <c r="C34" s="687"/>
      <c r="D34" s="687"/>
      <c r="E34" s="687"/>
      <c r="F34" s="688"/>
      <c r="H34" s="659"/>
      <c r="I34" s="660"/>
      <c r="J34" s="660"/>
      <c r="K34" s="661"/>
      <c r="L34" s="64"/>
      <c r="M34" s="358"/>
      <c r="N34" s="352"/>
      <c r="O34" s="270"/>
    </row>
    <row r="35" spans="1:15" ht="25.7" customHeight="1" thickBot="1" x14ac:dyDescent="0.3">
      <c r="A35" s="618" t="s">
        <v>9</v>
      </c>
      <c r="B35" s="619"/>
      <c r="C35" s="621"/>
      <c r="D35" s="210"/>
      <c r="E35" s="210"/>
      <c r="F35" s="211"/>
      <c r="G35" s="14"/>
      <c r="H35" s="607"/>
      <c r="I35" s="608"/>
      <c r="J35" s="608"/>
      <c r="K35" s="555"/>
      <c r="L35" s="64"/>
      <c r="M35" s="358"/>
      <c r="N35" s="352"/>
      <c r="O35" s="368"/>
    </row>
    <row r="36" spans="1:15" ht="25.7" customHeight="1" thickBot="1" x14ac:dyDescent="0.3">
      <c r="A36" s="618" t="s">
        <v>10</v>
      </c>
      <c r="B36" s="619"/>
      <c r="C36" s="620"/>
      <c r="D36" s="210"/>
      <c r="E36" s="210"/>
      <c r="F36" s="211"/>
      <c r="G36" s="14"/>
      <c r="H36" s="607"/>
      <c r="I36" s="608"/>
      <c r="J36" s="608"/>
      <c r="K36" s="555"/>
      <c r="L36" s="64"/>
      <c r="M36" s="358"/>
      <c r="N36" s="351"/>
      <c r="O36" s="270"/>
    </row>
    <row r="37" spans="1:15" ht="23.25" customHeight="1" thickBot="1" x14ac:dyDescent="0.3">
      <c r="A37" s="618" t="s">
        <v>11</v>
      </c>
      <c r="B37" s="619"/>
      <c r="C37" s="621"/>
      <c r="D37" s="210"/>
      <c r="E37" s="210"/>
      <c r="F37" s="211"/>
      <c r="G37" s="78"/>
      <c r="H37" s="607"/>
      <c r="I37" s="608"/>
      <c r="J37" s="608"/>
      <c r="K37" s="555"/>
      <c r="L37" s="65"/>
      <c r="M37" s="358"/>
      <c r="N37" s="181"/>
      <c r="O37" s="369"/>
    </row>
    <row r="38" spans="1:15" ht="27" customHeight="1" thickBot="1" x14ac:dyDescent="0.3">
      <c r="A38" s="618" t="s">
        <v>12</v>
      </c>
      <c r="B38" s="619"/>
      <c r="C38" s="620"/>
      <c r="D38" s="210"/>
      <c r="E38" s="210"/>
      <c r="F38" s="211"/>
      <c r="G38" s="13"/>
      <c r="H38" s="607"/>
      <c r="I38" s="608"/>
      <c r="J38" s="608"/>
      <c r="K38" s="555"/>
      <c r="L38" s="57"/>
      <c r="M38" s="359"/>
      <c r="N38" s="352"/>
      <c r="O38" s="369"/>
    </row>
    <row r="39" spans="1:15" ht="27" customHeight="1" thickBot="1" x14ac:dyDescent="0.3">
      <c r="A39" s="618" t="s">
        <v>13</v>
      </c>
      <c r="B39" s="619"/>
      <c r="C39" s="620"/>
      <c r="D39" s="210"/>
      <c r="E39" s="210"/>
      <c r="F39" s="211"/>
      <c r="G39" s="13"/>
      <c r="H39" s="607"/>
      <c r="I39" s="608"/>
      <c r="J39" s="608"/>
      <c r="K39" s="555"/>
      <c r="L39" s="64"/>
      <c r="M39" s="359"/>
      <c r="N39" s="352"/>
      <c r="O39" s="369"/>
    </row>
    <row r="40" spans="1:15" ht="24" customHeight="1" thickBot="1" x14ac:dyDescent="0.3">
      <c r="A40" s="689" t="s">
        <v>14</v>
      </c>
      <c r="B40" s="690"/>
      <c r="C40" s="690"/>
      <c r="D40" s="690"/>
      <c r="E40" s="690"/>
      <c r="F40" s="691"/>
      <c r="H40" s="662"/>
      <c r="I40" s="663"/>
      <c r="J40" s="663"/>
      <c r="K40" s="664"/>
      <c r="L40" s="64"/>
      <c r="M40" s="278"/>
      <c r="N40" s="352"/>
      <c r="O40" s="369"/>
    </row>
    <row r="41" spans="1:15" ht="30.75" customHeight="1" thickBot="1" x14ac:dyDescent="0.3">
      <c r="A41" s="618" t="s">
        <v>106</v>
      </c>
      <c r="B41" s="619"/>
      <c r="C41" s="621"/>
      <c r="D41" s="210"/>
      <c r="E41" s="210"/>
      <c r="F41" s="211"/>
      <c r="G41" s="14"/>
      <c r="H41" s="607"/>
      <c r="I41" s="608"/>
      <c r="J41" s="608"/>
      <c r="K41" s="555"/>
      <c r="L41" s="64"/>
      <c r="M41" s="358"/>
      <c r="N41" s="352"/>
      <c r="O41" s="369"/>
    </row>
    <row r="42" spans="1:15" ht="27" customHeight="1" thickBot="1" x14ac:dyDescent="0.3">
      <c r="A42" s="618" t="s">
        <v>15</v>
      </c>
      <c r="B42" s="619"/>
      <c r="C42" s="620"/>
      <c r="D42" s="210"/>
      <c r="E42" s="210"/>
      <c r="F42" s="211"/>
      <c r="G42" s="14"/>
      <c r="H42" s="607"/>
      <c r="I42" s="608"/>
      <c r="J42" s="608"/>
      <c r="K42" s="555"/>
      <c r="L42" s="65"/>
      <c r="M42" s="278"/>
      <c r="N42" s="352"/>
      <c r="O42" s="369"/>
    </row>
    <row r="43" spans="1:15" ht="27" customHeight="1" thickBot="1" x14ac:dyDescent="0.3">
      <c r="A43" s="618" t="s">
        <v>107</v>
      </c>
      <c r="B43" s="619"/>
      <c r="C43" s="621"/>
      <c r="D43" s="210"/>
      <c r="E43" s="210"/>
      <c r="F43" s="211"/>
      <c r="G43" s="14"/>
      <c r="H43" s="607"/>
      <c r="I43" s="608"/>
      <c r="J43" s="608"/>
      <c r="K43" s="555"/>
      <c r="L43" s="57"/>
      <c r="M43" s="358"/>
      <c r="N43" s="181"/>
      <c r="O43" s="369"/>
    </row>
    <row r="44" spans="1:15" ht="27" customHeight="1" thickBot="1" x14ac:dyDescent="0.3">
      <c r="A44" s="618" t="s">
        <v>16</v>
      </c>
      <c r="B44" s="619"/>
      <c r="C44" s="620"/>
      <c r="D44" s="210"/>
      <c r="E44" s="210"/>
      <c r="F44" s="211"/>
      <c r="G44" s="14"/>
      <c r="H44" s="607"/>
      <c r="I44" s="608"/>
      <c r="J44" s="608"/>
      <c r="K44" s="555"/>
      <c r="L44" s="64"/>
      <c r="M44" s="278"/>
      <c r="N44" s="352"/>
      <c r="O44" s="369"/>
    </row>
    <row r="45" spans="1:15" ht="27.75" customHeight="1" thickBot="1" x14ac:dyDescent="0.3">
      <c r="A45" s="618" t="s">
        <v>157</v>
      </c>
      <c r="B45" s="619"/>
      <c r="C45" s="620"/>
      <c r="D45" s="210"/>
      <c r="E45" s="210"/>
      <c r="F45" s="211"/>
      <c r="G45" s="14"/>
      <c r="H45" s="607"/>
      <c r="I45" s="608"/>
      <c r="J45" s="608"/>
      <c r="K45" s="555"/>
      <c r="L45" s="64"/>
      <c r="M45" s="358"/>
      <c r="N45" s="352"/>
      <c r="O45" s="369"/>
    </row>
    <row r="46" spans="1:15" ht="27" customHeight="1" thickBot="1" x14ac:dyDescent="0.3">
      <c r="A46" s="618" t="s">
        <v>105</v>
      </c>
      <c r="B46" s="619"/>
      <c r="C46" s="621"/>
      <c r="D46" s="210"/>
      <c r="E46" s="210"/>
      <c r="F46" s="211"/>
      <c r="G46" s="13"/>
      <c r="H46" s="607"/>
      <c r="I46" s="608"/>
      <c r="J46" s="608"/>
      <c r="K46" s="555"/>
      <c r="L46" s="65"/>
      <c r="M46" s="357"/>
      <c r="N46" s="182"/>
      <c r="O46" s="370"/>
    </row>
    <row r="47" spans="1:15" ht="15.75" customHeight="1" thickBot="1" x14ac:dyDescent="0.3">
      <c r="A47" s="622" t="s">
        <v>18</v>
      </c>
      <c r="B47" s="623"/>
      <c r="C47" s="623"/>
      <c r="D47" s="623"/>
      <c r="E47" s="623"/>
      <c r="F47" s="624"/>
      <c r="G47" s="13"/>
      <c r="H47" s="609"/>
      <c r="I47" s="610"/>
      <c r="J47" s="610"/>
      <c r="K47" s="611"/>
      <c r="L47" s="65"/>
      <c r="M47" s="361"/>
      <c r="N47" s="361"/>
      <c r="O47" s="84"/>
    </row>
    <row r="48" spans="1:15" ht="15.75" customHeight="1" thickBot="1" x14ac:dyDescent="0.35">
      <c r="A48" s="618" t="s">
        <v>19</v>
      </c>
      <c r="B48" s="619"/>
      <c r="C48" s="620"/>
      <c r="D48" s="210"/>
      <c r="E48" s="210"/>
      <c r="F48" s="211"/>
      <c r="H48" s="607"/>
      <c r="I48" s="608"/>
      <c r="J48" s="608"/>
      <c r="K48" s="555"/>
      <c r="L48" s="65"/>
      <c r="M48" s="701" t="s">
        <v>138</v>
      </c>
      <c r="N48" s="702"/>
      <c r="O48" s="68"/>
    </row>
    <row r="49" spans="1:15" ht="15.75" customHeight="1" thickBot="1" x14ac:dyDescent="0.3">
      <c r="A49" s="618" t="s">
        <v>140</v>
      </c>
      <c r="B49" s="619"/>
      <c r="C49" s="620"/>
      <c r="D49" s="210"/>
      <c r="E49" s="210"/>
      <c r="F49" s="211"/>
      <c r="G49" s="14"/>
      <c r="H49" s="607"/>
      <c r="I49" s="608"/>
      <c r="J49" s="608"/>
      <c r="K49" s="555"/>
      <c r="L49" s="57"/>
      <c r="M49" s="703"/>
      <c r="N49" s="704"/>
      <c r="O49" s="68"/>
    </row>
    <row r="50" spans="1:15" ht="27" customHeight="1" thickBot="1" x14ac:dyDescent="0.3">
      <c r="A50" s="618" t="s">
        <v>141</v>
      </c>
      <c r="B50" s="619"/>
      <c r="C50" s="621"/>
      <c r="D50" s="210"/>
      <c r="E50" s="210"/>
      <c r="F50" s="211"/>
      <c r="G50" s="13"/>
      <c r="H50" s="607"/>
      <c r="I50" s="608"/>
      <c r="J50" s="608"/>
      <c r="K50" s="555"/>
      <c r="L50" s="65"/>
      <c r="M50" s="697"/>
      <c r="N50" s="698"/>
      <c r="O50" s="68"/>
    </row>
    <row r="51" spans="1:15" ht="27" customHeight="1" thickBot="1" x14ac:dyDescent="0.3">
      <c r="A51" s="618" t="s">
        <v>142</v>
      </c>
      <c r="B51" s="619"/>
      <c r="C51" s="620"/>
      <c r="D51" s="210"/>
      <c r="E51" s="210"/>
      <c r="F51" s="211"/>
      <c r="H51" s="607"/>
      <c r="I51" s="608"/>
      <c r="J51" s="608"/>
      <c r="K51" s="555"/>
      <c r="L51" s="57"/>
      <c r="M51" s="697"/>
      <c r="N51" s="698"/>
      <c r="O51" s="68"/>
    </row>
    <row r="52" spans="1:15" ht="27" customHeight="1" thickBot="1" x14ac:dyDescent="0.3">
      <c r="A52" s="618" t="s">
        <v>143</v>
      </c>
      <c r="B52" s="619"/>
      <c r="C52" s="621"/>
      <c r="D52" s="210"/>
      <c r="E52" s="210"/>
      <c r="F52" s="211"/>
      <c r="G52" s="14"/>
      <c r="H52" s="607"/>
      <c r="I52" s="608"/>
      <c r="J52" s="608"/>
      <c r="K52" s="555"/>
      <c r="L52" s="64"/>
      <c r="M52" s="697"/>
      <c r="N52" s="698"/>
      <c r="O52" s="68"/>
    </row>
    <row r="53" spans="1:15" ht="15.75" customHeight="1" thickBot="1" x14ac:dyDescent="0.3">
      <c r="A53" s="618" t="s">
        <v>144</v>
      </c>
      <c r="B53" s="619"/>
      <c r="C53" s="620"/>
      <c r="D53" s="210"/>
      <c r="E53" s="210"/>
      <c r="F53" s="211"/>
      <c r="G53" s="14"/>
      <c r="H53" s="607"/>
      <c r="I53" s="608"/>
      <c r="J53" s="608"/>
      <c r="K53" s="555"/>
      <c r="L53" s="64"/>
      <c r="M53" s="697"/>
      <c r="N53" s="698"/>
      <c r="O53" s="68"/>
    </row>
    <row r="54" spans="1:15" ht="15.75" customHeight="1" thickBot="1" x14ac:dyDescent="0.3">
      <c r="A54" s="618" t="s">
        <v>145</v>
      </c>
      <c r="B54" s="619"/>
      <c r="C54" s="620"/>
      <c r="D54" s="210"/>
      <c r="E54" s="210"/>
      <c r="F54" s="211"/>
      <c r="G54" s="14"/>
      <c r="H54" s="607"/>
      <c r="I54" s="608"/>
      <c r="J54" s="608"/>
      <c r="K54" s="555"/>
      <c r="L54" s="64"/>
      <c r="M54" s="697"/>
      <c r="N54" s="698"/>
      <c r="O54" s="68"/>
    </row>
    <row r="55" spans="1:15" ht="27" customHeight="1" thickBot="1" x14ac:dyDescent="0.3">
      <c r="A55" s="618" t="s">
        <v>146</v>
      </c>
      <c r="B55" s="619"/>
      <c r="C55" s="620"/>
      <c r="D55" s="210"/>
      <c r="E55" s="210"/>
      <c r="F55" s="211"/>
      <c r="G55" s="14"/>
      <c r="H55" s="607"/>
      <c r="I55" s="608"/>
      <c r="J55" s="608"/>
      <c r="K55" s="555"/>
      <c r="L55" s="64"/>
      <c r="M55" s="697"/>
      <c r="N55" s="698"/>
      <c r="O55" s="68"/>
    </row>
    <row r="56" spans="1:15" ht="15.75" customHeight="1" thickBot="1" x14ac:dyDescent="0.3">
      <c r="A56" s="643" t="s">
        <v>20</v>
      </c>
      <c r="B56" s="644"/>
      <c r="C56" s="644"/>
      <c r="D56" s="644"/>
      <c r="E56" s="644"/>
      <c r="F56" s="645"/>
      <c r="G56" s="13"/>
      <c r="H56" s="612"/>
      <c r="I56" s="613"/>
      <c r="J56" s="613"/>
      <c r="K56" s="614"/>
      <c r="L56" s="64"/>
      <c r="M56" s="697"/>
      <c r="N56" s="698"/>
      <c r="O56" s="70"/>
    </row>
    <row r="57" spans="1:15" ht="27" customHeight="1" thickBot="1" x14ac:dyDescent="0.3">
      <c r="A57" s="618" t="s">
        <v>147</v>
      </c>
      <c r="B57" s="619"/>
      <c r="C57" s="620"/>
      <c r="D57" s="210"/>
      <c r="E57" s="210"/>
      <c r="F57" s="211"/>
      <c r="H57" s="607"/>
      <c r="I57" s="608"/>
      <c r="J57" s="608"/>
      <c r="K57" s="555"/>
      <c r="L57" s="64"/>
      <c r="M57" s="697"/>
      <c r="N57" s="698"/>
      <c r="O57" s="86"/>
    </row>
    <row r="58" spans="1:15" ht="27" customHeight="1" thickBot="1" x14ac:dyDescent="0.3">
      <c r="A58" s="714" t="s">
        <v>148</v>
      </c>
      <c r="B58" s="715"/>
      <c r="C58" s="716"/>
      <c r="D58" s="215"/>
      <c r="E58" s="212"/>
      <c r="F58" s="213"/>
      <c r="G58" s="14"/>
      <c r="H58" s="607"/>
      <c r="I58" s="608"/>
      <c r="J58" s="608"/>
      <c r="K58" s="555"/>
      <c r="L58" s="65"/>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16" ht="27" customHeight="1" thickBot="1" x14ac:dyDescent="0.3">
      <c r="A65" s="640" t="s">
        <v>155</v>
      </c>
      <c r="B65" s="641"/>
      <c r="C65" s="642"/>
      <c r="D65" s="309"/>
      <c r="E65" s="309"/>
      <c r="F65" s="310"/>
      <c r="G65" s="95"/>
      <c r="H65" s="631"/>
      <c r="I65" s="632"/>
      <c r="J65" s="632"/>
      <c r="K65" s="633"/>
      <c r="L65" s="76"/>
      <c r="M65" s="699"/>
      <c r="N65" s="700"/>
      <c r="O65" s="68"/>
    </row>
    <row r="66" spans="1:16" x14ac:dyDescent="0.25">
      <c r="A66" s="56"/>
      <c r="B66" s="56"/>
      <c r="C66" s="56"/>
      <c r="D66" s="56"/>
      <c r="E66" s="56"/>
      <c r="F66" s="56"/>
      <c r="G66" s="56"/>
      <c r="H66" s="56"/>
      <c r="I66" s="56"/>
      <c r="J66" s="56"/>
      <c r="K66" s="56"/>
      <c r="L66" s="56"/>
      <c r="M66" s="56"/>
      <c r="N66" s="56"/>
      <c r="O66" s="56"/>
      <c r="P66" s="56"/>
    </row>
    <row r="67" spans="1:16" x14ac:dyDescent="0.25">
      <c r="A67" s="56"/>
      <c r="B67" s="56"/>
      <c r="C67" s="56"/>
      <c r="D67" s="56"/>
      <c r="E67" s="56"/>
      <c r="F67" s="56"/>
      <c r="G67" s="56"/>
      <c r="H67" s="56"/>
      <c r="I67" s="56"/>
      <c r="J67" s="56"/>
      <c r="K67" s="56"/>
      <c r="L67" s="56"/>
      <c r="M67" s="56"/>
      <c r="N67" s="56"/>
      <c r="O67" s="56"/>
      <c r="P67" s="56"/>
    </row>
    <row r="68" spans="1:16" x14ac:dyDescent="0.25">
      <c r="A68" s="56"/>
      <c r="B68" s="56"/>
      <c r="C68" s="56"/>
      <c r="D68" s="56"/>
      <c r="E68" s="56"/>
      <c r="F68" s="56"/>
      <c r="G68" s="56"/>
      <c r="H68" s="56"/>
      <c r="I68" s="56"/>
      <c r="J68" s="56"/>
      <c r="K68" s="56"/>
      <c r="L68" s="56"/>
      <c r="M68" s="56"/>
      <c r="N68" s="56"/>
      <c r="O68" s="56"/>
      <c r="P68" s="56"/>
    </row>
    <row r="69" spans="1:16" x14ac:dyDescent="0.25">
      <c r="A69" s="56"/>
      <c r="B69" s="56"/>
      <c r="C69" s="56"/>
      <c r="D69" s="56"/>
      <c r="E69" s="56"/>
      <c r="F69" s="56"/>
      <c r="G69" s="56"/>
      <c r="H69" s="56"/>
      <c r="I69" s="56"/>
      <c r="J69" s="56"/>
      <c r="K69" s="56"/>
      <c r="L69" s="56"/>
      <c r="M69" s="56"/>
      <c r="N69" s="56"/>
      <c r="O69" s="56"/>
      <c r="P69" s="56"/>
    </row>
    <row r="70" spans="1:16" x14ac:dyDescent="0.25">
      <c r="A70" s="56"/>
      <c r="B70" s="56"/>
      <c r="C70" s="56"/>
      <c r="D70" s="56"/>
      <c r="E70" s="56"/>
      <c r="F70" s="56"/>
      <c r="G70" s="56"/>
      <c r="H70" s="56"/>
      <c r="I70" s="56"/>
      <c r="J70" s="56"/>
      <c r="K70" s="56"/>
      <c r="L70" s="56"/>
      <c r="M70" s="56"/>
      <c r="N70" s="56"/>
      <c r="O70" s="56"/>
      <c r="P70" s="56"/>
    </row>
    <row r="71" spans="1:16" x14ac:dyDescent="0.25">
      <c r="A71" s="56"/>
      <c r="B71" s="56"/>
      <c r="C71" s="56"/>
      <c r="D71" s="56"/>
      <c r="E71" s="56"/>
      <c r="F71" s="56"/>
      <c r="G71" s="56"/>
      <c r="H71" s="56"/>
      <c r="I71" s="56"/>
      <c r="J71" s="56"/>
      <c r="K71" s="56"/>
      <c r="L71" s="56"/>
      <c r="M71" s="56"/>
      <c r="N71" s="56"/>
      <c r="O71" s="56"/>
      <c r="P71" s="56"/>
    </row>
    <row r="72" spans="1:16" x14ac:dyDescent="0.25">
      <c r="A72" s="56"/>
      <c r="B72" s="56"/>
      <c r="C72" s="56"/>
      <c r="D72" s="56"/>
      <c r="E72" s="56"/>
      <c r="F72" s="56"/>
      <c r="G72" s="56"/>
      <c r="H72" s="56"/>
      <c r="I72" s="56"/>
      <c r="J72" s="56"/>
      <c r="K72" s="56"/>
      <c r="L72" s="56"/>
      <c r="M72" s="56"/>
      <c r="N72" s="56"/>
      <c r="O72" s="56"/>
      <c r="P72" s="56"/>
    </row>
    <row r="73" spans="1:16" x14ac:dyDescent="0.25">
      <c r="A73" s="56"/>
      <c r="B73" s="56"/>
      <c r="C73" s="56"/>
      <c r="D73" s="56"/>
      <c r="E73" s="56"/>
      <c r="F73" s="56"/>
      <c r="G73" s="56"/>
      <c r="H73" s="56"/>
      <c r="I73" s="56"/>
      <c r="J73" s="56"/>
      <c r="K73" s="56"/>
      <c r="L73" s="56"/>
      <c r="M73" s="56"/>
      <c r="N73" s="56"/>
      <c r="O73" s="56"/>
      <c r="P73" s="56"/>
    </row>
    <row r="74" spans="1:16" x14ac:dyDescent="0.25">
      <c r="A74" s="56"/>
      <c r="B74" s="56"/>
      <c r="C74" s="56"/>
      <c r="D74" s="56"/>
      <c r="E74" s="56"/>
      <c r="F74" s="56"/>
      <c r="G74" s="56"/>
      <c r="H74" s="56"/>
      <c r="I74" s="56"/>
      <c r="J74" s="56"/>
      <c r="K74" s="56"/>
      <c r="L74" s="56"/>
      <c r="M74" s="56"/>
      <c r="N74" s="56"/>
      <c r="O74" s="56"/>
      <c r="P74" s="56"/>
    </row>
    <row r="75" spans="1:16" x14ac:dyDescent="0.25">
      <c r="A75" s="56"/>
      <c r="B75" s="56"/>
      <c r="C75" s="56"/>
      <c r="D75" s="56"/>
      <c r="E75" s="56"/>
      <c r="F75" s="56"/>
      <c r="G75" s="56"/>
      <c r="H75" s="56"/>
      <c r="I75" s="56"/>
      <c r="J75" s="56"/>
      <c r="K75" s="56"/>
      <c r="L75" s="56"/>
      <c r="M75" s="56"/>
      <c r="N75" s="56"/>
      <c r="O75" s="56"/>
      <c r="P75" s="56"/>
    </row>
    <row r="76" spans="1:16" x14ac:dyDescent="0.25">
      <c r="A76" s="56"/>
      <c r="B76" s="56"/>
      <c r="C76" s="56"/>
      <c r="D76" s="56"/>
      <c r="E76" s="56"/>
      <c r="F76" s="56"/>
      <c r="G76" s="56"/>
      <c r="H76" s="56"/>
      <c r="I76" s="56"/>
      <c r="J76" s="56"/>
      <c r="K76" s="56"/>
      <c r="L76" s="56"/>
      <c r="M76" s="56"/>
      <c r="N76" s="56"/>
      <c r="O76" s="56"/>
      <c r="P76" s="56"/>
    </row>
    <row r="77" spans="1:16" x14ac:dyDescent="0.25">
      <c r="A77" s="56"/>
      <c r="B77" s="56"/>
      <c r="C77" s="56"/>
      <c r="D77" s="56"/>
      <c r="E77" s="56"/>
      <c r="F77" s="56"/>
      <c r="G77" s="56"/>
      <c r="H77" s="56"/>
      <c r="I77" s="56"/>
      <c r="J77" s="56"/>
      <c r="K77" s="56"/>
      <c r="L77" s="56"/>
      <c r="M77" s="56"/>
      <c r="N77" s="56"/>
      <c r="O77" s="56"/>
      <c r="P77" s="56"/>
    </row>
    <row r="78" spans="1:16" x14ac:dyDescent="0.25">
      <c r="A78" s="56"/>
      <c r="B78" s="56"/>
      <c r="C78" s="56"/>
      <c r="D78" s="56"/>
      <c r="E78" s="56"/>
      <c r="F78" s="56"/>
      <c r="G78" s="56"/>
      <c r="H78" s="56"/>
      <c r="I78" s="56"/>
      <c r="J78" s="56"/>
      <c r="K78" s="56"/>
      <c r="L78" s="56"/>
      <c r="M78" s="56"/>
      <c r="N78" s="56"/>
      <c r="O78" s="56"/>
      <c r="P78" s="56"/>
    </row>
    <row r="79" spans="1:16" x14ac:dyDescent="0.25">
      <c r="A79" s="56"/>
      <c r="B79" s="56"/>
      <c r="C79" s="56"/>
      <c r="D79" s="56"/>
      <c r="E79" s="56"/>
      <c r="F79" s="56"/>
      <c r="G79" s="56"/>
      <c r="H79" s="56"/>
      <c r="I79" s="56"/>
      <c r="J79" s="56"/>
      <c r="K79" s="56"/>
      <c r="L79" s="56"/>
      <c r="M79" s="56"/>
      <c r="N79" s="56"/>
      <c r="O79" s="56"/>
      <c r="P79" s="56"/>
    </row>
    <row r="80" spans="1:16" x14ac:dyDescent="0.25">
      <c r="A80" s="56"/>
      <c r="B80" s="56"/>
      <c r="C80" s="56"/>
      <c r="D80" s="56"/>
      <c r="E80" s="56"/>
      <c r="F80" s="56"/>
      <c r="G80" s="56"/>
      <c r="H80" s="56"/>
      <c r="I80" s="56"/>
      <c r="J80" s="56"/>
      <c r="K80" s="56"/>
      <c r="L80" s="56"/>
      <c r="M80" s="56"/>
      <c r="N80" s="56"/>
      <c r="O80" s="56"/>
      <c r="P80" s="56"/>
    </row>
    <row r="81" spans="1:16" x14ac:dyDescent="0.25">
      <c r="A81" s="56"/>
      <c r="B81" s="56"/>
      <c r="C81" s="56"/>
      <c r="D81" s="56"/>
      <c r="E81" s="56"/>
      <c r="F81" s="56"/>
      <c r="G81" s="56"/>
      <c r="H81" s="56"/>
      <c r="I81" s="56"/>
      <c r="J81" s="56"/>
      <c r="K81" s="56"/>
      <c r="L81" s="56"/>
      <c r="M81" s="56"/>
      <c r="N81" s="56"/>
      <c r="O81" s="56"/>
      <c r="P81" s="56"/>
    </row>
    <row r="82" spans="1:16" x14ac:dyDescent="0.25">
      <c r="A82" s="56"/>
      <c r="B82" s="56"/>
      <c r="C82" s="56"/>
      <c r="D82" s="56"/>
      <c r="E82" s="56"/>
      <c r="F82" s="56"/>
      <c r="G82" s="56"/>
      <c r="H82" s="56"/>
      <c r="I82" s="56"/>
      <c r="J82" s="56"/>
      <c r="K82" s="56"/>
      <c r="L82" s="56"/>
      <c r="M82" s="56"/>
      <c r="N82" s="56"/>
      <c r="O82" s="56"/>
      <c r="P82" s="56"/>
    </row>
    <row r="83" spans="1:16" x14ac:dyDescent="0.25">
      <c r="A83" s="56"/>
      <c r="B83" s="56"/>
      <c r="C83" s="56"/>
      <c r="D83" s="56"/>
      <c r="E83" s="56"/>
      <c r="F83" s="56"/>
      <c r="G83" s="56"/>
      <c r="H83" s="56"/>
      <c r="I83" s="56"/>
      <c r="J83" s="56"/>
      <c r="K83" s="56"/>
      <c r="L83" s="56"/>
      <c r="M83" s="56"/>
      <c r="N83" s="56"/>
      <c r="O83" s="56"/>
      <c r="P83" s="56"/>
    </row>
    <row r="84" spans="1:16" x14ac:dyDescent="0.25">
      <c r="A84" s="56"/>
      <c r="B84" s="56"/>
      <c r="C84" s="56"/>
      <c r="D84" s="56"/>
      <c r="E84" s="56"/>
      <c r="F84" s="56"/>
      <c r="G84" s="56"/>
      <c r="H84" s="56"/>
      <c r="I84" s="56"/>
      <c r="J84" s="56"/>
      <c r="K84" s="56"/>
      <c r="L84" s="56"/>
      <c r="M84" s="56"/>
      <c r="N84" s="56"/>
      <c r="O84" s="56"/>
      <c r="P84" s="56"/>
    </row>
    <row r="85" spans="1:16" x14ac:dyDescent="0.25">
      <c r="A85" s="56"/>
      <c r="B85" s="56"/>
      <c r="C85" s="56"/>
      <c r="D85" s="56"/>
      <c r="E85" s="56"/>
      <c r="F85" s="56"/>
      <c r="G85" s="56"/>
      <c r="H85" s="56"/>
      <c r="I85" s="56"/>
      <c r="J85" s="56"/>
      <c r="K85" s="56"/>
      <c r="L85" s="56"/>
      <c r="M85" s="56"/>
      <c r="N85" s="56"/>
      <c r="O85" s="56"/>
      <c r="P85" s="56"/>
    </row>
  </sheetData>
  <sheetProtection algorithmName="SHA-512" hashValue="8BlAIHBCiZmAJauw8/dJw29R25i/A08Mmlgmdcvr3bXYnQHnA5Jg9MwfxZ5uZb4rK0QLGWFeTPhu/yGAUpcsMQ==" saltValue="/bV4Bg9DBkP6fen2WBumDg==" spinCount="100000" sheet="1" objects="1" scenarios="1" selectLockedCells="1"/>
  <mergeCells count="73">
    <mergeCell ref="M48:N48"/>
    <mergeCell ref="M49:N50"/>
    <mergeCell ref="M51:N53"/>
    <mergeCell ref="M54:N56"/>
    <mergeCell ref="M57:N59"/>
    <mergeCell ref="M60:N62"/>
    <mergeCell ref="M63:N65"/>
    <mergeCell ref="A56:F56"/>
    <mergeCell ref="H56:K56"/>
    <mergeCell ref="A57:C57"/>
    <mergeCell ref="H57:K58"/>
    <mergeCell ref="A58:C58"/>
    <mergeCell ref="A59:F59"/>
    <mergeCell ref="H59:K59"/>
    <mergeCell ref="A60:C60"/>
    <mergeCell ref="H60:K65"/>
    <mergeCell ref="A61:C61"/>
    <mergeCell ref="A62:C62"/>
    <mergeCell ref="A63:C63"/>
    <mergeCell ref="A64:C64"/>
    <mergeCell ref="A65:C65"/>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5:C25"/>
    <mergeCell ref="H25:K33"/>
    <mergeCell ref="A26:C26"/>
    <mergeCell ref="A27:C27"/>
    <mergeCell ref="A28:C28"/>
    <mergeCell ref="A29:C29"/>
    <mergeCell ref="A30:C30"/>
    <mergeCell ref="A31:C31"/>
    <mergeCell ref="A32:C32"/>
    <mergeCell ref="A33:C33"/>
    <mergeCell ref="A22:C23"/>
    <mergeCell ref="D22:F22"/>
    <mergeCell ref="A24:F24"/>
    <mergeCell ref="H24:K24"/>
    <mergeCell ref="H16:J20"/>
    <mergeCell ref="C15:F20"/>
    <mergeCell ref="C14:F14"/>
    <mergeCell ref="H14:J14"/>
    <mergeCell ref="M5:N5"/>
    <mergeCell ref="M6:N6"/>
    <mergeCell ref="A1:K5"/>
    <mergeCell ref="H7:J7"/>
    <mergeCell ref="C7:F13"/>
    <mergeCell ref="H8:J13"/>
  </mergeCells>
  <conditionalFormatting sqref="A25">
    <cfRule type="expression" dxfId="1530" priority="281">
      <formula>IF($R25="Nein",TRUE)</formula>
    </cfRule>
  </conditionalFormatting>
  <conditionalFormatting sqref="A25">
    <cfRule type="expression" dxfId="1529" priority="280">
      <formula>IF($Y25="Nein",TRUE)</formula>
    </cfRule>
  </conditionalFormatting>
  <conditionalFormatting sqref="A25">
    <cfRule type="expression" dxfId="1528" priority="279">
      <formula>IF($AF25="Nein",TRUE)</formula>
    </cfRule>
  </conditionalFormatting>
  <conditionalFormatting sqref="A25">
    <cfRule type="expression" dxfId="1527" priority="278">
      <formula>IF($AM25="Nein",TRUE)</formula>
    </cfRule>
  </conditionalFormatting>
  <conditionalFormatting sqref="A25">
    <cfRule type="expression" dxfId="1526" priority="277">
      <formula>IF($AT25="Nein",TRUE)</formula>
    </cfRule>
  </conditionalFormatting>
  <conditionalFormatting sqref="A35:A39 A41:A46 A48:A55 A57:A58">
    <cfRule type="expression" dxfId="1525" priority="275">
      <formula>IF($O35="Nein",TRUE)</formula>
    </cfRule>
  </conditionalFormatting>
  <conditionalFormatting sqref="A35:A39 A41:A46 A48:A55 A57:A58">
    <cfRule type="expression" dxfId="1524" priority="274">
      <formula>IF($W35="Nein",TRUE)</formula>
    </cfRule>
  </conditionalFormatting>
  <conditionalFormatting sqref="A35:A39 A41:A46 A48:A55 A57:A58">
    <cfRule type="expression" dxfId="1523" priority="273">
      <formula>IF($AD35="Nein",TRUE)</formula>
    </cfRule>
  </conditionalFormatting>
  <conditionalFormatting sqref="A35:A39 A41:A46 A48:A55 A57:A58">
    <cfRule type="expression" dxfId="1522" priority="272">
      <formula>IF($AK35="Nein",TRUE)</formula>
    </cfRule>
  </conditionalFormatting>
  <conditionalFormatting sqref="A35:A39 A41:A46 A48:A55 A57:A58">
    <cfRule type="expression" dxfId="1521" priority="271">
      <formula>IF($AR35="Nein",TRUE)</formula>
    </cfRule>
  </conditionalFormatting>
  <conditionalFormatting sqref="A35:A39 A41:A46 A48:A55 A57:A58">
    <cfRule type="expression" dxfId="1520" priority="270">
      <formula>IF($I35="Nein",TRUE)</formula>
    </cfRule>
  </conditionalFormatting>
  <conditionalFormatting sqref="A25 A35:A39 A41:A46 A48:A55 A57:A58">
    <cfRule type="expression" dxfId="1519" priority="276">
      <formula>IF(#REF!="Nein",TRUE)</formula>
    </cfRule>
  </conditionalFormatting>
  <conditionalFormatting sqref="A25">
    <cfRule type="expression" dxfId="1518" priority="282">
      <formula>IF(#REF!="Nein",TRUE)</formula>
    </cfRule>
  </conditionalFormatting>
  <conditionalFormatting sqref="A25:D25">
    <cfRule type="expression" dxfId="1517" priority="269">
      <formula>$D$25="J"</formula>
    </cfRule>
  </conditionalFormatting>
  <conditionalFormatting sqref="A26:D26">
    <cfRule type="expression" dxfId="1516" priority="268">
      <formula>$D$26="J"</formula>
    </cfRule>
  </conditionalFormatting>
  <conditionalFormatting sqref="A27:D27">
    <cfRule type="expression" dxfId="1515" priority="267">
      <formula>$D$27="J"</formula>
    </cfRule>
  </conditionalFormatting>
  <conditionalFormatting sqref="A28:D28">
    <cfRule type="expression" dxfId="1514" priority="266">
      <formula>$D$28="J"</formula>
    </cfRule>
  </conditionalFormatting>
  <conditionalFormatting sqref="A29:D29">
    <cfRule type="expression" dxfId="1513" priority="265">
      <formula>$D$29="J"</formula>
    </cfRule>
  </conditionalFormatting>
  <conditionalFormatting sqref="A30:D30">
    <cfRule type="expression" dxfId="1512" priority="264">
      <formula>$D$30="J"</formula>
    </cfRule>
  </conditionalFormatting>
  <conditionalFormatting sqref="A31:D31">
    <cfRule type="expression" dxfId="1511" priority="263">
      <formula>$D$31="J"</formula>
    </cfRule>
  </conditionalFormatting>
  <conditionalFormatting sqref="A32:D32">
    <cfRule type="expression" dxfId="1510" priority="262">
      <formula>$D$32="J"</formula>
    </cfRule>
  </conditionalFormatting>
  <conditionalFormatting sqref="A33:D33">
    <cfRule type="expression" dxfId="1509" priority="261">
      <formula>$D$33="J"</formula>
    </cfRule>
  </conditionalFormatting>
  <conditionalFormatting sqref="A35:D35">
    <cfRule type="expression" dxfId="1508" priority="260">
      <formula>$D$35="J"</formula>
    </cfRule>
  </conditionalFormatting>
  <conditionalFormatting sqref="A36:D36">
    <cfRule type="expression" dxfId="1507" priority="259">
      <formula>$D$36="J"</formula>
    </cfRule>
  </conditionalFormatting>
  <conditionalFormatting sqref="A37:D37">
    <cfRule type="expression" dxfId="1506" priority="258">
      <formula>$D$37="J"</formula>
    </cfRule>
  </conditionalFormatting>
  <conditionalFormatting sqref="A38:D38">
    <cfRule type="expression" dxfId="1505" priority="257">
      <formula>$D$38="J"</formula>
    </cfRule>
  </conditionalFormatting>
  <conditionalFormatting sqref="A39:D39">
    <cfRule type="expression" dxfId="1504" priority="256">
      <formula>$D$39="J"</formula>
    </cfRule>
  </conditionalFormatting>
  <conditionalFormatting sqref="A41:D41">
    <cfRule type="expression" dxfId="1503" priority="255">
      <formula>$D$41="J"</formula>
    </cfRule>
  </conditionalFormatting>
  <conditionalFormatting sqref="A42:D42">
    <cfRule type="expression" dxfId="1502" priority="254">
      <formula>$D$42="J"</formula>
    </cfRule>
  </conditionalFormatting>
  <conditionalFormatting sqref="A43:D43">
    <cfRule type="expression" dxfId="1501" priority="253">
      <formula>$D$43="J"</formula>
    </cfRule>
  </conditionalFormatting>
  <conditionalFormatting sqref="A44:D44">
    <cfRule type="expression" dxfId="1500" priority="252">
      <formula>$D$44="J"</formula>
    </cfRule>
  </conditionalFormatting>
  <conditionalFormatting sqref="A45:D45">
    <cfRule type="expression" dxfId="1499" priority="251">
      <formula>$D$45="J"</formula>
    </cfRule>
  </conditionalFormatting>
  <conditionalFormatting sqref="A46:D46">
    <cfRule type="expression" dxfId="1498" priority="250">
      <formula>$D$46="J"</formula>
    </cfRule>
  </conditionalFormatting>
  <conditionalFormatting sqref="A48:D48">
    <cfRule type="expression" dxfId="1497" priority="249">
      <formula>$D$48="J"</formula>
    </cfRule>
  </conditionalFormatting>
  <conditionalFormatting sqref="A49:D49">
    <cfRule type="expression" dxfId="1496" priority="248">
      <formula>$D$49="J"</formula>
    </cfRule>
  </conditionalFormatting>
  <conditionalFormatting sqref="A50:D50">
    <cfRule type="expression" dxfId="1495" priority="247">
      <formula>$D$50="J"</formula>
    </cfRule>
  </conditionalFormatting>
  <conditionalFormatting sqref="A51:D51">
    <cfRule type="expression" dxfId="1494" priority="246">
      <formula>$D$51="J"</formula>
    </cfRule>
  </conditionalFormatting>
  <conditionalFormatting sqref="A52:D52">
    <cfRule type="expression" dxfId="1493" priority="245">
      <formula>$D$52="J"</formula>
    </cfRule>
  </conditionalFormatting>
  <conditionalFormatting sqref="A53:D53">
    <cfRule type="expression" dxfId="1492" priority="244">
      <formula>$D$53="J"</formula>
    </cfRule>
  </conditionalFormatting>
  <conditionalFormatting sqref="A54:D54">
    <cfRule type="expression" dxfId="1491" priority="243">
      <formula>$D$54="J"</formula>
    </cfRule>
  </conditionalFormatting>
  <conditionalFormatting sqref="A55:D55">
    <cfRule type="expression" dxfId="1490" priority="242">
      <formula>$D$55="J"</formula>
    </cfRule>
  </conditionalFormatting>
  <conditionalFormatting sqref="A57:D57">
    <cfRule type="expression" dxfId="1489" priority="241">
      <formula>$D$57="J"</formula>
    </cfRule>
  </conditionalFormatting>
  <conditionalFormatting sqref="A58:D58">
    <cfRule type="expression" dxfId="1488" priority="240">
      <formula>$D$58="J"</formula>
    </cfRule>
  </conditionalFormatting>
  <conditionalFormatting sqref="A25:E25">
    <cfRule type="expression" dxfId="1487" priority="239">
      <formula>$E$25="J"</formula>
    </cfRule>
  </conditionalFormatting>
  <conditionalFormatting sqref="A26:E26">
    <cfRule type="expression" dxfId="1486" priority="238">
      <formula>$E$26="J"</formula>
    </cfRule>
  </conditionalFormatting>
  <conditionalFormatting sqref="A27:E27">
    <cfRule type="expression" dxfId="1485" priority="237">
      <formula>$E$27="J"</formula>
    </cfRule>
  </conditionalFormatting>
  <conditionalFormatting sqref="A28:E28">
    <cfRule type="expression" dxfId="1484" priority="236">
      <formula>$E$28="J"</formula>
    </cfRule>
  </conditionalFormatting>
  <conditionalFormatting sqref="A29:E29">
    <cfRule type="expression" dxfId="1483" priority="235">
      <formula>$E$29="J"</formula>
    </cfRule>
  </conditionalFormatting>
  <conditionalFormatting sqref="A30:E30">
    <cfRule type="expression" dxfId="1482" priority="234">
      <formula>$E$30="J"</formula>
    </cfRule>
  </conditionalFormatting>
  <conditionalFormatting sqref="A31:E31">
    <cfRule type="expression" dxfId="1481" priority="233">
      <formula>$E$31="J"</formula>
    </cfRule>
  </conditionalFormatting>
  <conditionalFormatting sqref="A32:E32">
    <cfRule type="expression" dxfId="1480" priority="232">
      <formula>$E$32="J"</formula>
    </cfRule>
  </conditionalFormatting>
  <conditionalFormatting sqref="A33:E33">
    <cfRule type="expression" dxfId="1479" priority="231">
      <formula>$E$33="J"</formula>
    </cfRule>
  </conditionalFormatting>
  <conditionalFormatting sqref="A35:E35">
    <cfRule type="expression" dxfId="1478" priority="230">
      <formula>$E$35="J"</formula>
    </cfRule>
  </conditionalFormatting>
  <conditionalFormatting sqref="A36:E36">
    <cfRule type="expression" dxfId="1477" priority="229">
      <formula>$E$36="J"</formula>
    </cfRule>
  </conditionalFormatting>
  <conditionalFormatting sqref="A37:E37">
    <cfRule type="expression" dxfId="1476" priority="228">
      <formula>$E$37="J"</formula>
    </cfRule>
  </conditionalFormatting>
  <conditionalFormatting sqref="A38:E38">
    <cfRule type="expression" dxfId="1475" priority="227">
      <formula>$E$38="J"</formula>
    </cfRule>
  </conditionalFormatting>
  <conditionalFormatting sqref="A39:E39">
    <cfRule type="expression" dxfId="1474" priority="226">
      <formula>$E$39="J"</formula>
    </cfRule>
  </conditionalFormatting>
  <conditionalFormatting sqref="A41:E41">
    <cfRule type="expression" dxfId="1473" priority="225">
      <formula>$E$41="J"</formula>
    </cfRule>
  </conditionalFormatting>
  <conditionalFormatting sqref="A42:E42">
    <cfRule type="expression" dxfId="1472" priority="224">
      <formula>$E$42="J"</formula>
    </cfRule>
  </conditionalFormatting>
  <conditionalFormatting sqref="A43:E43">
    <cfRule type="expression" dxfId="1471" priority="223">
      <formula>$E$43="J"</formula>
    </cfRule>
  </conditionalFormatting>
  <conditionalFormatting sqref="A44:E44">
    <cfRule type="expression" dxfId="1470" priority="222">
      <formula>$E$44="J"</formula>
    </cfRule>
  </conditionalFormatting>
  <conditionalFormatting sqref="A45:E45">
    <cfRule type="expression" dxfId="1469" priority="221">
      <formula>$E$45="J"</formula>
    </cfRule>
  </conditionalFormatting>
  <conditionalFormatting sqref="A46:E46">
    <cfRule type="expression" dxfId="1468" priority="220">
      <formula>$E$46="J"</formula>
    </cfRule>
  </conditionalFormatting>
  <conditionalFormatting sqref="A48:E48">
    <cfRule type="expression" dxfId="1467" priority="219">
      <formula>$E$48="J"</formula>
    </cfRule>
  </conditionalFormatting>
  <conditionalFormatting sqref="A49:E49">
    <cfRule type="expression" dxfId="1466" priority="218">
      <formula>$E$49="J"</formula>
    </cfRule>
  </conditionalFormatting>
  <conditionalFormatting sqref="A50:E50">
    <cfRule type="expression" dxfId="1465" priority="217">
      <formula>$E$50="J"</formula>
    </cfRule>
  </conditionalFormatting>
  <conditionalFormatting sqref="A51:E51">
    <cfRule type="expression" dxfId="1464" priority="216">
      <formula>$E$51="J"</formula>
    </cfRule>
  </conditionalFormatting>
  <conditionalFormatting sqref="A52:E52">
    <cfRule type="expression" dxfId="1463" priority="215">
      <formula>$E$52="J"</formula>
    </cfRule>
  </conditionalFormatting>
  <conditionalFormatting sqref="A53:E53">
    <cfRule type="expression" dxfId="1462" priority="214">
      <formula>$E$53="J"</formula>
    </cfRule>
  </conditionalFormatting>
  <conditionalFormatting sqref="A54:E54">
    <cfRule type="expression" dxfId="1461" priority="213">
      <formula>$E$54="J"</formula>
    </cfRule>
  </conditionalFormatting>
  <conditionalFormatting sqref="A55:E55">
    <cfRule type="expression" dxfId="1460" priority="212">
      <formula>$E$55="J"</formula>
    </cfRule>
  </conditionalFormatting>
  <conditionalFormatting sqref="A57:E57">
    <cfRule type="expression" dxfId="1459" priority="211">
      <formula>$E$57="J"</formula>
    </cfRule>
  </conditionalFormatting>
  <conditionalFormatting sqref="A58:E58">
    <cfRule type="expression" dxfId="1458" priority="210">
      <formula>$E$58="J"</formula>
    </cfRule>
  </conditionalFormatting>
  <conditionalFormatting sqref="A25:F25">
    <cfRule type="expression" dxfId="1457" priority="209">
      <formula>$F$25="J"</formula>
    </cfRule>
  </conditionalFormatting>
  <conditionalFormatting sqref="A26:F26">
    <cfRule type="expression" dxfId="1456" priority="208">
      <formula>$F$26="J"</formula>
    </cfRule>
  </conditionalFormatting>
  <conditionalFormatting sqref="A27:F27">
    <cfRule type="expression" dxfId="1455" priority="207">
      <formula>$F$27="J"</formula>
    </cfRule>
  </conditionalFormatting>
  <conditionalFormatting sqref="A28:F28">
    <cfRule type="expression" dxfId="1454" priority="206">
      <formula>$F$28="J"</formula>
    </cfRule>
  </conditionalFormatting>
  <conditionalFormatting sqref="A29:F29">
    <cfRule type="expression" dxfId="1453" priority="205">
      <formula>$F$29="J"</formula>
    </cfRule>
  </conditionalFormatting>
  <conditionalFormatting sqref="A30:F30">
    <cfRule type="expression" dxfId="1452" priority="204">
      <formula>$F$30="J"</formula>
    </cfRule>
  </conditionalFormatting>
  <conditionalFormatting sqref="A31:F31">
    <cfRule type="expression" dxfId="1451" priority="203">
      <formula>$F$31="J"</formula>
    </cfRule>
  </conditionalFormatting>
  <conditionalFormatting sqref="A32:F32">
    <cfRule type="expression" dxfId="1450" priority="202">
      <formula>$F$32="J"</formula>
    </cfRule>
  </conditionalFormatting>
  <conditionalFormatting sqref="A33:F33">
    <cfRule type="expression" dxfId="1449" priority="201">
      <formula>$F$33="J"</formula>
    </cfRule>
  </conditionalFormatting>
  <conditionalFormatting sqref="A35:F35">
    <cfRule type="expression" dxfId="1448" priority="200">
      <formula>$F$35="J"</formula>
    </cfRule>
  </conditionalFormatting>
  <conditionalFormatting sqref="A36:F36">
    <cfRule type="expression" dxfId="1447" priority="199">
      <formula>$F$36="J"</formula>
    </cfRule>
  </conditionalFormatting>
  <conditionalFormatting sqref="A37:F37">
    <cfRule type="expression" dxfId="1446" priority="198">
      <formula>$F$37="J"</formula>
    </cfRule>
  </conditionalFormatting>
  <conditionalFormatting sqref="A38:F38">
    <cfRule type="expression" dxfId="1445" priority="197">
      <formula>$F$38="J"</formula>
    </cfRule>
  </conditionalFormatting>
  <conditionalFormatting sqref="A39:F39">
    <cfRule type="expression" dxfId="1444" priority="196">
      <formula>$F$39="J"</formula>
    </cfRule>
  </conditionalFormatting>
  <conditionalFormatting sqref="A41:F41">
    <cfRule type="expression" dxfId="1443" priority="195">
      <formula>$F$41="J"</formula>
    </cfRule>
  </conditionalFormatting>
  <conditionalFormatting sqref="A42:F42">
    <cfRule type="expression" dxfId="1442" priority="194">
      <formula>$F$42="J"</formula>
    </cfRule>
  </conditionalFormatting>
  <conditionalFormatting sqref="A43:F43">
    <cfRule type="expression" dxfId="1441" priority="193">
      <formula>$F$43="J"</formula>
    </cfRule>
  </conditionalFormatting>
  <conditionalFormatting sqref="A44:F44">
    <cfRule type="expression" dxfId="1440" priority="192">
      <formula>$F$44="J"</formula>
    </cfRule>
  </conditionalFormatting>
  <conditionalFormatting sqref="A45:F45">
    <cfRule type="expression" dxfId="1439" priority="191">
      <formula>$F$45="J"</formula>
    </cfRule>
  </conditionalFormatting>
  <conditionalFormatting sqref="A46:F46">
    <cfRule type="expression" dxfId="1438" priority="190">
      <formula>$F$46="J"</formula>
    </cfRule>
  </conditionalFormatting>
  <conditionalFormatting sqref="A48:F48">
    <cfRule type="expression" dxfId="1437" priority="189">
      <formula>$F$48="J"</formula>
    </cfRule>
  </conditionalFormatting>
  <conditionalFormatting sqref="A49:F49">
    <cfRule type="expression" dxfId="1436" priority="188">
      <formula>$F$49="J"</formula>
    </cfRule>
  </conditionalFormatting>
  <conditionalFormatting sqref="A50:F50">
    <cfRule type="expression" dxfId="1435" priority="187">
      <formula>$F$50="J"</formula>
    </cfRule>
  </conditionalFormatting>
  <conditionalFormatting sqref="A51:F51">
    <cfRule type="expression" dxfId="1434" priority="186">
      <formula>$F$51="J"</formula>
    </cfRule>
  </conditionalFormatting>
  <conditionalFormatting sqref="A52:F52">
    <cfRule type="expression" dxfId="1433" priority="185">
      <formula>$F$52="J"</formula>
    </cfRule>
  </conditionalFormatting>
  <conditionalFormatting sqref="A53:F53">
    <cfRule type="expression" dxfId="1432" priority="184">
      <formula>$F$53="J"</formula>
    </cfRule>
  </conditionalFormatting>
  <conditionalFormatting sqref="A54:F54">
    <cfRule type="expression" dxfId="1431" priority="183">
      <formula>$F$54="J"</formula>
    </cfRule>
  </conditionalFormatting>
  <conditionalFormatting sqref="A55:F55">
    <cfRule type="expression" dxfId="1430" priority="182">
      <formula>$F$55="J"</formula>
    </cfRule>
  </conditionalFormatting>
  <conditionalFormatting sqref="A57:F57">
    <cfRule type="expression" dxfId="1429" priority="181">
      <formula>$F$57="J"</formula>
    </cfRule>
  </conditionalFormatting>
  <conditionalFormatting sqref="A58:F58">
    <cfRule type="expression" dxfId="1428" priority="180">
      <formula>$F$58="J"</formula>
    </cfRule>
  </conditionalFormatting>
  <conditionalFormatting sqref="D60">
    <cfRule type="expression" dxfId="1427" priority="107">
      <formula>$D$60="J"</formula>
    </cfRule>
  </conditionalFormatting>
  <conditionalFormatting sqref="D61">
    <cfRule type="expression" dxfId="1426" priority="106">
      <formula>$D$61="J"</formula>
    </cfRule>
  </conditionalFormatting>
  <conditionalFormatting sqref="D62">
    <cfRule type="expression" dxfId="1425" priority="105">
      <formula>$D$62="J"</formula>
    </cfRule>
  </conditionalFormatting>
  <conditionalFormatting sqref="D63">
    <cfRule type="expression" dxfId="1424" priority="104">
      <formula>$D$63="J"</formula>
    </cfRule>
  </conditionalFormatting>
  <conditionalFormatting sqref="D64">
    <cfRule type="expression" dxfId="1423" priority="103">
      <formula>$D$64="J"</formula>
    </cfRule>
  </conditionalFormatting>
  <conditionalFormatting sqref="D65">
    <cfRule type="expression" dxfId="1422" priority="102">
      <formula>$D$65="J"</formula>
    </cfRule>
  </conditionalFormatting>
  <conditionalFormatting sqref="D60:E60">
    <cfRule type="expression" dxfId="1421" priority="101">
      <formula>$E$60="J"</formula>
    </cfRule>
  </conditionalFormatting>
  <conditionalFormatting sqref="D61:E61">
    <cfRule type="expression" dxfId="1420" priority="100">
      <formula>$E$61="J"</formula>
    </cfRule>
  </conditionalFormatting>
  <conditionalFormatting sqref="D62:E62">
    <cfRule type="expression" dxfId="1419" priority="99">
      <formula>$E$62="J"</formula>
    </cfRule>
  </conditionalFormatting>
  <conditionalFormatting sqref="D63:E63">
    <cfRule type="expression" dxfId="1418" priority="98">
      <formula>$E$63="J"</formula>
    </cfRule>
  </conditionalFormatting>
  <conditionalFormatting sqref="D64:E64">
    <cfRule type="expression" dxfId="1417" priority="97">
      <formula>$E$64="J"</formula>
    </cfRule>
  </conditionalFormatting>
  <conditionalFormatting sqref="D65:E65">
    <cfRule type="expression" dxfId="1416" priority="96">
      <formula>$E$65="J"</formula>
    </cfRule>
  </conditionalFormatting>
  <conditionalFormatting sqref="D60:F60">
    <cfRule type="expression" dxfId="1415" priority="95">
      <formula>$F$60="J"</formula>
    </cfRule>
  </conditionalFormatting>
  <conditionalFormatting sqref="D61:F61">
    <cfRule type="expression" dxfId="1414" priority="94">
      <formula>$F$61="J"</formula>
    </cfRule>
  </conditionalFormatting>
  <conditionalFormatting sqref="D62:F62">
    <cfRule type="expression" dxfId="1413" priority="93">
      <formula>$F$62="J"</formula>
    </cfRule>
  </conditionalFormatting>
  <conditionalFormatting sqref="D63:F63">
    <cfRule type="expression" dxfId="1412" priority="92">
      <formula>$F$63="J"</formula>
    </cfRule>
  </conditionalFormatting>
  <conditionalFormatting sqref="D64:F64">
    <cfRule type="expression" dxfId="1411" priority="91">
      <formula>$F$64="J"</formula>
    </cfRule>
  </conditionalFormatting>
  <conditionalFormatting sqref="D65:F65">
    <cfRule type="expression" dxfId="1410" priority="90">
      <formula>$F$65="J"</formula>
    </cfRule>
  </conditionalFormatting>
  <conditionalFormatting sqref="A60:C60">
    <cfRule type="expression" dxfId="1409" priority="18">
      <formula>$D$60="J"</formula>
    </cfRule>
  </conditionalFormatting>
  <conditionalFormatting sqref="A61:C61">
    <cfRule type="expression" dxfId="1408" priority="17">
      <formula>$D$61="J"</formula>
    </cfRule>
  </conditionalFormatting>
  <conditionalFormatting sqref="A62:C62">
    <cfRule type="expression" dxfId="1407" priority="16">
      <formula>$D$62="J"</formula>
    </cfRule>
  </conditionalFormatting>
  <conditionalFormatting sqref="A63:C63">
    <cfRule type="expression" dxfId="1406" priority="15">
      <formula>$D$63="J"</formula>
    </cfRule>
  </conditionalFormatting>
  <conditionalFormatting sqref="A64:C64">
    <cfRule type="expression" dxfId="1405" priority="14">
      <formula>$D$64="J"</formula>
    </cfRule>
  </conditionalFormatting>
  <conditionalFormatting sqref="A65:C65">
    <cfRule type="expression" dxfId="1404" priority="13">
      <formula>$D$65="J"</formula>
    </cfRule>
  </conditionalFormatting>
  <conditionalFormatting sqref="A60:C60">
    <cfRule type="expression" dxfId="1403" priority="12">
      <formula>$E$60="J"</formula>
    </cfRule>
  </conditionalFormatting>
  <conditionalFormatting sqref="A61:C61">
    <cfRule type="expression" dxfId="1402" priority="11">
      <formula>$E$61="J"</formula>
    </cfRule>
  </conditionalFormatting>
  <conditionalFormatting sqref="A62:C62">
    <cfRule type="expression" dxfId="1401" priority="10">
      <formula>$E$62="J"</formula>
    </cfRule>
  </conditionalFormatting>
  <conditionalFormatting sqref="A63:C63">
    <cfRule type="expression" dxfId="1400" priority="9">
      <formula>$E$63="J"</formula>
    </cfRule>
  </conditionalFormatting>
  <conditionalFormatting sqref="A64:C64">
    <cfRule type="expression" dxfId="1399" priority="8">
      <formula>$E$64="J"</formula>
    </cfRule>
  </conditionalFormatting>
  <conditionalFormatting sqref="A65:C65">
    <cfRule type="expression" dxfId="1398" priority="7">
      <formula>$E$65="J"</formula>
    </cfRule>
  </conditionalFormatting>
  <conditionalFormatting sqref="A60:C60">
    <cfRule type="expression" dxfId="1397" priority="6">
      <formula>$F$60="J"</formula>
    </cfRule>
  </conditionalFormatting>
  <conditionalFormatting sqref="A61:C61">
    <cfRule type="expression" dxfId="1396" priority="5">
      <formula>$F$61="J"</formula>
    </cfRule>
  </conditionalFormatting>
  <conditionalFormatting sqref="A62:C62">
    <cfRule type="expression" dxfId="1395" priority="4">
      <formula>$F$62="J"</formula>
    </cfRule>
  </conditionalFormatting>
  <conditionalFormatting sqref="A63:C63">
    <cfRule type="expression" dxfId="1394" priority="3">
      <formula>$F$63="J"</formula>
    </cfRule>
  </conditionalFormatting>
  <conditionalFormatting sqref="A64:C64">
    <cfRule type="expression" dxfId="1393" priority="2">
      <formula>$F$64="J"</formula>
    </cfRule>
  </conditionalFormatting>
  <conditionalFormatting sqref="A65:C65">
    <cfRule type="expression" dxfId="139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6" r:id="rId4" name="Check Box 6">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5367" r:id="rId5" name="Check Box 7">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15368" r:id="rId6" name="Check Box 8">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5369" r:id="rId7" name="Check Box 9">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15372" r:id="rId9" name="Check Box 12">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15373" r:id="rId10" name="Check Box 13">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15374" r:id="rId11" name="Check Box 14">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202FC928-2F64-451C-B27B-9F551194D08E}">
            <xm:f>'Kind 3'!#REF!="J"</xm:f>
            <x14:dxf>
              <font>
                <color rgb="FF00CC00"/>
              </font>
              <fill>
                <patternFill>
                  <bgColor theme="9" tint="0.59996337778862885"/>
                </patternFill>
              </fill>
            </x14:dxf>
          </x14:cfRule>
          <x14:cfRule type="expression" priority="71" id="{E20A5987-3522-42C8-8F91-06603B024D0C}">
            <xm:f>'Kind 2'!#REF!="J"</xm:f>
            <x14:dxf>
              <font>
                <color rgb="FF00CC00"/>
              </font>
              <fill>
                <patternFill>
                  <bgColor theme="9" tint="0.59996337778862885"/>
                </patternFill>
              </fill>
            </x14:dxf>
          </x14:cfRule>
          <x14:cfRule type="expression" priority="89" id="{1AB7CAA0-DB69-429A-B5EB-9ED052AA3883}">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F8EEEDE2-4209-4179-926F-C6B79D546F96}">
            <xm:f>'Kind 4'!#REF!="J"</xm:f>
            <x14:dxf>
              <font>
                <color rgb="FF00CC00"/>
              </font>
              <fill>
                <patternFill>
                  <bgColor theme="9" tint="0.59996337778862885"/>
                </patternFill>
              </fill>
            </x14:dxf>
          </x14:cfRule>
          <x14:cfRule type="expression" priority="52" id="{C9D89B94-03BE-4AD1-B25C-17BB272B1535}">
            <xm:f>'Kind 3'!#REF!="J"</xm:f>
            <x14:dxf>
              <font>
                <color rgb="FF00CC00"/>
              </font>
              <fill>
                <patternFill>
                  <bgColor theme="9" tint="0.59996337778862885"/>
                </patternFill>
              </fill>
            </x14:dxf>
          </x14:cfRule>
          <x14:cfRule type="expression" priority="70" id="{D7DB965A-EA73-4AA6-851C-E1742BBF4D05}">
            <xm:f>'Kind 2'!#REF!="J"</xm:f>
            <x14:dxf>
              <font>
                <color rgb="FF00CC00"/>
              </font>
              <fill>
                <patternFill>
                  <bgColor theme="9" tint="0.59996337778862885"/>
                </patternFill>
              </fill>
            </x14:dxf>
          </x14:cfRule>
          <x14:cfRule type="expression" priority="88" id="{3CE042E9-8007-47C6-AF3A-7100A91501F7}">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5697CAB7-DA9A-46AC-B978-750FAB0C4692}">
            <xm:f>'Kind 4'!#REF!="J"</xm:f>
            <x14:dxf>
              <font>
                <color rgb="FF00CC00"/>
              </font>
              <fill>
                <patternFill>
                  <bgColor theme="9" tint="0.59996337778862885"/>
                </patternFill>
              </fill>
            </x14:dxf>
          </x14:cfRule>
          <x14:cfRule type="expression" priority="51" id="{444D300F-7EE7-49C1-A131-54C595D64508}">
            <xm:f>'Kind 3'!#REF!="J"</xm:f>
            <x14:dxf>
              <font>
                <color rgb="FF00CC00"/>
              </font>
              <fill>
                <patternFill>
                  <bgColor theme="9" tint="0.59996337778862885"/>
                </patternFill>
              </fill>
            </x14:dxf>
          </x14:cfRule>
          <x14:cfRule type="expression" priority="69" id="{31ADF311-0F31-40E4-BC77-4E8DDB578805}">
            <xm:f>'Kind 2'!#REF!="J"</xm:f>
            <x14:dxf>
              <font>
                <color rgb="FF00CC00"/>
              </font>
              <fill>
                <patternFill>
                  <bgColor theme="9" tint="0.59996337778862885"/>
                </patternFill>
              </fill>
            </x14:dxf>
          </x14:cfRule>
          <x14:cfRule type="expression" priority="87" id="{7BDDF860-87BA-4E50-AFA8-A059E85EDB20}">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389C026E-1518-448E-B2B3-4C0A4CFD500E}">
            <xm:f>'Kind 4'!#REF!="J"</xm:f>
            <x14:dxf>
              <font>
                <color rgb="FF00CC00"/>
              </font>
              <fill>
                <patternFill>
                  <bgColor theme="9" tint="0.59996337778862885"/>
                </patternFill>
              </fill>
            </x14:dxf>
          </x14:cfRule>
          <x14:cfRule type="expression" priority="50" id="{A3D06015-3AB8-4B72-8BED-38F6F52C4189}">
            <xm:f>'Kind 3'!#REF!="J"</xm:f>
            <x14:dxf>
              <font>
                <color rgb="FF00CC00"/>
              </font>
              <fill>
                <patternFill>
                  <bgColor theme="9" tint="0.59996337778862885"/>
                </patternFill>
              </fill>
            </x14:dxf>
          </x14:cfRule>
          <x14:cfRule type="expression" priority="68" id="{B528A596-DD88-4A7B-B40C-D84C6D279F3C}">
            <xm:f>'Kind 2'!#REF!="J"</xm:f>
            <x14:dxf>
              <font>
                <color rgb="FF00CC00"/>
              </font>
              <fill>
                <patternFill>
                  <bgColor theme="9" tint="0.59996337778862885"/>
                </patternFill>
              </fill>
            </x14:dxf>
          </x14:cfRule>
          <x14:cfRule type="expression" priority="86" id="{0752A6E4-150E-4489-9B75-03876F3739DD}">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35A1EBAF-6D3B-4A52-B3C0-BCCD5D022893}">
            <xm:f>'Kind 4'!#REF!="J"</xm:f>
            <x14:dxf>
              <font>
                <color rgb="FF00CC00"/>
              </font>
              <fill>
                <patternFill>
                  <bgColor theme="9" tint="0.59996337778862885"/>
                </patternFill>
              </fill>
            </x14:dxf>
          </x14:cfRule>
          <x14:cfRule type="expression" priority="49" id="{79D95734-D52C-4758-8940-DD05B4DC72BB}">
            <xm:f>'Kind 3'!#REF!="J"</xm:f>
            <x14:dxf>
              <font>
                <color rgb="FF00CC00"/>
              </font>
              <fill>
                <patternFill>
                  <bgColor theme="9" tint="0.59996337778862885"/>
                </patternFill>
              </fill>
            </x14:dxf>
          </x14:cfRule>
          <x14:cfRule type="expression" priority="67" id="{978E2E64-6CF0-4894-9A5B-055C3A88EAFD}">
            <xm:f>'Kind 2'!#REF!="J"</xm:f>
            <x14:dxf>
              <font>
                <color rgb="FF00CC00"/>
              </font>
              <fill>
                <patternFill>
                  <bgColor theme="9" tint="0.59996337778862885"/>
                </patternFill>
              </fill>
            </x14:dxf>
          </x14:cfRule>
          <x14:cfRule type="expression" priority="85" id="{EA53B573-BAFE-48F1-B33B-E15236026D37}">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0949DD5A-2D7D-4BD7-8061-9B8F9E131BCB}">
            <xm:f>'Kind 4'!#REF!="J"</xm:f>
            <x14:dxf>
              <font>
                <color rgb="FF00CC00"/>
              </font>
              <fill>
                <patternFill>
                  <bgColor theme="9" tint="0.59996337778862885"/>
                </patternFill>
              </fill>
            </x14:dxf>
          </x14:cfRule>
          <x14:cfRule type="expression" priority="48" id="{A17EB9F0-3468-4876-8C2E-D414ACBC4FC9}">
            <xm:f>'Kind 3'!#REF!="J"</xm:f>
            <x14:dxf>
              <font>
                <color rgb="FF00CC00"/>
              </font>
              <fill>
                <patternFill>
                  <bgColor theme="9" tint="0.59996337778862885"/>
                </patternFill>
              </fill>
            </x14:dxf>
          </x14:cfRule>
          <x14:cfRule type="expression" priority="66" id="{C0CBABDC-1D9D-4E17-8C1B-7F488DA0147D}">
            <xm:f>'Kind 2'!#REF!="J"</xm:f>
            <x14:dxf>
              <font>
                <color rgb="FF00CC00"/>
              </font>
              <fill>
                <patternFill>
                  <bgColor theme="9" tint="0.59996337778862885"/>
                </patternFill>
              </fill>
            </x14:dxf>
          </x14:cfRule>
          <x14:cfRule type="expression" priority="84" id="{4944D4B3-AF14-4D33-9ABE-7D4CBBFDD4A6}">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0F8A27E5-47B7-41CD-9A0C-0D919BEC43A3}">
            <xm:f>'Kind 4'!#REF!="J"</xm:f>
            <x14:dxf>
              <font>
                <color rgb="FF00CC00"/>
              </font>
              <fill>
                <patternFill>
                  <bgColor theme="9" tint="0.59996337778862885"/>
                </patternFill>
              </fill>
            </x14:dxf>
          </x14:cfRule>
          <x14:cfRule type="expression" priority="47" id="{25EADE8F-B897-486B-8CD7-4B8A1CA48165}">
            <xm:f>'Kind 3'!#REF!="J"</xm:f>
            <x14:dxf>
              <font>
                <color rgb="FF00CC00"/>
              </font>
              <fill>
                <patternFill>
                  <bgColor theme="9" tint="0.59996337778862885"/>
                </patternFill>
              </fill>
            </x14:dxf>
          </x14:cfRule>
          <x14:cfRule type="expression" priority="65" id="{B3BC5322-F58B-4EC6-86D4-A83DE6AB3A19}">
            <xm:f>'Kind 2'!#REF!="J"</xm:f>
            <x14:dxf>
              <font>
                <color rgb="FF00CC00"/>
              </font>
              <fill>
                <patternFill>
                  <bgColor theme="9" tint="0.59996337778862885"/>
                </patternFill>
              </fill>
            </x14:dxf>
          </x14:cfRule>
          <x14:cfRule type="expression" priority="83" id="{002ED9DC-4A56-4AB3-8E0D-4E8BA47E0AD3}">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E91FB652-CDCE-475E-9B74-445F3E251F48}">
            <xm:f>'Kind 4'!#REF!="J"</xm:f>
            <x14:dxf>
              <font>
                <color rgb="FF00CC00"/>
              </font>
              <fill>
                <patternFill>
                  <bgColor theme="9" tint="0.59996337778862885"/>
                </patternFill>
              </fill>
            </x14:dxf>
          </x14:cfRule>
          <x14:cfRule type="expression" priority="46" id="{C8F04573-81E0-49FE-B85A-D1633EE3F6E3}">
            <xm:f>'Kind 3'!#REF!="J"</xm:f>
            <x14:dxf>
              <font>
                <color rgb="FF00CC00"/>
              </font>
              <fill>
                <patternFill>
                  <bgColor theme="9" tint="0.59996337778862885"/>
                </patternFill>
              </fill>
            </x14:dxf>
          </x14:cfRule>
          <x14:cfRule type="expression" priority="64" id="{3D80F6E6-AF62-4B30-AB22-91A9F86B3751}">
            <xm:f>'Kind 2'!#REF!="J"</xm:f>
            <x14:dxf>
              <font>
                <color rgb="FF00CC00"/>
              </font>
              <fill>
                <patternFill>
                  <bgColor theme="9" tint="0.59996337778862885"/>
                </patternFill>
              </fill>
            </x14:dxf>
          </x14:cfRule>
          <x14:cfRule type="expression" priority="82" id="{C0C89112-2804-4862-BE96-361CA4EA9E62}">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C7357E2B-1818-4F6A-9174-C9468C4D5571}">
            <xm:f>'Kind 4'!#REF!="J"</xm:f>
            <x14:dxf>
              <font>
                <color rgb="FF00CC00"/>
              </font>
              <fill>
                <patternFill>
                  <bgColor theme="9" tint="0.59996337778862885"/>
                </patternFill>
              </fill>
            </x14:dxf>
          </x14:cfRule>
          <x14:cfRule type="expression" priority="45" id="{5288491F-9F30-4426-BBA2-D242A67BEB14}">
            <xm:f>'Kind 3'!#REF!="J"</xm:f>
            <x14:dxf>
              <font>
                <color rgb="FF00CC00"/>
              </font>
              <fill>
                <patternFill>
                  <bgColor theme="9" tint="0.59996337778862885"/>
                </patternFill>
              </fill>
            </x14:dxf>
          </x14:cfRule>
          <x14:cfRule type="expression" priority="63" id="{6E6BCAB7-417F-4D06-92F5-5D8BEBDE5355}">
            <xm:f>'Kind 2'!#REF!="J"</xm:f>
            <x14:dxf>
              <font>
                <color rgb="FF00CC00"/>
              </font>
              <fill>
                <patternFill>
                  <bgColor theme="9" tint="0.59996337778862885"/>
                </patternFill>
              </fill>
            </x14:dxf>
          </x14:cfRule>
          <x14:cfRule type="expression" priority="81" id="{7DE66B21-BE1C-4164-9E46-DB34768740B0}">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C6D40C8B-837A-400D-BA58-15789E2A65FA}">
            <xm:f>'Kind 4'!#REF!="J"</xm:f>
            <x14:dxf>
              <font>
                <color rgb="FF00CC00"/>
              </font>
              <fill>
                <patternFill>
                  <bgColor theme="9" tint="0.59996337778862885"/>
                </patternFill>
              </fill>
            </x14:dxf>
          </x14:cfRule>
          <x14:cfRule type="expression" priority="44" id="{89B4C73F-D366-4B51-B5B5-E8D45954A6E6}">
            <xm:f>'Kind 3'!#REF!="J"</xm:f>
            <x14:dxf>
              <font>
                <color rgb="FF00CC00"/>
              </font>
              <fill>
                <patternFill>
                  <bgColor theme="9" tint="0.59996337778862885"/>
                </patternFill>
              </fill>
            </x14:dxf>
          </x14:cfRule>
          <x14:cfRule type="expression" priority="62" id="{5973FCB6-236A-4918-8EAC-6269D729E20A}">
            <xm:f>'Kind 2'!#REF!="J"</xm:f>
            <x14:dxf>
              <font>
                <color rgb="FF00CC00"/>
              </font>
              <fill>
                <patternFill>
                  <bgColor theme="9" tint="0.59996337778862885"/>
                </patternFill>
              </fill>
            </x14:dxf>
          </x14:cfRule>
          <x14:cfRule type="expression" priority="80" id="{14B8AC57-A917-4ADE-AC3A-BF129FD8A5E8}">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8BDFE625-2EB6-4EF4-9373-6F3AC576D7DB}">
            <xm:f>'Kind 4'!#REF!="J"</xm:f>
            <x14:dxf>
              <font>
                <color rgb="FF00CC00"/>
              </font>
              <fill>
                <patternFill>
                  <bgColor theme="9" tint="0.59996337778862885"/>
                </patternFill>
              </fill>
            </x14:dxf>
          </x14:cfRule>
          <x14:cfRule type="expression" priority="43" id="{D6145269-A21A-473A-947E-3CACF3461551}">
            <xm:f>'Kind 3'!#REF!="J"</xm:f>
            <x14:dxf>
              <font>
                <color rgb="FF00CC00"/>
              </font>
              <fill>
                <patternFill>
                  <bgColor theme="9" tint="0.59996337778862885"/>
                </patternFill>
              </fill>
            </x14:dxf>
          </x14:cfRule>
          <x14:cfRule type="expression" priority="61" id="{CA71B42C-5505-4C6B-BF72-B2FA3BA85D68}">
            <xm:f>'Kind 2'!#REF!="J"</xm:f>
            <x14:dxf>
              <font>
                <color rgb="FF00CC00"/>
              </font>
              <fill>
                <patternFill>
                  <bgColor theme="9" tint="0.59996337778862885"/>
                </patternFill>
              </fill>
            </x14:dxf>
          </x14:cfRule>
          <x14:cfRule type="expression" priority="79" id="{38507CF0-F96C-4515-AFBA-321CBCC31418}">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1ABE81CC-4991-4131-BCDF-223C92C58C36}">
            <xm:f>'Kind 4'!#REF!="J"</xm:f>
            <x14:dxf>
              <font>
                <color rgb="FF00CC00"/>
              </font>
              <fill>
                <patternFill>
                  <bgColor theme="9" tint="0.59996337778862885"/>
                </patternFill>
              </fill>
            </x14:dxf>
          </x14:cfRule>
          <x14:cfRule type="expression" priority="42" id="{9AAEB644-0793-4BFF-B66A-F8DB9800B3E4}">
            <xm:f>'Kind 3'!#REF!="J"</xm:f>
            <x14:dxf>
              <font>
                <color rgb="FF00CC00"/>
              </font>
              <fill>
                <patternFill>
                  <bgColor theme="9" tint="0.59996337778862885"/>
                </patternFill>
              </fill>
            </x14:dxf>
          </x14:cfRule>
          <x14:cfRule type="expression" priority="60" id="{F22BA6FF-47D3-440B-93E4-FC59A74C9C02}">
            <xm:f>'Kind 2'!#REF!="J"</xm:f>
            <x14:dxf>
              <font>
                <color rgb="FF00CC00"/>
              </font>
              <fill>
                <patternFill>
                  <bgColor theme="9" tint="0.59996337778862885"/>
                </patternFill>
              </fill>
            </x14:dxf>
          </x14:cfRule>
          <x14:cfRule type="expression" priority="78" id="{9A8F1676-EEEC-42F9-90D5-BEC0F9268793}">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17641F15-3F3A-4616-A512-B635505E0E80}">
            <xm:f>'Kind 4'!#REF!="J"</xm:f>
            <x14:dxf>
              <font>
                <color rgb="FF00CC00"/>
              </font>
              <fill>
                <patternFill>
                  <bgColor theme="9" tint="0.59996337778862885"/>
                </patternFill>
              </fill>
            </x14:dxf>
          </x14:cfRule>
          <x14:cfRule type="expression" priority="41" id="{E7C53FB4-56D2-4FC5-B8C5-F6D3A9E033AB}">
            <xm:f>'Kind 3'!#REF!="J"</xm:f>
            <x14:dxf>
              <font>
                <color rgb="FF00CC00"/>
              </font>
              <fill>
                <patternFill>
                  <bgColor theme="9" tint="0.59996337778862885"/>
                </patternFill>
              </fill>
            </x14:dxf>
          </x14:cfRule>
          <x14:cfRule type="expression" priority="59" id="{C09BA5EF-DEAE-4172-A8A9-B2127D7F76FA}">
            <xm:f>'Kind 2'!#REF!="J"</xm:f>
            <x14:dxf>
              <font>
                <color rgb="FF00CC00"/>
              </font>
              <fill>
                <patternFill>
                  <bgColor theme="9" tint="0.59996337778862885"/>
                </patternFill>
              </fill>
            </x14:dxf>
          </x14:cfRule>
          <x14:cfRule type="expression" priority="77" id="{D978C42E-A3C4-41C7-9767-0D93FDB1EB78}">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27F77CF1-162D-4C9B-BFE0-58DF1D31175D}">
            <xm:f>'Kind 4'!#REF!="J"</xm:f>
            <x14:dxf>
              <font>
                <color rgb="FF00CC00"/>
              </font>
              <fill>
                <patternFill>
                  <bgColor theme="9" tint="0.59996337778862885"/>
                </patternFill>
              </fill>
            </x14:dxf>
          </x14:cfRule>
          <x14:cfRule type="expression" priority="40" id="{86EFEBB2-1FFA-4B1D-A25A-EF760AC6EDFD}">
            <xm:f>'Kind 3'!#REF!="J"</xm:f>
            <x14:dxf>
              <font>
                <color rgb="FF00CC00"/>
              </font>
              <fill>
                <patternFill>
                  <bgColor theme="9" tint="0.59996337778862885"/>
                </patternFill>
              </fill>
            </x14:dxf>
          </x14:cfRule>
          <x14:cfRule type="expression" priority="58" id="{A839AE04-087D-44A9-A8EB-D44850C1B2CC}">
            <xm:f>'Kind 2'!#REF!="J"</xm:f>
            <x14:dxf>
              <font>
                <color rgb="FF00CC00"/>
              </font>
              <fill>
                <patternFill>
                  <bgColor theme="9" tint="0.59996337778862885"/>
                </patternFill>
              </fill>
            </x14:dxf>
          </x14:cfRule>
          <x14:cfRule type="expression" priority="76" id="{45B52BC7-9432-44AD-A991-D539A7AE0098}">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2171EB0E-CAA2-43F0-A68C-0777447D2C76}">
            <xm:f>'Kind 4'!#REF!="J"</xm:f>
            <x14:dxf>
              <font>
                <color rgb="FF00CC00"/>
              </font>
              <fill>
                <patternFill>
                  <bgColor theme="9" tint="0.59996337778862885"/>
                </patternFill>
              </fill>
            </x14:dxf>
          </x14:cfRule>
          <x14:cfRule type="expression" priority="39" id="{CB5DDDD8-E093-444E-BAF0-2E3F594E6E5B}">
            <xm:f>'Kind 3'!#REF!="J"</xm:f>
            <x14:dxf>
              <font>
                <color rgb="FF00CC00"/>
              </font>
              <fill>
                <patternFill>
                  <bgColor theme="9" tint="0.59996337778862885"/>
                </patternFill>
              </fill>
            </x14:dxf>
          </x14:cfRule>
          <x14:cfRule type="expression" priority="57" id="{A4EC1F29-7E67-47BE-8D6B-DCF02C58529B}">
            <xm:f>'Kind 2'!#REF!="J"</xm:f>
            <x14:dxf>
              <font>
                <color rgb="FF00CC00"/>
              </font>
              <fill>
                <patternFill>
                  <bgColor theme="9" tint="0.59996337778862885"/>
                </patternFill>
              </fill>
            </x14:dxf>
          </x14:cfRule>
          <x14:cfRule type="expression" priority="75" id="{280F2E1E-1A67-4A2F-A8D3-1F3BD3C2CB82}">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019F811C-4461-405C-90F5-2ACADECDCF6F}">
            <xm:f>'Kind 4'!#REF!="J"</xm:f>
            <x14:dxf>
              <font>
                <color rgb="FF00CC00"/>
              </font>
              <fill>
                <patternFill>
                  <bgColor theme="9" tint="0.59996337778862885"/>
                </patternFill>
              </fill>
            </x14:dxf>
          </x14:cfRule>
          <x14:cfRule type="expression" priority="38" id="{1E984BDB-06F3-4482-BD35-DF4517125706}">
            <xm:f>'Kind 3'!#REF!="J"</xm:f>
            <x14:dxf>
              <font>
                <color rgb="FF00CC00"/>
              </font>
              <fill>
                <patternFill>
                  <bgColor theme="9" tint="0.59996337778862885"/>
                </patternFill>
              </fill>
            </x14:dxf>
          </x14:cfRule>
          <x14:cfRule type="expression" priority="56" id="{57CAA21F-4690-4B9B-B13F-52158EEE32D9}">
            <xm:f>'Kind 2'!#REF!="J"</xm:f>
            <x14:dxf>
              <font>
                <color rgb="FF00CC00"/>
              </font>
              <fill>
                <patternFill>
                  <bgColor theme="9" tint="0.59996337778862885"/>
                </patternFill>
              </fill>
            </x14:dxf>
          </x14:cfRule>
          <x14:cfRule type="expression" priority="74" id="{C32A09D7-B909-4643-AAF5-F0E64E66D765}">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A5EC23C1-DE1D-4A90-AC4C-2B3BD82D08EF}">
            <xm:f>'Kind 4'!#REF!="J"</xm:f>
            <x14:dxf>
              <font>
                <color rgb="FF00CC00"/>
              </font>
              <fill>
                <patternFill>
                  <bgColor theme="9" tint="0.59996337778862885"/>
                </patternFill>
              </fill>
            </x14:dxf>
          </x14:cfRule>
          <x14:cfRule type="expression" priority="37" id="{7D10EDA1-F639-45A5-91C3-E6D6B60A5745}">
            <xm:f>'Kind 3'!#REF!="J"</xm:f>
            <x14:dxf>
              <font>
                <color rgb="FF00CC00"/>
              </font>
              <fill>
                <patternFill>
                  <bgColor theme="9" tint="0.59996337778862885"/>
                </patternFill>
              </fill>
            </x14:dxf>
          </x14:cfRule>
          <x14:cfRule type="expression" priority="55" id="{CE1478B0-EB6C-4AA9-A1DB-BA43842C5EE0}">
            <xm:f>'Kind 2'!#REF!="J"</xm:f>
            <x14:dxf>
              <font>
                <color rgb="FF00CC00"/>
              </font>
              <fill>
                <patternFill>
                  <bgColor theme="9" tint="0.59996337778862885"/>
                </patternFill>
              </fill>
            </x14:dxf>
          </x14:cfRule>
          <x14:cfRule type="expression" priority="73" id="{5BD42E43-344E-4CC5-8CA9-558694E8EDFA}">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06D44E48-89A9-4318-97D3-6B1AA7565D59}">
            <xm:f>'Kind 4'!#REF!="J"</xm:f>
            <x14:dxf>
              <font>
                <color rgb="FF00CC00"/>
              </font>
              <fill>
                <patternFill>
                  <bgColor theme="9" tint="0.59996337778862885"/>
                </patternFill>
              </fill>
            </x14:dxf>
          </x14:cfRule>
          <x14:cfRule type="expression" priority="36" id="{DCBC65EB-0CA0-48CD-A401-632D84302DB7}">
            <xm:f>'Kind 3'!#REF!="J"</xm:f>
            <x14:dxf>
              <font>
                <color rgb="FF00CC00"/>
              </font>
              <fill>
                <patternFill>
                  <bgColor theme="9" tint="0.59996337778862885"/>
                </patternFill>
              </fill>
            </x14:dxf>
          </x14:cfRule>
          <x14:cfRule type="expression" priority="54" id="{411B9C2E-3AEA-4F00-BBFF-93F3308C450F}">
            <xm:f>'Kind 2'!#REF!="J"</xm:f>
            <x14:dxf>
              <font>
                <color rgb="FF00CC00"/>
              </font>
              <fill>
                <patternFill>
                  <bgColor theme="9" tint="0.59996337778862885"/>
                </patternFill>
              </fill>
            </x14:dxf>
          </x14:cfRule>
          <x14:cfRule type="expression" priority="72" id="{32A91BD4-A676-40A9-BBA3-FBD2A2FC296E}">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0000000}">
          <x14:formula1>
            <xm:f>Intern!$H$1:$H$2</xm:f>
          </x14:formula1>
          <xm:sqref>D60:F65 D25:F33 D35:F39 D41:F46 D48:F55 D57:F58</xm:sqref>
        </x14:dataValidation>
        <x14:dataValidation type="list" allowBlank="1" showInputMessage="1" showErrorMessage="1" xr:uid="{00000000-0002-0000-0700-000001000000}">
          <x14:formula1>
            <xm:f>Intern!$L$1:$L$7</xm:f>
          </x14:formula1>
          <xm:sqref>A13</xm:sqref>
        </x14:dataValidation>
        <x14:dataValidation type="list" allowBlank="1" showInputMessage="1" showErrorMessage="1" xr:uid="{D1E1135C-296D-469D-B74D-5CA7C367C309}">
          <x14:formula1>
            <xm:f>Intern!$M$1:$M$6</xm:f>
          </x14:formula1>
          <xm:sqref>A18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3"/>
  <dimension ref="A1:AR84"/>
  <sheetViews>
    <sheetView zoomScaleNormal="100" workbookViewId="0">
      <selection activeCell="O7" sqref="O7"/>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x14ac:dyDescent="0.25">
      <c r="A1" s="646" t="s">
        <v>162</v>
      </c>
      <c r="B1" s="646"/>
      <c r="C1" s="646"/>
      <c r="D1" s="646"/>
      <c r="E1" s="646"/>
      <c r="F1" s="646"/>
      <c r="G1" s="646"/>
      <c r="H1" s="646"/>
      <c r="I1" s="646"/>
      <c r="J1" s="646"/>
      <c r="K1" s="646"/>
      <c r="L1" s="67"/>
      <c r="M1" s="67"/>
      <c r="N1" s="66"/>
      <c r="O1" s="66"/>
    </row>
    <row r="2" spans="1:16" ht="10.5" customHeight="1" x14ac:dyDescent="0.25">
      <c r="A2" s="505"/>
      <c r="B2" s="505"/>
      <c r="C2" s="505"/>
      <c r="D2" s="505"/>
      <c r="E2" s="505"/>
      <c r="F2" s="505"/>
      <c r="G2" s="505"/>
      <c r="H2" s="505"/>
      <c r="I2" s="505"/>
      <c r="J2" s="505"/>
      <c r="K2" s="505"/>
      <c r="L2" s="67"/>
      <c r="M2" s="67"/>
      <c r="N2" s="66"/>
      <c r="O2" s="66"/>
    </row>
    <row r="3" spans="1:16" ht="5.25" customHeight="1" x14ac:dyDescent="0.25">
      <c r="A3" s="505"/>
      <c r="B3" s="505"/>
      <c r="C3" s="505"/>
      <c r="D3" s="505"/>
      <c r="E3" s="505"/>
      <c r="F3" s="505"/>
      <c r="G3" s="505"/>
      <c r="H3" s="505"/>
      <c r="I3" s="505"/>
      <c r="J3" s="505"/>
      <c r="K3" s="505"/>
      <c r="L3" s="67"/>
      <c r="M3" s="67"/>
      <c r="N3" s="66"/>
      <c r="O3" s="66"/>
    </row>
    <row r="4" spans="1:16" ht="18.75" customHeight="1" thickBot="1" x14ac:dyDescent="0.3">
      <c r="A4" s="505"/>
      <c r="B4" s="505"/>
      <c r="C4" s="505"/>
      <c r="D4" s="505"/>
      <c r="E4" s="505"/>
      <c r="F4" s="505"/>
      <c r="G4" s="505"/>
      <c r="H4" s="505"/>
      <c r="I4" s="505"/>
      <c r="J4" s="505"/>
      <c r="K4" s="505"/>
      <c r="L4" s="98"/>
      <c r="M4" s="83"/>
      <c r="N4" s="97"/>
      <c r="P4" s="56"/>
    </row>
    <row r="5" spans="1:16" ht="21.75" customHeight="1" thickBot="1" x14ac:dyDescent="0.3">
      <c r="A5" s="508"/>
      <c r="B5" s="508"/>
      <c r="C5" s="508"/>
      <c r="D5" s="508"/>
      <c r="E5" s="508"/>
      <c r="F5" s="508"/>
      <c r="G5" s="508"/>
      <c r="H5" s="508"/>
      <c r="I5" s="508"/>
      <c r="J5" s="508"/>
      <c r="K5" s="508"/>
      <c r="L5" s="99"/>
      <c r="M5" s="693" t="s">
        <v>43</v>
      </c>
      <c r="N5" s="694"/>
      <c r="O5" s="58" t="s">
        <v>43</v>
      </c>
      <c r="P5" s="56"/>
    </row>
    <row r="6" spans="1:16" ht="16.5" customHeight="1" thickBot="1" x14ac:dyDescent="0.3">
      <c r="A6" s="24" t="s">
        <v>28</v>
      </c>
      <c r="B6" s="25"/>
      <c r="C6" s="19" t="s">
        <v>109</v>
      </c>
      <c r="D6" s="18"/>
      <c r="E6" s="18"/>
      <c r="F6" s="18"/>
      <c r="G6" s="18"/>
      <c r="H6" s="19" t="s">
        <v>108</v>
      </c>
      <c r="I6" s="18"/>
      <c r="J6" s="18"/>
      <c r="K6" s="20"/>
      <c r="L6" s="79"/>
      <c r="M6" s="695" t="s">
        <v>30</v>
      </c>
      <c r="N6" s="696"/>
      <c r="O6" s="258" t="s">
        <v>34</v>
      </c>
      <c r="P6" s="56"/>
    </row>
    <row r="7" spans="1:16" ht="25.7" customHeight="1" thickBot="1" x14ac:dyDescent="0.3">
      <c r="A7" s="209" t="s">
        <v>121</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07"/>
      <c r="M7" s="364"/>
      <c r="N7" s="362"/>
      <c r="O7" s="363"/>
      <c r="P7" s="56"/>
    </row>
    <row r="8" spans="1:16" ht="25.7" customHeight="1" thickTop="1" x14ac:dyDescent="0.25">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07"/>
      <c r="M8" s="354"/>
      <c r="N8" s="353"/>
      <c r="O8" s="270"/>
      <c r="P8" s="56"/>
    </row>
    <row r="9" spans="1:16" ht="25.7" customHeight="1" thickBot="1" x14ac:dyDescent="0.3">
      <c r="A9" s="324"/>
      <c r="B9" s="297"/>
      <c r="C9" s="653"/>
      <c r="D9" s="654"/>
      <c r="E9" s="654"/>
      <c r="F9" s="655"/>
      <c r="G9" s="16"/>
      <c r="H9" s="669"/>
      <c r="I9" s="669"/>
      <c r="J9" s="669"/>
      <c r="K9" s="17"/>
      <c r="L9" s="107"/>
      <c r="M9" s="355"/>
      <c r="N9" s="353"/>
      <c r="O9" s="270"/>
      <c r="P9" s="54"/>
    </row>
    <row r="10" spans="1:16" ht="25.7" customHeight="1" thickBot="1" x14ac:dyDescent="0.3">
      <c r="A10" s="325"/>
      <c r="B10" s="254"/>
      <c r="C10" s="653"/>
      <c r="D10" s="654"/>
      <c r="E10" s="654"/>
      <c r="F10" s="655"/>
      <c r="G10" s="16"/>
      <c r="H10" s="669"/>
      <c r="I10" s="669"/>
      <c r="J10" s="669"/>
      <c r="K10" s="17"/>
      <c r="L10" s="108"/>
      <c r="M10" s="277"/>
      <c r="N10" s="352"/>
      <c r="O10" s="270"/>
      <c r="P10" s="54"/>
    </row>
    <row r="11" spans="1:16" ht="25.7" customHeight="1" thickBot="1" x14ac:dyDescent="0.3">
      <c r="A11" s="28" t="s">
        <v>22</v>
      </c>
      <c r="B11" s="31"/>
      <c r="C11" s="653"/>
      <c r="D11" s="654"/>
      <c r="E11" s="654"/>
      <c r="F11" s="655"/>
      <c r="G11" s="16"/>
      <c r="H11" s="669"/>
      <c r="I11" s="669"/>
      <c r="J11" s="669"/>
      <c r="K11" s="17"/>
      <c r="L11" s="108"/>
      <c r="M11" s="354"/>
      <c r="N11" s="352"/>
      <c r="O11" s="270"/>
      <c r="P11" s="54"/>
    </row>
    <row r="12" spans="1:16" ht="25.7" customHeight="1" thickBot="1" x14ac:dyDescent="0.3">
      <c r="A12" s="26" t="s">
        <v>29</v>
      </c>
      <c r="B12" s="31"/>
      <c r="C12" s="653"/>
      <c r="D12" s="654"/>
      <c r="E12" s="654"/>
      <c r="F12" s="655"/>
      <c r="G12" s="16"/>
      <c r="H12" s="669"/>
      <c r="I12" s="669"/>
      <c r="J12" s="669"/>
      <c r="K12" s="17"/>
      <c r="L12" s="61"/>
      <c r="M12" s="354"/>
      <c r="N12" s="352"/>
      <c r="O12" s="270"/>
      <c r="P12" s="54"/>
    </row>
    <row r="13" spans="1:16" ht="25.7" customHeight="1" thickBot="1" x14ac:dyDescent="0.3">
      <c r="A13" s="262">
        <v>1</v>
      </c>
      <c r="B13" s="31"/>
      <c r="C13" s="653"/>
      <c r="D13" s="654"/>
      <c r="E13" s="654"/>
      <c r="F13" s="655"/>
      <c r="G13" s="16"/>
      <c r="H13" s="669"/>
      <c r="I13" s="669"/>
      <c r="J13" s="669"/>
      <c r="K13" s="17"/>
      <c r="L13" s="107"/>
      <c r="M13" s="354"/>
      <c r="N13" s="181"/>
      <c r="O13" s="270"/>
      <c r="P13" s="54"/>
    </row>
    <row r="14" spans="1:16" ht="25.7" customHeight="1" thickBot="1" x14ac:dyDescent="0.3">
      <c r="A14" s="263"/>
      <c r="B14" s="255"/>
      <c r="C14" s="656" t="s">
        <v>126</v>
      </c>
      <c r="D14" s="657"/>
      <c r="E14" s="657"/>
      <c r="F14" s="658"/>
      <c r="G14" s="264"/>
      <c r="H14" s="670" t="s">
        <v>108</v>
      </c>
      <c r="I14" s="670"/>
      <c r="J14" s="670"/>
      <c r="K14" s="17"/>
      <c r="L14" s="107"/>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07"/>
      <c r="M15" s="355"/>
      <c r="N15" s="352"/>
      <c r="O15" s="270"/>
      <c r="P15" s="54"/>
    </row>
    <row r="16" spans="1:16" ht="25.7" customHeight="1" thickTop="1" x14ac:dyDescent="0.25">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08"/>
      <c r="M16" s="355"/>
      <c r="N16" s="181"/>
      <c r="O16" s="270"/>
      <c r="P16" s="54"/>
    </row>
    <row r="17" spans="1:16" ht="25.7" customHeight="1" x14ac:dyDescent="0.25">
      <c r="A17" s="176" t="s">
        <v>137</v>
      </c>
      <c r="B17" s="272"/>
      <c r="C17" s="667"/>
      <c r="D17" s="667"/>
      <c r="E17" s="667"/>
      <c r="F17" s="667"/>
      <c r="G17" s="176"/>
      <c r="H17" s="667"/>
      <c r="I17" s="667"/>
      <c r="J17" s="667"/>
      <c r="K17" s="17"/>
      <c r="L17" s="61"/>
      <c r="M17" s="277"/>
      <c r="N17" s="352"/>
      <c r="O17" s="270"/>
      <c r="P17" s="54"/>
    </row>
    <row r="18" spans="1:16" ht="25.7" customHeight="1" x14ac:dyDescent="0.25">
      <c r="A18" s="267">
        <v>3</v>
      </c>
      <c r="B18" s="273" t="s">
        <v>136</v>
      </c>
      <c r="C18" s="667"/>
      <c r="D18" s="667"/>
      <c r="E18" s="667"/>
      <c r="F18" s="667"/>
      <c r="G18" s="176"/>
      <c r="H18" s="667"/>
      <c r="I18" s="667"/>
      <c r="J18" s="667"/>
      <c r="K18" s="17"/>
      <c r="L18" s="107"/>
      <c r="M18" s="355"/>
      <c r="N18" s="181"/>
      <c r="O18" s="270"/>
      <c r="P18" s="54"/>
    </row>
    <row r="19" spans="1:16" ht="25.7" customHeight="1" x14ac:dyDescent="0.25">
      <c r="A19" s="176"/>
      <c r="B19" s="274"/>
      <c r="C19" s="667"/>
      <c r="D19" s="667"/>
      <c r="E19" s="667"/>
      <c r="F19" s="667"/>
      <c r="G19" s="176"/>
      <c r="H19" s="667"/>
      <c r="I19" s="667"/>
      <c r="J19" s="667"/>
      <c r="K19" s="17"/>
      <c r="L19" s="107"/>
      <c r="M19" s="355"/>
      <c r="N19" s="352"/>
      <c r="O19" s="270"/>
      <c r="P19" s="54"/>
    </row>
    <row r="20" spans="1:16" ht="25.7" customHeight="1" x14ac:dyDescent="0.25">
      <c r="A20" s="176"/>
      <c r="B20" s="275"/>
      <c r="C20" s="667"/>
      <c r="D20" s="667"/>
      <c r="E20" s="667"/>
      <c r="F20" s="667"/>
      <c r="G20" s="176"/>
      <c r="H20" s="667"/>
      <c r="I20" s="667"/>
      <c r="J20" s="667"/>
      <c r="K20" s="22"/>
      <c r="L20" s="107"/>
      <c r="M20" s="277"/>
      <c r="N20" s="351"/>
      <c r="O20" s="270"/>
      <c r="P20" s="54"/>
    </row>
    <row r="21" spans="1:16" ht="25.7" customHeight="1" thickBot="1" x14ac:dyDescent="0.3">
      <c r="A21" s="179"/>
      <c r="B21" s="178"/>
      <c r="C21" s="177"/>
      <c r="D21" s="329"/>
      <c r="E21" s="329"/>
      <c r="F21" s="329"/>
      <c r="G21" s="23"/>
      <c r="H21" s="23"/>
      <c r="I21" s="23"/>
      <c r="J21" s="5"/>
      <c r="K21" s="27"/>
      <c r="L21" s="108"/>
      <c r="M21" s="354"/>
      <c r="N21" s="351"/>
      <c r="O21" s="270"/>
      <c r="P21" s="54"/>
    </row>
    <row r="22" spans="1:16" ht="25.7" customHeight="1" x14ac:dyDescent="0.25">
      <c r="A22" s="497" t="s">
        <v>149</v>
      </c>
      <c r="B22" s="674"/>
      <c r="C22" s="675"/>
      <c r="D22" s="682" t="s">
        <v>24</v>
      </c>
      <c r="E22" s="682"/>
      <c r="F22" s="682"/>
      <c r="G22" s="253"/>
      <c r="H22" s="1"/>
      <c r="I22" s="1"/>
      <c r="J22" s="9"/>
      <c r="K22" s="10"/>
      <c r="L22" s="115"/>
      <c r="M22" s="355"/>
      <c r="N22" s="351"/>
      <c r="O22" s="270"/>
      <c r="P22" s="54"/>
    </row>
    <row r="23" spans="1:16" ht="25.7" customHeight="1" thickBot="1" x14ac:dyDescent="0.3">
      <c r="A23" s="676"/>
      <c r="B23" s="677"/>
      <c r="C23" s="678"/>
      <c r="D23" s="328" t="s">
        <v>25</v>
      </c>
      <c r="E23" s="316" t="s">
        <v>26</v>
      </c>
      <c r="F23" s="316" t="s">
        <v>27</v>
      </c>
      <c r="G23" s="15"/>
      <c r="H23" s="287" t="s">
        <v>46</v>
      </c>
      <c r="K23" s="87"/>
      <c r="L23" s="93"/>
      <c r="M23" s="355"/>
      <c r="N23" s="181"/>
      <c r="O23" s="270"/>
      <c r="P23" s="54"/>
    </row>
    <row r="24" spans="1:16" ht="25.7" customHeight="1" x14ac:dyDescent="0.25">
      <c r="A24" s="708" t="s">
        <v>0</v>
      </c>
      <c r="B24" s="709"/>
      <c r="C24" s="709"/>
      <c r="D24" s="709"/>
      <c r="E24" s="709"/>
      <c r="F24" s="710"/>
      <c r="G24" s="14"/>
      <c r="H24" s="647"/>
      <c r="I24" s="648"/>
      <c r="J24" s="648"/>
      <c r="K24" s="649"/>
      <c r="L24" s="89"/>
      <c r="M24" s="355"/>
      <c r="N24" s="352"/>
      <c r="O24" s="270"/>
      <c r="P24" s="54"/>
    </row>
    <row r="25" spans="1:16" ht="25.7" customHeight="1" x14ac:dyDescent="0.25">
      <c r="A25" s="711" t="s">
        <v>1</v>
      </c>
      <c r="B25" s="712"/>
      <c r="C25" s="713"/>
      <c r="D25" s="210"/>
      <c r="E25" s="210"/>
      <c r="F25" s="211"/>
      <c r="G25" s="13"/>
      <c r="H25" s="607"/>
      <c r="I25" s="608"/>
      <c r="J25" s="608"/>
      <c r="K25" s="555"/>
      <c r="L25" s="57"/>
      <c r="M25" s="355"/>
      <c r="N25" s="352"/>
      <c r="O25" s="270"/>
      <c r="P25" s="54"/>
    </row>
    <row r="26" spans="1:16" ht="25.7" customHeight="1" x14ac:dyDescent="0.25">
      <c r="A26" s="711" t="s">
        <v>2</v>
      </c>
      <c r="B26" s="712"/>
      <c r="C26" s="713"/>
      <c r="D26" s="210"/>
      <c r="E26" s="210"/>
      <c r="F26" s="211"/>
      <c r="G26" s="13"/>
      <c r="H26" s="607"/>
      <c r="I26" s="608"/>
      <c r="J26" s="608"/>
      <c r="K26" s="555"/>
      <c r="L26" s="89"/>
      <c r="M26" s="355"/>
      <c r="N26" s="353"/>
      <c r="O26" s="270"/>
      <c r="P26" s="54"/>
    </row>
    <row r="27" spans="1:16" ht="25.7" customHeight="1" x14ac:dyDescent="0.25">
      <c r="A27" s="711" t="s">
        <v>70</v>
      </c>
      <c r="B27" s="712"/>
      <c r="C27" s="713"/>
      <c r="D27" s="210"/>
      <c r="E27" s="210"/>
      <c r="F27" s="211"/>
      <c r="H27" s="607"/>
      <c r="I27" s="608"/>
      <c r="J27" s="608"/>
      <c r="K27" s="555"/>
      <c r="L27" s="57"/>
      <c r="M27" s="356"/>
      <c r="N27" s="352"/>
      <c r="O27" s="270"/>
    </row>
    <row r="28" spans="1:16" ht="25.7" customHeight="1" x14ac:dyDescent="0.25">
      <c r="A28" s="711" t="s">
        <v>3</v>
      </c>
      <c r="B28" s="712"/>
      <c r="C28" s="713"/>
      <c r="D28" s="210"/>
      <c r="E28" s="210"/>
      <c r="F28" s="211"/>
      <c r="G28" s="13"/>
      <c r="H28" s="607"/>
      <c r="I28" s="608"/>
      <c r="J28" s="608"/>
      <c r="K28" s="555"/>
      <c r="L28" s="89"/>
      <c r="M28" s="358"/>
      <c r="N28" s="352"/>
      <c r="O28" s="270"/>
    </row>
    <row r="29" spans="1:16" ht="25.7" customHeight="1" x14ac:dyDescent="0.25">
      <c r="A29" s="711" t="s">
        <v>4</v>
      </c>
      <c r="B29" s="712"/>
      <c r="C29" s="713"/>
      <c r="D29" s="210"/>
      <c r="E29" s="210"/>
      <c r="F29" s="211"/>
      <c r="H29" s="607"/>
      <c r="I29" s="608"/>
      <c r="J29" s="608"/>
      <c r="K29" s="555"/>
      <c r="L29" s="257"/>
      <c r="M29" s="278"/>
      <c r="N29" s="181"/>
      <c r="O29" s="367"/>
    </row>
    <row r="30" spans="1:16" ht="25.7" customHeight="1" x14ac:dyDescent="0.25">
      <c r="A30" s="711" t="s">
        <v>5</v>
      </c>
      <c r="B30" s="712"/>
      <c r="C30" s="713"/>
      <c r="D30" s="210"/>
      <c r="E30" s="210"/>
      <c r="F30" s="211"/>
      <c r="G30" s="14"/>
      <c r="H30" s="607"/>
      <c r="I30" s="608"/>
      <c r="J30" s="608"/>
      <c r="K30" s="555"/>
      <c r="L30" s="57"/>
      <c r="M30" s="360"/>
      <c r="N30" s="352"/>
      <c r="O30" s="270"/>
    </row>
    <row r="31" spans="1:16" ht="25.7" customHeight="1" x14ac:dyDescent="0.25">
      <c r="A31" s="711" t="s">
        <v>47</v>
      </c>
      <c r="B31" s="712"/>
      <c r="C31" s="713"/>
      <c r="D31" s="210"/>
      <c r="E31" s="210"/>
      <c r="F31" s="211"/>
      <c r="G31" s="14"/>
      <c r="H31" s="607"/>
      <c r="I31" s="608"/>
      <c r="J31" s="608"/>
      <c r="K31" s="555"/>
      <c r="L31" s="89"/>
      <c r="M31" s="358"/>
      <c r="N31" s="352"/>
      <c r="O31" s="368"/>
    </row>
    <row r="32" spans="1:16" ht="25.7" customHeight="1" x14ac:dyDescent="0.25">
      <c r="A32" s="711" t="s">
        <v>6</v>
      </c>
      <c r="B32" s="712"/>
      <c r="C32" s="713"/>
      <c r="D32" s="210"/>
      <c r="E32" s="210"/>
      <c r="F32" s="211"/>
      <c r="G32" s="14"/>
      <c r="H32" s="607"/>
      <c r="I32" s="608"/>
      <c r="J32" s="608"/>
      <c r="K32" s="555"/>
      <c r="L32" s="89"/>
      <c r="M32" s="359"/>
      <c r="N32" s="352"/>
      <c r="O32" s="368"/>
    </row>
    <row r="33" spans="1:15" ht="25.7" customHeight="1" x14ac:dyDescent="0.25">
      <c r="A33" s="711" t="s">
        <v>7</v>
      </c>
      <c r="B33" s="712"/>
      <c r="C33" s="713"/>
      <c r="D33" s="210"/>
      <c r="E33" s="210"/>
      <c r="F33" s="211"/>
      <c r="G33" s="13"/>
      <c r="H33" s="607"/>
      <c r="I33" s="608"/>
      <c r="J33" s="608"/>
      <c r="K33" s="555"/>
      <c r="L33" s="57"/>
      <c r="M33" s="278"/>
      <c r="N33" s="352"/>
      <c r="O33" s="367"/>
    </row>
    <row r="34" spans="1:15" ht="25.7" customHeight="1" x14ac:dyDescent="0.25">
      <c r="A34" s="686" t="s">
        <v>8</v>
      </c>
      <c r="B34" s="687"/>
      <c r="C34" s="687"/>
      <c r="D34" s="687"/>
      <c r="E34" s="687"/>
      <c r="F34" s="688"/>
      <c r="H34" s="659"/>
      <c r="I34" s="660"/>
      <c r="J34" s="660"/>
      <c r="K34" s="661"/>
      <c r="L34" s="89"/>
      <c r="M34" s="358"/>
      <c r="N34" s="352"/>
      <c r="O34" s="270"/>
    </row>
    <row r="35" spans="1:15" ht="25.7" customHeight="1" x14ac:dyDescent="0.25">
      <c r="A35" s="618" t="s">
        <v>9</v>
      </c>
      <c r="B35" s="619"/>
      <c r="C35" s="621"/>
      <c r="D35" s="210"/>
      <c r="E35" s="210"/>
      <c r="F35" s="211"/>
      <c r="G35" s="14"/>
      <c r="H35" s="607"/>
      <c r="I35" s="608"/>
      <c r="J35" s="608"/>
      <c r="K35" s="555"/>
      <c r="L35" s="89"/>
      <c r="M35" s="358"/>
      <c r="N35" s="352"/>
      <c r="O35" s="368"/>
    </row>
    <row r="36" spans="1:15" ht="25.7" customHeight="1" x14ac:dyDescent="0.25">
      <c r="A36" s="618" t="s">
        <v>10</v>
      </c>
      <c r="B36" s="619"/>
      <c r="C36" s="620"/>
      <c r="D36" s="210"/>
      <c r="E36" s="210"/>
      <c r="F36" s="211"/>
      <c r="G36" s="14"/>
      <c r="H36" s="607"/>
      <c r="I36" s="608"/>
      <c r="J36" s="608"/>
      <c r="K36" s="555"/>
      <c r="L36" s="257"/>
      <c r="M36" s="358"/>
      <c r="N36" s="351"/>
      <c r="O36" s="270"/>
    </row>
    <row r="37" spans="1:15" ht="24.75" customHeight="1" x14ac:dyDescent="0.25">
      <c r="A37" s="618" t="s">
        <v>11</v>
      </c>
      <c r="B37" s="619"/>
      <c r="C37" s="621"/>
      <c r="D37" s="210"/>
      <c r="E37" s="210"/>
      <c r="F37" s="211"/>
      <c r="G37" s="78"/>
      <c r="H37" s="607"/>
      <c r="I37" s="608"/>
      <c r="J37" s="608"/>
      <c r="K37" s="555"/>
      <c r="L37" s="77"/>
      <c r="M37" s="358"/>
      <c r="N37" s="181"/>
      <c r="O37" s="369"/>
    </row>
    <row r="38" spans="1:15" ht="27" customHeight="1" x14ac:dyDescent="0.25">
      <c r="A38" s="618" t="s">
        <v>12</v>
      </c>
      <c r="B38" s="619"/>
      <c r="C38" s="620"/>
      <c r="D38" s="210"/>
      <c r="E38" s="210"/>
      <c r="F38" s="211"/>
      <c r="G38" s="13"/>
      <c r="H38" s="607"/>
      <c r="I38" s="608"/>
      <c r="J38" s="608"/>
      <c r="K38" s="555"/>
      <c r="L38" s="76"/>
      <c r="M38" s="359"/>
      <c r="N38" s="352"/>
      <c r="O38" s="369"/>
    </row>
    <row r="39" spans="1:15" ht="27" customHeight="1" x14ac:dyDescent="0.25">
      <c r="A39" s="618" t="s">
        <v>13</v>
      </c>
      <c r="B39" s="619"/>
      <c r="C39" s="620"/>
      <c r="D39" s="210"/>
      <c r="E39" s="210"/>
      <c r="F39" s="211"/>
      <c r="G39" s="13"/>
      <c r="H39" s="607"/>
      <c r="I39" s="608"/>
      <c r="J39" s="608"/>
      <c r="K39" s="555"/>
      <c r="L39" s="86"/>
      <c r="M39" s="359"/>
      <c r="N39" s="352"/>
      <c r="O39" s="369"/>
    </row>
    <row r="40" spans="1:15" ht="21" customHeight="1" x14ac:dyDescent="0.25">
      <c r="A40" s="689" t="s">
        <v>14</v>
      </c>
      <c r="B40" s="690"/>
      <c r="C40" s="690"/>
      <c r="D40" s="690"/>
      <c r="E40" s="690"/>
      <c r="F40" s="691"/>
      <c r="H40" s="662"/>
      <c r="I40" s="663"/>
      <c r="J40" s="663"/>
      <c r="K40" s="664"/>
      <c r="L40" s="86"/>
      <c r="M40" s="278"/>
      <c r="N40" s="352"/>
      <c r="O40" s="369"/>
    </row>
    <row r="41" spans="1:15" ht="21" customHeight="1" x14ac:dyDescent="0.25">
      <c r="A41" s="618" t="s">
        <v>106</v>
      </c>
      <c r="B41" s="619"/>
      <c r="C41" s="621"/>
      <c r="D41" s="210"/>
      <c r="E41" s="210"/>
      <c r="F41" s="211"/>
      <c r="G41" s="14"/>
      <c r="H41" s="607"/>
      <c r="I41" s="608"/>
      <c r="J41" s="608"/>
      <c r="K41" s="555"/>
      <c r="L41" s="86"/>
      <c r="M41" s="358"/>
      <c r="N41" s="352"/>
      <c r="O41" s="369"/>
    </row>
    <row r="42" spans="1:15" ht="27" customHeight="1" x14ac:dyDescent="0.25">
      <c r="A42" s="618" t="s">
        <v>15</v>
      </c>
      <c r="B42" s="619"/>
      <c r="C42" s="620"/>
      <c r="D42" s="210"/>
      <c r="E42" s="210"/>
      <c r="F42" s="211"/>
      <c r="G42" s="14"/>
      <c r="H42" s="607"/>
      <c r="I42" s="608"/>
      <c r="J42" s="608"/>
      <c r="K42" s="555"/>
      <c r="L42" s="57"/>
      <c r="M42" s="278"/>
      <c r="N42" s="352"/>
      <c r="O42" s="369"/>
    </row>
    <row r="43" spans="1:15" ht="27" customHeight="1" x14ac:dyDescent="0.25">
      <c r="A43" s="618" t="s">
        <v>107</v>
      </c>
      <c r="B43" s="619"/>
      <c r="C43" s="621"/>
      <c r="D43" s="210"/>
      <c r="E43" s="210"/>
      <c r="F43" s="211"/>
      <c r="G43" s="14"/>
      <c r="H43" s="607"/>
      <c r="I43" s="608"/>
      <c r="J43" s="608"/>
      <c r="K43" s="555"/>
      <c r="L43" s="76"/>
      <c r="M43" s="358"/>
      <c r="N43" s="181"/>
      <c r="O43" s="369"/>
    </row>
    <row r="44" spans="1:15" ht="27" customHeight="1" x14ac:dyDescent="0.25">
      <c r="A44" s="618" t="s">
        <v>16</v>
      </c>
      <c r="B44" s="619"/>
      <c r="C44" s="620"/>
      <c r="D44" s="210"/>
      <c r="E44" s="210"/>
      <c r="F44" s="211"/>
      <c r="G44" s="14"/>
      <c r="H44" s="607"/>
      <c r="I44" s="608"/>
      <c r="J44" s="608"/>
      <c r="K44" s="555"/>
      <c r="L44" s="76"/>
      <c r="M44" s="278"/>
      <c r="N44" s="352"/>
      <c r="O44" s="369"/>
    </row>
    <row r="45" spans="1:15" ht="27.75" customHeight="1" x14ac:dyDescent="0.25">
      <c r="A45" s="618" t="s">
        <v>157</v>
      </c>
      <c r="B45" s="619"/>
      <c r="C45" s="620"/>
      <c r="D45" s="210"/>
      <c r="E45" s="210"/>
      <c r="F45" s="211"/>
      <c r="G45" s="14"/>
      <c r="H45" s="607"/>
      <c r="I45" s="608"/>
      <c r="J45" s="608"/>
      <c r="K45" s="555"/>
      <c r="L45" s="76"/>
      <c r="M45" s="358"/>
      <c r="N45" s="352"/>
      <c r="O45" s="369"/>
    </row>
    <row r="46" spans="1:15" ht="27" customHeight="1" thickBot="1" x14ac:dyDescent="0.3">
      <c r="A46" s="618" t="s">
        <v>105</v>
      </c>
      <c r="B46" s="619"/>
      <c r="C46" s="621"/>
      <c r="D46" s="210"/>
      <c r="E46" s="210"/>
      <c r="F46" s="211"/>
      <c r="G46" s="13"/>
      <c r="H46" s="607"/>
      <c r="I46" s="608"/>
      <c r="J46" s="608"/>
      <c r="K46" s="555"/>
      <c r="L46" s="57"/>
      <c r="M46" s="357"/>
      <c r="N46" s="182"/>
      <c r="O46" s="370"/>
    </row>
    <row r="47" spans="1:15" ht="15" customHeight="1" thickBot="1" x14ac:dyDescent="0.3">
      <c r="A47" s="622" t="s">
        <v>18</v>
      </c>
      <c r="B47" s="623"/>
      <c r="C47" s="623"/>
      <c r="D47" s="623"/>
      <c r="E47" s="623"/>
      <c r="F47" s="624"/>
      <c r="G47" s="13"/>
      <c r="H47" s="609"/>
      <c r="I47" s="610"/>
      <c r="J47" s="610"/>
      <c r="K47" s="611"/>
      <c r="L47" s="76"/>
      <c r="M47" s="361"/>
      <c r="N47" s="361"/>
      <c r="O47" s="84"/>
    </row>
    <row r="48" spans="1:15" ht="15" customHeight="1" x14ac:dyDescent="0.3">
      <c r="A48" s="618" t="s">
        <v>19</v>
      </c>
      <c r="B48" s="619"/>
      <c r="C48" s="620"/>
      <c r="D48" s="210"/>
      <c r="E48" s="210"/>
      <c r="F48" s="211"/>
      <c r="H48" s="607"/>
      <c r="I48" s="608"/>
      <c r="J48" s="608"/>
      <c r="K48" s="555"/>
      <c r="L48" s="76"/>
      <c r="M48" s="701" t="s">
        <v>138</v>
      </c>
      <c r="N48" s="702"/>
      <c r="O48" s="68"/>
    </row>
    <row r="49" spans="1:15" ht="15" customHeight="1" x14ac:dyDescent="0.25">
      <c r="A49" s="618" t="s">
        <v>140</v>
      </c>
      <c r="B49" s="619"/>
      <c r="C49" s="620"/>
      <c r="D49" s="210"/>
      <c r="E49" s="210"/>
      <c r="F49" s="211"/>
      <c r="G49" s="14"/>
      <c r="H49" s="607"/>
      <c r="I49" s="608"/>
      <c r="J49" s="608"/>
      <c r="K49" s="555"/>
      <c r="L49" s="76"/>
      <c r="M49" s="703"/>
      <c r="N49" s="704"/>
      <c r="O49" s="68"/>
    </row>
    <row r="50" spans="1:15" ht="27" customHeight="1" x14ac:dyDescent="0.25">
      <c r="A50" s="618" t="s">
        <v>141</v>
      </c>
      <c r="B50" s="619"/>
      <c r="C50" s="621"/>
      <c r="D50" s="210"/>
      <c r="E50" s="210"/>
      <c r="F50" s="211"/>
      <c r="G50" s="13"/>
      <c r="H50" s="607"/>
      <c r="I50" s="608"/>
      <c r="J50" s="608"/>
      <c r="K50" s="555"/>
      <c r="L50" s="86"/>
      <c r="M50" s="697"/>
      <c r="N50" s="698"/>
      <c r="O50" s="68"/>
    </row>
    <row r="51" spans="1:15" ht="27" customHeight="1" x14ac:dyDescent="0.25">
      <c r="A51" s="618" t="s">
        <v>142</v>
      </c>
      <c r="B51" s="619"/>
      <c r="C51" s="620"/>
      <c r="D51" s="210"/>
      <c r="E51" s="210"/>
      <c r="F51" s="211"/>
      <c r="H51" s="607"/>
      <c r="I51" s="608"/>
      <c r="J51" s="608"/>
      <c r="K51" s="555"/>
      <c r="L51" s="76"/>
      <c r="M51" s="697"/>
      <c r="N51" s="698"/>
      <c r="O51" s="68"/>
    </row>
    <row r="52" spans="1:15" ht="27" customHeight="1" x14ac:dyDescent="0.25">
      <c r="A52" s="618" t="s">
        <v>143</v>
      </c>
      <c r="B52" s="619"/>
      <c r="C52" s="621"/>
      <c r="D52" s="210"/>
      <c r="E52" s="210"/>
      <c r="F52" s="211"/>
      <c r="G52" s="14"/>
      <c r="H52" s="607"/>
      <c r="I52" s="608"/>
      <c r="J52" s="608"/>
      <c r="K52" s="555"/>
      <c r="L52" s="57"/>
      <c r="M52" s="697"/>
      <c r="N52" s="698"/>
      <c r="O52" s="68"/>
    </row>
    <row r="53" spans="1:15" ht="15" customHeight="1" x14ac:dyDescent="0.25">
      <c r="A53" s="618" t="s">
        <v>144</v>
      </c>
      <c r="B53" s="619"/>
      <c r="C53" s="620"/>
      <c r="D53" s="210"/>
      <c r="E53" s="210"/>
      <c r="F53" s="211"/>
      <c r="G53" s="14"/>
      <c r="H53" s="607"/>
      <c r="I53" s="608"/>
      <c r="J53" s="608"/>
      <c r="K53" s="555"/>
      <c r="L53" s="76"/>
      <c r="M53" s="697"/>
      <c r="N53" s="698"/>
      <c r="O53" s="68"/>
    </row>
    <row r="54" spans="1:15" ht="15" customHeight="1" x14ac:dyDescent="0.25">
      <c r="A54" s="618" t="s">
        <v>145</v>
      </c>
      <c r="B54" s="619"/>
      <c r="C54" s="620"/>
      <c r="D54" s="210"/>
      <c r="E54" s="210"/>
      <c r="F54" s="211"/>
      <c r="G54" s="14"/>
      <c r="H54" s="607"/>
      <c r="I54" s="608"/>
      <c r="J54" s="608"/>
      <c r="K54" s="555"/>
      <c r="L54" s="86"/>
      <c r="M54" s="697"/>
      <c r="N54" s="698"/>
      <c r="O54" s="68"/>
    </row>
    <row r="55" spans="1:15" ht="27" customHeight="1" x14ac:dyDescent="0.25">
      <c r="A55" s="618" t="s">
        <v>146</v>
      </c>
      <c r="B55" s="619"/>
      <c r="C55" s="620"/>
      <c r="D55" s="210"/>
      <c r="E55" s="210"/>
      <c r="F55" s="211"/>
      <c r="G55" s="14"/>
      <c r="H55" s="607"/>
      <c r="I55" s="608"/>
      <c r="J55" s="608"/>
      <c r="K55" s="555"/>
      <c r="L55" s="86"/>
      <c r="M55" s="697"/>
      <c r="N55" s="698"/>
      <c r="O55" s="68"/>
    </row>
    <row r="56" spans="1:15" ht="15" customHeight="1" x14ac:dyDescent="0.25">
      <c r="A56" s="643" t="s">
        <v>20</v>
      </c>
      <c r="B56" s="644"/>
      <c r="C56" s="644"/>
      <c r="D56" s="644"/>
      <c r="E56" s="644"/>
      <c r="F56" s="645"/>
      <c r="G56" s="13"/>
      <c r="H56" s="612"/>
      <c r="I56" s="613"/>
      <c r="J56" s="613"/>
      <c r="K56" s="614"/>
      <c r="L56" s="6"/>
      <c r="M56" s="697"/>
      <c r="N56" s="698"/>
      <c r="O56" s="70"/>
    </row>
    <row r="57" spans="1:15" ht="27" customHeight="1" x14ac:dyDescent="0.25">
      <c r="A57" s="618" t="s">
        <v>147</v>
      </c>
      <c r="B57" s="619"/>
      <c r="C57" s="620"/>
      <c r="D57" s="210"/>
      <c r="E57" s="210"/>
      <c r="F57" s="211"/>
      <c r="H57" s="607"/>
      <c r="I57" s="608"/>
      <c r="J57" s="608"/>
      <c r="K57" s="555"/>
      <c r="L57" s="76"/>
      <c r="M57" s="697"/>
      <c r="N57" s="698"/>
      <c r="O57" s="86"/>
    </row>
    <row r="58" spans="1:15" ht="27" customHeight="1" x14ac:dyDescent="0.25">
      <c r="A58" s="714" t="s">
        <v>148</v>
      </c>
      <c r="B58" s="715"/>
      <c r="C58" s="716"/>
      <c r="D58" s="215"/>
      <c r="E58" s="212"/>
      <c r="F58" s="213"/>
      <c r="G58" s="14"/>
      <c r="H58" s="607"/>
      <c r="I58" s="608"/>
      <c r="J58" s="608"/>
      <c r="K58" s="555"/>
      <c r="L58" s="76"/>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44" ht="27" customHeight="1" thickBot="1" x14ac:dyDescent="0.3">
      <c r="A65" s="640" t="s">
        <v>155</v>
      </c>
      <c r="B65" s="641"/>
      <c r="C65" s="642"/>
      <c r="D65" s="309"/>
      <c r="E65" s="309"/>
      <c r="F65" s="310"/>
      <c r="G65" s="95"/>
      <c r="H65" s="631"/>
      <c r="I65" s="632"/>
      <c r="J65" s="632"/>
      <c r="K65" s="633"/>
      <c r="L65" s="76"/>
      <c r="M65" s="699"/>
      <c r="N65" s="700"/>
      <c r="O65" s="68"/>
    </row>
    <row r="66" spans="1:44" x14ac:dyDescent="0.25">
      <c r="A66" s="46"/>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row>
    <row r="67" spans="1:44" x14ac:dyDescent="0.25">
      <c r="A67" s="46"/>
      <c r="B67" s="46"/>
      <c r="C67" s="46"/>
      <c r="D67" s="46"/>
      <c r="E67" s="46"/>
      <c r="F67" s="46"/>
      <c r="G67" s="46"/>
      <c r="H67" s="46"/>
      <c r="I67" s="46"/>
      <c r="J67" s="46"/>
      <c r="K67" s="46"/>
      <c r="L67" s="46"/>
      <c r="M67" s="46"/>
      <c r="N67" s="46"/>
      <c r="O67" s="46"/>
      <c r="P67" s="46"/>
      <c r="Q67" s="46"/>
      <c r="R67" s="46"/>
      <c r="S67" s="46"/>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row>
    <row r="68" spans="1:44" x14ac:dyDescent="0.25">
      <c r="A68" s="46"/>
      <c r="B68" s="46"/>
      <c r="C68" s="46"/>
      <c r="D68" s="46"/>
      <c r="E68" s="46"/>
      <c r="F68" s="46"/>
      <c r="G68" s="46"/>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6"/>
      <c r="AH68" s="46"/>
      <c r="AI68" s="46"/>
      <c r="AJ68" s="46"/>
      <c r="AK68" s="46"/>
      <c r="AL68" s="46"/>
      <c r="AM68" s="46"/>
      <c r="AN68" s="46"/>
      <c r="AO68" s="46"/>
      <c r="AP68" s="46"/>
      <c r="AQ68" s="46"/>
      <c r="AR68" s="46"/>
    </row>
    <row r="69" spans="1:44" x14ac:dyDescent="0.25">
      <c r="A69" s="46"/>
      <c r="B69" s="46"/>
      <c r="C69" s="46"/>
      <c r="D69" s="46"/>
      <c r="E69" s="46"/>
      <c r="F69" s="46"/>
      <c r="G69" s="46"/>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c r="AH69" s="46"/>
      <c r="AI69" s="46"/>
      <c r="AJ69" s="46"/>
      <c r="AK69" s="46"/>
      <c r="AL69" s="46"/>
      <c r="AM69" s="46"/>
      <c r="AN69" s="46"/>
      <c r="AO69" s="46"/>
      <c r="AP69" s="46"/>
      <c r="AQ69" s="46"/>
      <c r="AR69" s="46"/>
    </row>
    <row r="70" spans="1:44" x14ac:dyDescent="0.25">
      <c r="A70" s="46"/>
      <c r="B70" s="46"/>
      <c r="C70" s="46"/>
      <c r="D70" s="46"/>
      <c r="E70" s="46"/>
      <c r="F70" s="46"/>
      <c r="G70" s="46"/>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c r="AM70" s="46"/>
      <c r="AN70" s="46"/>
      <c r="AO70" s="46"/>
      <c r="AP70" s="46"/>
      <c r="AQ70" s="46"/>
      <c r="AR70" s="46"/>
    </row>
    <row r="71" spans="1:44" x14ac:dyDescent="0.25">
      <c r="A71" s="46"/>
      <c r="B71" s="46"/>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row>
    <row r="72" spans="1:44" x14ac:dyDescent="0.25">
      <c r="A72" s="46"/>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row>
    <row r="73" spans="1:44" x14ac:dyDescent="0.25">
      <c r="A73" s="46"/>
      <c r="B73" s="46"/>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row>
    <row r="74" spans="1:44" x14ac:dyDescent="0.25">
      <c r="A74" s="46"/>
      <c r="B74" s="46"/>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row>
    <row r="75" spans="1:44" x14ac:dyDescent="0.25">
      <c r="A75" s="46"/>
      <c r="B75" s="46"/>
      <c r="C75" s="46"/>
      <c r="D75" s="46"/>
      <c r="E75" s="46"/>
      <c r="F75" s="46"/>
      <c r="G75" s="46"/>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row>
    <row r="76" spans="1:44" x14ac:dyDescent="0.25">
      <c r="A76" s="46"/>
      <c r="B76" s="46"/>
      <c r="C76" s="46"/>
      <c r="D76" s="46"/>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row>
    <row r="77" spans="1:44" x14ac:dyDescent="0.25">
      <c r="A77" s="46"/>
      <c r="B77" s="46"/>
      <c r="C77" s="46"/>
      <c r="D77" s="46"/>
      <c r="E77" s="46"/>
      <c r="F77" s="46"/>
      <c r="G77" s="4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row>
    <row r="78" spans="1:44" x14ac:dyDescent="0.25">
      <c r="A78" s="46"/>
      <c r="B78" s="46"/>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c r="AM78" s="46"/>
      <c r="AN78" s="46"/>
      <c r="AO78" s="46"/>
      <c r="AP78" s="46"/>
      <c r="AQ78" s="46"/>
      <c r="AR78" s="46"/>
    </row>
    <row r="79" spans="1:44" x14ac:dyDescent="0.25">
      <c r="A79" s="46"/>
      <c r="B79" s="46"/>
      <c r="C79" s="46"/>
      <c r="D79" s="46"/>
      <c r="E79" s="46"/>
      <c r="F79" s="46"/>
      <c r="G79" s="46"/>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row>
    <row r="80" spans="1:44" x14ac:dyDescent="0.25">
      <c r="A80" s="46"/>
      <c r="B80" s="46"/>
      <c r="C80" s="46"/>
      <c r="D80" s="46"/>
      <c r="E80" s="46"/>
      <c r="F80" s="46"/>
      <c r="G80" s="46"/>
      <c r="H80" s="46"/>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row>
    <row r="81" spans="1:44" x14ac:dyDescent="0.25">
      <c r="A81" s="46"/>
      <c r="B81" s="46"/>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row>
    <row r="82" spans="1:44" x14ac:dyDescent="0.25">
      <c r="A82" s="46"/>
      <c r="B82" s="46"/>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row>
    <row r="83" spans="1:44" x14ac:dyDescent="0.25">
      <c r="A83" s="46"/>
      <c r="B83" s="46"/>
      <c r="C83" s="46"/>
      <c r="D83" s="46"/>
      <c r="E83" s="46"/>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row>
    <row r="84" spans="1:44" x14ac:dyDescent="0.25">
      <c r="A84" s="46"/>
      <c r="B84" s="46"/>
      <c r="C84" s="46"/>
      <c r="D84" s="46"/>
      <c r="E84" s="46"/>
      <c r="F84" s="46"/>
      <c r="G84" s="46"/>
      <c r="H84" s="46"/>
      <c r="I84" s="46"/>
      <c r="J84" s="46"/>
      <c r="K84" s="46"/>
      <c r="L84" s="46"/>
      <c r="M84" s="46"/>
      <c r="N84" s="46"/>
      <c r="O84" s="46"/>
      <c r="P84" s="46"/>
      <c r="Q84" s="46"/>
      <c r="R84" s="46"/>
      <c r="S84" s="46"/>
      <c r="T84" s="46"/>
      <c r="U84" s="46"/>
      <c r="V84" s="46"/>
      <c r="W84" s="46"/>
      <c r="X84" s="46"/>
      <c r="Y84" s="46"/>
      <c r="Z84" s="46"/>
      <c r="AA84" s="46"/>
      <c r="AB84" s="46"/>
      <c r="AC84" s="46"/>
      <c r="AD84" s="46"/>
      <c r="AE84" s="46"/>
      <c r="AF84" s="46"/>
      <c r="AG84" s="46"/>
      <c r="AH84" s="46"/>
      <c r="AI84" s="46"/>
      <c r="AJ84" s="46"/>
      <c r="AK84" s="46"/>
      <c r="AL84" s="46"/>
      <c r="AM84" s="46"/>
      <c r="AN84" s="46"/>
      <c r="AO84" s="46"/>
      <c r="AP84" s="46"/>
      <c r="AQ84" s="46"/>
      <c r="AR84" s="46"/>
    </row>
  </sheetData>
  <sheetProtection algorithmName="SHA-512" hashValue="2+EuBW7N58zev2PDeISdMAQaYfjRC/cdkBRVQxN0VWoyO4LR6Gw17UwesxwbFxF0Y+H7AgS4WlMg0YkeWlDrIg==" saltValue="NmPO3e5uwtCvqqJchErXLQ==" spinCount="100000" sheet="1" objects="1" scenarios="1" selectLockedCells="1"/>
  <mergeCells count="73">
    <mergeCell ref="M51:N53"/>
    <mergeCell ref="M54:N56"/>
    <mergeCell ref="M57:N59"/>
    <mergeCell ref="M60:N62"/>
    <mergeCell ref="M63:N65"/>
    <mergeCell ref="M48:N48"/>
    <mergeCell ref="M49:N50"/>
    <mergeCell ref="A59:F59"/>
    <mergeCell ref="H59:K59"/>
    <mergeCell ref="A60:C60"/>
    <mergeCell ref="H60:K65"/>
    <mergeCell ref="A61:C61"/>
    <mergeCell ref="A62:C62"/>
    <mergeCell ref="A63:C63"/>
    <mergeCell ref="A64:C64"/>
    <mergeCell ref="A65:C65"/>
    <mergeCell ref="A56:F56"/>
    <mergeCell ref="H56:K56"/>
    <mergeCell ref="A57:C57"/>
    <mergeCell ref="H57:K58"/>
    <mergeCell ref="A58:C58"/>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4:F24"/>
    <mergeCell ref="H24:K24"/>
    <mergeCell ref="A25:C25"/>
    <mergeCell ref="H25:K33"/>
    <mergeCell ref="A26:C26"/>
    <mergeCell ref="A27:C27"/>
    <mergeCell ref="A28:C28"/>
    <mergeCell ref="A29:C29"/>
    <mergeCell ref="A30:C30"/>
    <mergeCell ref="A31:C31"/>
    <mergeCell ref="A32:C32"/>
    <mergeCell ref="A33:C33"/>
    <mergeCell ref="A22:C23"/>
    <mergeCell ref="D22:F22"/>
    <mergeCell ref="A1:K5"/>
    <mergeCell ref="M5:N5"/>
    <mergeCell ref="M6:N6"/>
    <mergeCell ref="C7:F13"/>
    <mergeCell ref="H7:J7"/>
    <mergeCell ref="H8:J13"/>
    <mergeCell ref="C14:F14"/>
    <mergeCell ref="H14:J14"/>
    <mergeCell ref="C15:F20"/>
    <mergeCell ref="H16:J20"/>
  </mergeCells>
  <conditionalFormatting sqref="A25">
    <cfRule type="expression" dxfId="1320" priority="245">
      <formula>IF($R25="Nein",TRUE)</formula>
    </cfRule>
  </conditionalFormatting>
  <conditionalFormatting sqref="A25">
    <cfRule type="expression" dxfId="1319" priority="244">
      <formula>IF($Y25="Nein",TRUE)</formula>
    </cfRule>
  </conditionalFormatting>
  <conditionalFormatting sqref="A25">
    <cfRule type="expression" dxfId="1318" priority="243">
      <formula>IF($AF25="Nein",TRUE)</formula>
    </cfRule>
  </conditionalFormatting>
  <conditionalFormatting sqref="A25">
    <cfRule type="expression" dxfId="1317" priority="242">
      <formula>IF($AM25="Nein",TRUE)</formula>
    </cfRule>
  </conditionalFormatting>
  <conditionalFormatting sqref="A25">
    <cfRule type="expression" dxfId="1316" priority="241">
      <formula>IF($AT25="Nein",TRUE)</formula>
    </cfRule>
  </conditionalFormatting>
  <conditionalFormatting sqref="A35:A39 A41:A46 A48:A55 A57:A58">
    <cfRule type="expression" dxfId="1315" priority="239">
      <formula>IF($O35="Nein",TRUE)</formula>
    </cfRule>
  </conditionalFormatting>
  <conditionalFormatting sqref="A35:A39 A41:A46 A48:A55 A57:A58">
    <cfRule type="expression" dxfId="1314" priority="238">
      <formula>IF($W35="Nein",TRUE)</formula>
    </cfRule>
  </conditionalFormatting>
  <conditionalFormatting sqref="A35:A39 A41:A46 A48:A55 A57:A58">
    <cfRule type="expression" dxfId="1313" priority="237">
      <formula>IF($AD35="Nein",TRUE)</formula>
    </cfRule>
  </conditionalFormatting>
  <conditionalFormatting sqref="A35:A39 A41:A46 A48:A55 A57:A58">
    <cfRule type="expression" dxfId="1312" priority="236">
      <formula>IF($AK35="Nein",TRUE)</formula>
    </cfRule>
  </conditionalFormatting>
  <conditionalFormatting sqref="A35:A39 A41:A46 A48:A55 A57:A58">
    <cfRule type="expression" dxfId="1311" priority="235">
      <formula>IF($AR35="Nein",TRUE)</formula>
    </cfRule>
  </conditionalFormatting>
  <conditionalFormatting sqref="A35:A39 A41:A46 A48:A55 A57:A58">
    <cfRule type="expression" dxfId="1310" priority="234">
      <formula>IF($I35="Nein",TRUE)</formula>
    </cfRule>
  </conditionalFormatting>
  <conditionalFormatting sqref="A25 A35:A39 A41:A46 A48:A55 A57:A58">
    <cfRule type="expression" dxfId="1309" priority="240">
      <formula>IF(#REF!="Nein",TRUE)</formula>
    </cfRule>
  </conditionalFormatting>
  <conditionalFormatting sqref="A25">
    <cfRule type="expression" dxfId="1308" priority="246">
      <formula>IF(#REF!="Nein",TRUE)</formula>
    </cfRule>
  </conditionalFormatting>
  <conditionalFormatting sqref="A25:D25">
    <cfRule type="expression" dxfId="1307" priority="233">
      <formula>$D$25="J"</formula>
    </cfRule>
  </conditionalFormatting>
  <conditionalFormatting sqref="A26:D26">
    <cfRule type="expression" dxfId="1306" priority="232">
      <formula>$D$26="J"</formula>
    </cfRule>
  </conditionalFormatting>
  <conditionalFormatting sqref="A27:D27">
    <cfRule type="expression" dxfId="1305" priority="231">
      <formula>$D$27="J"</formula>
    </cfRule>
  </conditionalFormatting>
  <conditionalFormatting sqref="A28:D28">
    <cfRule type="expression" dxfId="1304" priority="230">
      <formula>$D$28="J"</formula>
    </cfRule>
  </conditionalFormatting>
  <conditionalFormatting sqref="A29:D29">
    <cfRule type="expression" dxfId="1303" priority="229">
      <formula>$D$29="J"</formula>
    </cfRule>
  </conditionalFormatting>
  <conditionalFormatting sqref="A30:D30">
    <cfRule type="expression" dxfId="1302" priority="228">
      <formula>$D$30="J"</formula>
    </cfRule>
  </conditionalFormatting>
  <conditionalFormatting sqref="A31:D31">
    <cfRule type="expression" dxfId="1301" priority="227">
      <formula>$D$31="J"</formula>
    </cfRule>
  </conditionalFormatting>
  <conditionalFormatting sqref="A32:D32">
    <cfRule type="expression" dxfId="1300" priority="226">
      <formula>$D$32="J"</formula>
    </cfRule>
  </conditionalFormatting>
  <conditionalFormatting sqref="A33:D33">
    <cfRule type="expression" dxfId="1299" priority="225">
      <formula>$D$33="J"</formula>
    </cfRule>
  </conditionalFormatting>
  <conditionalFormatting sqref="A35:D35">
    <cfRule type="expression" dxfId="1298" priority="224">
      <formula>$D$35="J"</formula>
    </cfRule>
  </conditionalFormatting>
  <conditionalFormatting sqref="A36:D36">
    <cfRule type="expression" dxfId="1297" priority="223">
      <formula>$D$36="J"</formula>
    </cfRule>
  </conditionalFormatting>
  <conditionalFormatting sqref="A37:D37">
    <cfRule type="expression" dxfId="1296" priority="222">
      <formula>$D$37="J"</formula>
    </cfRule>
  </conditionalFormatting>
  <conditionalFormatting sqref="A38:D38">
    <cfRule type="expression" dxfId="1295" priority="221">
      <formula>$D$38="J"</formula>
    </cfRule>
  </conditionalFormatting>
  <conditionalFormatting sqref="A39:D39">
    <cfRule type="expression" dxfId="1294" priority="220">
      <formula>$D$39="J"</formula>
    </cfRule>
  </conditionalFormatting>
  <conditionalFormatting sqref="A41:D41">
    <cfRule type="expression" dxfId="1293" priority="219">
      <formula>$D$41="J"</formula>
    </cfRule>
  </conditionalFormatting>
  <conditionalFormatting sqref="A42:D42">
    <cfRule type="expression" dxfId="1292" priority="218">
      <formula>$D$42="J"</formula>
    </cfRule>
  </conditionalFormatting>
  <conditionalFormatting sqref="A43:D43">
    <cfRule type="expression" dxfId="1291" priority="217">
      <formula>$D$43="J"</formula>
    </cfRule>
  </conditionalFormatting>
  <conditionalFormatting sqref="A44:D44">
    <cfRule type="expression" dxfId="1290" priority="216">
      <formula>$D$44="J"</formula>
    </cfRule>
  </conditionalFormatting>
  <conditionalFormatting sqref="A45:D45">
    <cfRule type="expression" dxfId="1289" priority="215">
      <formula>$D$45="J"</formula>
    </cfRule>
  </conditionalFormatting>
  <conditionalFormatting sqref="A46:D46">
    <cfRule type="expression" dxfId="1288" priority="214">
      <formula>$D$46="J"</formula>
    </cfRule>
  </conditionalFormatting>
  <conditionalFormatting sqref="A48:D48">
    <cfRule type="expression" dxfId="1287" priority="213">
      <formula>$D$48="J"</formula>
    </cfRule>
  </conditionalFormatting>
  <conditionalFormatting sqref="A49:D49">
    <cfRule type="expression" dxfId="1286" priority="212">
      <formula>$D$49="J"</formula>
    </cfRule>
  </conditionalFormatting>
  <conditionalFormatting sqref="A50:D50">
    <cfRule type="expression" dxfId="1285" priority="211">
      <formula>$D$50="J"</formula>
    </cfRule>
  </conditionalFormatting>
  <conditionalFormatting sqref="A51:D51">
    <cfRule type="expression" dxfId="1284" priority="210">
      <formula>$D$51="J"</formula>
    </cfRule>
  </conditionalFormatting>
  <conditionalFormatting sqref="A52:D52">
    <cfRule type="expression" dxfId="1283" priority="209">
      <formula>$D$52="J"</formula>
    </cfRule>
  </conditionalFormatting>
  <conditionalFormatting sqref="A53:D53">
    <cfRule type="expression" dxfId="1282" priority="208">
      <formula>$D$53="J"</formula>
    </cfRule>
  </conditionalFormatting>
  <conditionalFormatting sqref="A54:D54">
    <cfRule type="expression" dxfId="1281" priority="207">
      <formula>$D$54="J"</formula>
    </cfRule>
  </conditionalFormatting>
  <conditionalFormatting sqref="A55:D55">
    <cfRule type="expression" dxfId="1280" priority="206">
      <formula>$D$55="J"</formula>
    </cfRule>
  </conditionalFormatting>
  <conditionalFormatting sqref="A57:D57">
    <cfRule type="expression" dxfId="1279" priority="205">
      <formula>$D$57="J"</formula>
    </cfRule>
  </conditionalFormatting>
  <conditionalFormatting sqref="A58:D58">
    <cfRule type="expression" dxfId="1278" priority="204">
      <formula>$D$58="J"</formula>
    </cfRule>
  </conditionalFormatting>
  <conditionalFormatting sqref="A25:E25">
    <cfRule type="expression" dxfId="1277" priority="203">
      <formula>$E$25="J"</formula>
    </cfRule>
  </conditionalFormatting>
  <conditionalFormatting sqref="A26:E26">
    <cfRule type="expression" dxfId="1276" priority="202">
      <formula>$E$26="J"</formula>
    </cfRule>
  </conditionalFormatting>
  <conditionalFormatting sqref="A27:E27">
    <cfRule type="expression" dxfId="1275" priority="201">
      <formula>$E$27="J"</formula>
    </cfRule>
  </conditionalFormatting>
  <conditionalFormatting sqref="A28:E28">
    <cfRule type="expression" dxfId="1274" priority="200">
      <formula>$E$28="J"</formula>
    </cfRule>
  </conditionalFormatting>
  <conditionalFormatting sqref="A29:E29">
    <cfRule type="expression" dxfId="1273" priority="199">
      <formula>$E$29="J"</formula>
    </cfRule>
  </conditionalFormatting>
  <conditionalFormatting sqref="A30:E30">
    <cfRule type="expression" dxfId="1272" priority="198">
      <formula>$E$30="J"</formula>
    </cfRule>
  </conditionalFormatting>
  <conditionalFormatting sqref="A31:E31">
    <cfRule type="expression" dxfId="1271" priority="197">
      <formula>$E$31="J"</formula>
    </cfRule>
  </conditionalFormatting>
  <conditionalFormatting sqref="A32:E32">
    <cfRule type="expression" dxfId="1270" priority="196">
      <formula>$E$32="J"</formula>
    </cfRule>
  </conditionalFormatting>
  <conditionalFormatting sqref="A33:E33">
    <cfRule type="expression" dxfId="1269" priority="195">
      <formula>$E$33="J"</formula>
    </cfRule>
  </conditionalFormatting>
  <conditionalFormatting sqref="A35:E35">
    <cfRule type="expression" dxfId="1268" priority="194">
      <formula>$E$35="J"</formula>
    </cfRule>
  </conditionalFormatting>
  <conditionalFormatting sqref="A36:E36">
    <cfRule type="expression" dxfId="1267" priority="193">
      <formula>$E$36="J"</formula>
    </cfRule>
  </conditionalFormatting>
  <conditionalFormatting sqref="A37:E37">
    <cfRule type="expression" dxfId="1266" priority="192">
      <formula>$E$37="J"</formula>
    </cfRule>
  </conditionalFormatting>
  <conditionalFormatting sqref="A38:E38">
    <cfRule type="expression" dxfId="1265" priority="191">
      <formula>$E$38="J"</formula>
    </cfRule>
  </conditionalFormatting>
  <conditionalFormatting sqref="A39:E39">
    <cfRule type="expression" dxfId="1264" priority="190">
      <formula>$E$39="J"</formula>
    </cfRule>
  </conditionalFormatting>
  <conditionalFormatting sqref="A41:E41">
    <cfRule type="expression" dxfId="1263" priority="189">
      <formula>$E$41="J"</formula>
    </cfRule>
  </conditionalFormatting>
  <conditionalFormatting sqref="A42:E42">
    <cfRule type="expression" dxfId="1262" priority="188">
      <formula>$E$42="J"</formula>
    </cfRule>
  </conditionalFormatting>
  <conditionalFormatting sqref="A43:E43">
    <cfRule type="expression" dxfId="1261" priority="187">
      <formula>$E$43="J"</formula>
    </cfRule>
  </conditionalFormatting>
  <conditionalFormatting sqref="A44:E44">
    <cfRule type="expression" dxfId="1260" priority="186">
      <formula>$E$44="J"</formula>
    </cfRule>
  </conditionalFormatting>
  <conditionalFormatting sqref="A45:E45">
    <cfRule type="expression" dxfId="1259" priority="185">
      <formula>$E$45="J"</formula>
    </cfRule>
  </conditionalFormatting>
  <conditionalFormatting sqref="A46:E46">
    <cfRule type="expression" dxfId="1258" priority="184">
      <formula>$E$46="J"</formula>
    </cfRule>
  </conditionalFormatting>
  <conditionalFormatting sqref="A48:E48">
    <cfRule type="expression" dxfId="1257" priority="183">
      <formula>$E$48="J"</formula>
    </cfRule>
  </conditionalFormatting>
  <conditionalFormatting sqref="A49:E49">
    <cfRule type="expression" dxfId="1256" priority="182">
      <formula>$E$49="J"</formula>
    </cfRule>
  </conditionalFormatting>
  <conditionalFormatting sqref="A50:E50">
    <cfRule type="expression" dxfId="1255" priority="181">
      <formula>$E$50="J"</formula>
    </cfRule>
  </conditionalFormatting>
  <conditionalFormatting sqref="A51:E51">
    <cfRule type="expression" dxfId="1254" priority="180">
      <formula>$E$51="J"</formula>
    </cfRule>
  </conditionalFormatting>
  <conditionalFormatting sqref="A52:E52">
    <cfRule type="expression" dxfId="1253" priority="179">
      <formula>$E$52="J"</formula>
    </cfRule>
  </conditionalFormatting>
  <conditionalFormatting sqref="A53:E53">
    <cfRule type="expression" dxfId="1252" priority="178">
      <formula>$E$53="J"</formula>
    </cfRule>
  </conditionalFormatting>
  <conditionalFormatting sqref="A54:E54">
    <cfRule type="expression" dxfId="1251" priority="177">
      <formula>$E$54="J"</formula>
    </cfRule>
  </conditionalFormatting>
  <conditionalFormatting sqref="A55:E55">
    <cfRule type="expression" dxfId="1250" priority="176">
      <formula>$E$55="J"</formula>
    </cfRule>
  </conditionalFormatting>
  <conditionalFormatting sqref="A57:E57">
    <cfRule type="expression" dxfId="1249" priority="175">
      <formula>$E$57="J"</formula>
    </cfRule>
  </conditionalFormatting>
  <conditionalFormatting sqref="A58:E58">
    <cfRule type="expression" dxfId="1248" priority="174">
      <formula>$E$58="J"</formula>
    </cfRule>
  </conditionalFormatting>
  <conditionalFormatting sqref="A25:F25">
    <cfRule type="expression" dxfId="1247" priority="173">
      <formula>$F$25="J"</formula>
    </cfRule>
  </conditionalFormatting>
  <conditionalFormatting sqref="A26:F26">
    <cfRule type="expression" dxfId="1246" priority="172">
      <formula>$F$26="J"</formula>
    </cfRule>
  </conditionalFormatting>
  <conditionalFormatting sqref="A27:F27">
    <cfRule type="expression" dxfId="1245" priority="171">
      <formula>$F$27="J"</formula>
    </cfRule>
  </conditionalFormatting>
  <conditionalFormatting sqref="A28:F28">
    <cfRule type="expression" dxfId="1244" priority="170">
      <formula>$F$28="J"</formula>
    </cfRule>
  </conditionalFormatting>
  <conditionalFormatting sqref="A29:F29">
    <cfRule type="expression" dxfId="1243" priority="169">
      <formula>$F$29="J"</formula>
    </cfRule>
  </conditionalFormatting>
  <conditionalFormatting sqref="A30:F30">
    <cfRule type="expression" dxfId="1242" priority="168">
      <formula>$F$30="J"</formula>
    </cfRule>
  </conditionalFormatting>
  <conditionalFormatting sqref="A31:F31">
    <cfRule type="expression" dxfId="1241" priority="167">
      <formula>$F$31="J"</formula>
    </cfRule>
  </conditionalFormatting>
  <conditionalFormatting sqref="A32:F32">
    <cfRule type="expression" dxfId="1240" priority="166">
      <formula>$F$32="J"</formula>
    </cfRule>
  </conditionalFormatting>
  <conditionalFormatting sqref="A33:F33">
    <cfRule type="expression" dxfId="1239" priority="165">
      <formula>$F$33="J"</formula>
    </cfRule>
  </conditionalFormatting>
  <conditionalFormatting sqref="A35:F35">
    <cfRule type="expression" dxfId="1238" priority="164">
      <formula>$F$35="J"</formula>
    </cfRule>
  </conditionalFormatting>
  <conditionalFormatting sqref="A36:F36">
    <cfRule type="expression" dxfId="1237" priority="163">
      <formula>$F$36="J"</formula>
    </cfRule>
  </conditionalFormatting>
  <conditionalFormatting sqref="A37:F37">
    <cfRule type="expression" dxfId="1236" priority="162">
      <formula>$F$37="J"</formula>
    </cfRule>
  </conditionalFormatting>
  <conditionalFormatting sqref="A38:F38">
    <cfRule type="expression" dxfId="1235" priority="161">
      <formula>$F$38="J"</formula>
    </cfRule>
  </conditionalFormatting>
  <conditionalFormatting sqref="A39:F39">
    <cfRule type="expression" dxfId="1234" priority="160">
      <formula>$F$39="J"</formula>
    </cfRule>
  </conditionalFormatting>
  <conditionalFormatting sqref="A41:F41">
    <cfRule type="expression" dxfId="1233" priority="159">
      <formula>$F$41="J"</formula>
    </cfRule>
  </conditionalFormatting>
  <conditionalFormatting sqref="A42:F42">
    <cfRule type="expression" dxfId="1232" priority="158">
      <formula>$F$42="J"</formula>
    </cfRule>
  </conditionalFormatting>
  <conditionalFormatting sqref="A43:F43">
    <cfRule type="expression" dxfId="1231" priority="157">
      <formula>$F$43="J"</formula>
    </cfRule>
  </conditionalFormatting>
  <conditionalFormatting sqref="A44:F44">
    <cfRule type="expression" dxfId="1230" priority="156">
      <formula>$F$44="J"</formula>
    </cfRule>
  </conditionalFormatting>
  <conditionalFormatting sqref="A45:F45">
    <cfRule type="expression" dxfId="1229" priority="155">
      <formula>$F$45="J"</formula>
    </cfRule>
  </conditionalFormatting>
  <conditionalFormatting sqref="A46:F46">
    <cfRule type="expression" dxfId="1228" priority="154">
      <formula>$F$46="J"</formula>
    </cfRule>
  </conditionalFormatting>
  <conditionalFormatting sqref="A48:F48">
    <cfRule type="expression" dxfId="1227" priority="153">
      <formula>$F$48="J"</formula>
    </cfRule>
  </conditionalFormatting>
  <conditionalFormatting sqref="A49:F49">
    <cfRule type="expression" dxfId="1226" priority="152">
      <formula>$F$49="J"</formula>
    </cfRule>
  </conditionalFormatting>
  <conditionalFormatting sqref="A50:F50">
    <cfRule type="expression" dxfId="1225" priority="151">
      <formula>$F$50="J"</formula>
    </cfRule>
  </conditionalFormatting>
  <conditionalFormatting sqref="A51:F51">
    <cfRule type="expression" dxfId="1224" priority="150">
      <formula>$F$51="J"</formula>
    </cfRule>
  </conditionalFormatting>
  <conditionalFormatting sqref="A52:F52">
    <cfRule type="expression" dxfId="1223" priority="149">
      <formula>$F$52="J"</formula>
    </cfRule>
  </conditionalFormatting>
  <conditionalFormatting sqref="A53:F53">
    <cfRule type="expression" dxfId="1222" priority="148">
      <formula>$F$53="J"</formula>
    </cfRule>
  </conditionalFormatting>
  <conditionalFormatting sqref="A54:F54">
    <cfRule type="expression" dxfId="1221" priority="147">
      <formula>$F$54="J"</formula>
    </cfRule>
  </conditionalFormatting>
  <conditionalFormatting sqref="A55:F55">
    <cfRule type="expression" dxfId="1220" priority="146">
      <formula>$F$55="J"</formula>
    </cfRule>
  </conditionalFormatting>
  <conditionalFormatting sqref="A57:F57">
    <cfRule type="expression" dxfId="1219" priority="145">
      <formula>$F$57="J"</formula>
    </cfRule>
  </conditionalFormatting>
  <conditionalFormatting sqref="A58:F58">
    <cfRule type="expression" dxfId="1218" priority="144">
      <formula>$F$58="J"</formula>
    </cfRule>
  </conditionalFormatting>
  <conditionalFormatting sqref="D60">
    <cfRule type="expression" dxfId="1217" priority="107">
      <formula>$D$60="J"</formula>
    </cfRule>
  </conditionalFormatting>
  <conditionalFormatting sqref="D61">
    <cfRule type="expression" dxfId="1216" priority="106">
      <formula>$D$61="J"</formula>
    </cfRule>
  </conditionalFormatting>
  <conditionalFormatting sqref="D62">
    <cfRule type="expression" dxfId="1215" priority="105">
      <formula>$D$62="J"</formula>
    </cfRule>
  </conditionalFormatting>
  <conditionalFormatting sqref="D63">
    <cfRule type="expression" dxfId="1214" priority="104">
      <formula>$D$63="J"</formula>
    </cfRule>
  </conditionalFormatting>
  <conditionalFormatting sqref="D64">
    <cfRule type="expression" dxfId="1213" priority="103">
      <formula>$D$64="J"</formula>
    </cfRule>
  </conditionalFormatting>
  <conditionalFormatting sqref="D65">
    <cfRule type="expression" dxfId="1212" priority="102">
      <formula>$D$65="J"</formula>
    </cfRule>
  </conditionalFormatting>
  <conditionalFormatting sqref="D60:E60">
    <cfRule type="expression" dxfId="1211" priority="101">
      <formula>$E$60="J"</formula>
    </cfRule>
  </conditionalFormatting>
  <conditionalFormatting sqref="D61:E61">
    <cfRule type="expression" dxfId="1210" priority="100">
      <formula>$E$61="J"</formula>
    </cfRule>
  </conditionalFormatting>
  <conditionalFormatting sqref="D62:E62">
    <cfRule type="expression" dxfId="1209" priority="99">
      <formula>$E$62="J"</formula>
    </cfRule>
  </conditionalFormatting>
  <conditionalFormatting sqref="D63:E63">
    <cfRule type="expression" dxfId="1208" priority="98">
      <formula>$E$63="J"</formula>
    </cfRule>
  </conditionalFormatting>
  <conditionalFormatting sqref="D64:E64">
    <cfRule type="expression" dxfId="1207" priority="97">
      <formula>$E$64="J"</formula>
    </cfRule>
  </conditionalFormatting>
  <conditionalFormatting sqref="D65:E65">
    <cfRule type="expression" dxfId="1206" priority="96">
      <formula>$E$65="J"</formula>
    </cfRule>
  </conditionalFormatting>
  <conditionalFormatting sqref="D60:F60">
    <cfRule type="expression" dxfId="1205" priority="95">
      <formula>$F$60="J"</formula>
    </cfRule>
  </conditionalFormatting>
  <conditionalFormatting sqref="D61:F61">
    <cfRule type="expression" dxfId="1204" priority="94">
      <formula>$F$61="J"</formula>
    </cfRule>
  </conditionalFormatting>
  <conditionalFormatting sqref="D62:F62">
    <cfRule type="expression" dxfId="1203" priority="93">
      <formula>$F$62="J"</formula>
    </cfRule>
  </conditionalFormatting>
  <conditionalFormatting sqref="D63:F63">
    <cfRule type="expression" dxfId="1202" priority="92">
      <formula>$F$63="J"</formula>
    </cfRule>
  </conditionalFormatting>
  <conditionalFormatting sqref="D64:F64">
    <cfRule type="expression" dxfId="1201" priority="91">
      <formula>$F$4="J"</formula>
    </cfRule>
  </conditionalFormatting>
  <conditionalFormatting sqref="D65:F65">
    <cfRule type="expression" dxfId="1200" priority="90">
      <formula>$F$65="J"</formula>
    </cfRule>
  </conditionalFormatting>
  <conditionalFormatting sqref="A60:C60">
    <cfRule type="expression" dxfId="1199" priority="18">
      <formula>$D$60="J"</formula>
    </cfRule>
  </conditionalFormatting>
  <conditionalFormatting sqref="A61:C61">
    <cfRule type="expression" dxfId="1198" priority="17">
      <formula>$D$61="J"</formula>
    </cfRule>
  </conditionalFormatting>
  <conditionalFormatting sqref="A62:C62">
    <cfRule type="expression" dxfId="1197" priority="16">
      <formula>$D$62="J"</formula>
    </cfRule>
  </conditionalFormatting>
  <conditionalFormatting sqref="A63:C63">
    <cfRule type="expression" dxfId="1196" priority="15">
      <formula>$D$63="J"</formula>
    </cfRule>
  </conditionalFormatting>
  <conditionalFormatting sqref="A64:C64">
    <cfRule type="expression" dxfId="1195" priority="14">
      <formula>$D$64="J"</formula>
    </cfRule>
  </conditionalFormatting>
  <conditionalFormatting sqref="A65:C65">
    <cfRule type="expression" dxfId="1194" priority="13">
      <formula>$D$65="J"</formula>
    </cfRule>
  </conditionalFormatting>
  <conditionalFormatting sqref="A60:C60">
    <cfRule type="expression" dxfId="1193" priority="12">
      <formula>$E$60="J"</formula>
    </cfRule>
  </conditionalFormatting>
  <conditionalFormatting sqref="A61:C61">
    <cfRule type="expression" dxfId="1192" priority="11">
      <formula>$E$61="J"</formula>
    </cfRule>
  </conditionalFormatting>
  <conditionalFormatting sqref="A62:C62">
    <cfRule type="expression" dxfId="1191" priority="10">
      <formula>$E$62="J"</formula>
    </cfRule>
  </conditionalFormatting>
  <conditionalFormatting sqref="A63:C63">
    <cfRule type="expression" dxfId="1190" priority="9">
      <formula>$E$63="J"</formula>
    </cfRule>
  </conditionalFormatting>
  <conditionalFormatting sqref="A64:C64">
    <cfRule type="expression" dxfId="1189" priority="8">
      <formula>$E$64="J"</formula>
    </cfRule>
  </conditionalFormatting>
  <conditionalFormatting sqref="A65:C65">
    <cfRule type="expression" dxfId="1188" priority="7">
      <formula>$E$65="J"</formula>
    </cfRule>
  </conditionalFormatting>
  <conditionalFormatting sqref="A60:C60">
    <cfRule type="expression" dxfId="1187" priority="6">
      <formula>$F$60="J"</formula>
    </cfRule>
  </conditionalFormatting>
  <conditionalFormatting sqref="A61:C61">
    <cfRule type="expression" dxfId="1186" priority="5">
      <formula>$F$61="J"</formula>
    </cfRule>
  </conditionalFormatting>
  <conditionalFormatting sqref="A62:C62">
    <cfRule type="expression" dxfId="1185" priority="4">
      <formula>$F$62="J"</formula>
    </cfRule>
  </conditionalFormatting>
  <conditionalFormatting sqref="A63:C63">
    <cfRule type="expression" dxfId="1184" priority="3">
      <formula>$F$63="J"</formula>
    </cfRule>
  </conditionalFormatting>
  <conditionalFormatting sqref="A64:C64">
    <cfRule type="expression" dxfId="1183" priority="2">
      <formula>$F$64="J"</formula>
    </cfRule>
  </conditionalFormatting>
  <conditionalFormatting sqref="A65:C65">
    <cfRule type="expression" dxfId="118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8674" r:id="rId5" name="Check Box 2">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28675" r:id="rId6" name="Check Box 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8676" r:id="rId7" name="Check Box 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8678" r:id="rId8" name="Check Box 6">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8679" r:id="rId9" name="Check Box 7">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8680" r:id="rId10" name="Check Box 8">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8681" r:id="rId11" name="Check Box 9">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700BC65A-E26A-4D13-ADD5-09323A2DFE1E}">
            <xm:f>'Kind 3'!#REF!="J"</xm:f>
            <x14:dxf>
              <font>
                <color rgb="FF00CC00"/>
              </font>
              <fill>
                <patternFill>
                  <bgColor theme="9" tint="0.59996337778862885"/>
                </patternFill>
              </fill>
            </x14:dxf>
          </x14:cfRule>
          <x14:cfRule type="expression" priority="71" id="{9D809D4C-3521-48C5-A313-8C2446F6DE3E}">
            <xm:f>'Kind 2'!#REF!="J"</xm:f>
            <x14:dxf>
              <font>
                <color rgb="FF00CC00"/>
              </font>
              <fill>
                <patternFill>
                  <bgColor theme="9" tint="0.59996337778862885"/>
                </patternFill>
              </fill>
            </x14:dxf>
          </x14:cfRule>
          <x14:cfRule type="expression" priority="89" id="{FB1E89F3-4DBE-4334-AD75-E74CEA85010B}">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37C2CB2D-AD2D-43A8-878E-01E3E3EF333B}">
            <xm:f>'Kind 4'!#REF!="J"</xm:f>
            <x14:dxf>
              <font>
                <color rgb="FF00CC00"/>
              </font>
              <fill>
                <patternFill>
                  <bgColor theme="9" tint="0.59996337778862885"/>
                </patternFill>
              </fill>
            </x14:dxf>
          </x14:cfRule>
          <x14:cfRule type="expression" priority="52" id="{25217F87-4123-40FC-84B2-0BBA52977610}">
            <xm:f>'Kind 3'!#REF!="J"</xm:f>
            <x14:dxf>
              <font>
                <color rgb="FF00CC00"/>
              </font>
              <fill>
                <patternFill>
                  <bgColor theme="9" tint="0.59996337778862885"/>
                </patternFill>
              </fill>
            </x14:dxf>
          </x14:cfRule>
          <x14:cfRule type="expression" priority="70" id="{54C60EC2-7319-469B-8A29-0BA2DB161873}">
            <xm:f>'Kind 2'!#REF!="J"</xm:f>
            <x14:dxf>
              <font>
                <color rgb="FF00CC00"/>
              </font>
              <fill>
                <patternFill>
                  <bgColor theme="9" tint="0.59996337778862885"/>
                </patternFill>
              </fill>
            </x14:dxf>
          </x14:cfRule>
          <x14:cfRule type="expression" priority="88" id="{74CCE592-3703-4D41-9F76-B47D3046D52E}">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6A518602-1A4E-4D45-867C-39E9CC0BF9B6}">
            <xm:f>'Kind 4'!#REF!="J"</xm:f>
            <x14:dxf>
              <font>
                <color rgb="FF00CC00"/>
              </font>
              <fill>
                <patternFill>
                  <bgColor theme="9" tint="0.59996337778862885"/>
                </patternFill>
              </fill>
            </x14:dxf>
          </x14:cfRule>
          <x14:cfRule type="expression" priority="51" id="{60903676-D902-4A72-8A58-37071E1A07B3}">
            <xm:f>'Kind 3'!#REF!="J"</xm:f>
            <x14:dxf>
              <font>
                <color rgb="FF00CC00"/>
              </font>
              <fill>
                <patternFill>
                  <bgColor theme="9" tint="0.59996337778862885"/>
                </patternFill>
              </fill>
            </x14:dxf>
          </x14:cfRule>
          <x14:cfRule type="expression" priority="69" id="{487F24A6-E1CF-4103-85AA-5E4F38D7A4A7}">
            <xm:f>'Kind 2'!#REF!="J"</xm:f>
            <x14:dxf>
              <font>
                <color rgb="FF00CC00"/>
              </font>
              <fill>
                <patternFill>
                  <bgColor theme="9" tint="0.59996337778862885"/>
                </patternFill>
              </fill>
            </x14:dxf>
          </x14:cfRule>
          <x14:cfRule type="expression" priority="87" id="{32F5001F-D25A-4945-BFE5-5808849BDAD6}">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E64F9986-06D1-4FC7-9CD6-BACA3854B035}">
            <xm:f>'Kind 4'!#REF!="J"</xm:f>
            <x14:dxf>
              <font>
                <color rgb="FF00CC00"/>
              </font>
              <fill>
                <patternFill>
                  <bgColor theme="9" tint="0.59996337778862885"/>
                </patternFill>
              </fill>
            </x14:dxf>
          </x14:cfRule>
          <x14:cfRule type="expression" priority="50" id="{C7D43918-7019-4C21-A894-3F3EE17AE7E7}">
            <xm:f>'Kind 3'!#REF!="J"</xm:f>
            <x14:dxf>
              <font>
                <color rgb="FF00CC00"/>
              </font>
              <fill>
                <patternFill>
                  <bgColor theme="9" tint="0.59996337778862885"/>
                </patternFill>
              </fill>
            </x14:dxf>
          </x14:cfRule>
          <x14:cfRule type="expression" priority="68" id="{4F853770-6891-42D8-A773-43CFD3228F0D}">
            <xm:f>'Kind 2'!#REF!="J"</xm:f>
            <x14:dxf>
              <font>
                <color rgb="FF00CC00"/>
              </font>
              <fill>
                <patternFill>
                  <bgColor theme="9" tint="0.59996337778862885"/>
                </patternFill>
              </fill>
            </x14:dxf>
          </x14:cfRule>
          <x14:cfRule type="expression" priority="86" id="{CB02CA86-8BED-4767-992A-6A7EBFAD8E9A}">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4D1E2EC5-628F-46D3-A0D4-5C918C475D16}">
            <xm:f>'Kind 4'!#REF!="J"</xm:f>
            <x14:dxf>
              <font>
                <color rgb="FF00CC00"/>
              </font>
              <fill>
                <patternFill>
                  <bgColor theme="9" tint="0.59996337778862885"/>
                </patternFill>
              </fill>
            </x14:dxf>
          </x14:cfRule>
          <x14:cfRule type="expression" priority="49" id="{C6D641EE-9FAC-46E8-95D2-1AC1346B46C3}">
            <xm:f>'Kind 3'!#REF!="J"</xm:f>
            <x14:dxf>
              <font>
                <color rgb="FF00CC00"/>
              </font>
              <fill>
                <patternFill>
                  <bgColor theme="9" tint="0.59996337778862885"/>
                </patternFill>
              </fill>
            </x14:dxf>
          </x14:cfRule>
          <x14:cfRule type="expression" priority="67" id="{1DDEF6B0-3453-4636-BA08-946B622CEA88}">
            <xm:f>'Kind 2'!#REF!="J"</xm:f>
            <x14:dxf>
              <font>
                <color rgb="FF00CC00"/>
              </font>
              <fill>
                <patternFill>
                  <bgColor theme="9" tint="0.59996337778862885"/>
                </patternFill>
              </fill>
            </x14:dxf>
          </x14:cfRule>
          <x14:cfRule type="expression" priority="85" id="{AAD17B5E-6C0D-4935-B6D8-CB4B8E73FF1D}">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782965DA-3201-41A0-A8D6-5F7733800CA9}">
            <xm:f>'Kind 4'!#REF!="J"</xm:f>
            <x14:dxf>
              <font>
                <color rgb="FF00CC00"/>
              </font>
              <fill>
                <patternFill>
                  <bgColor theme="9" tint="0.59996337778862885"/>
                </patternFill>
              </fill>
            </x14:dxf>
          </x14:cfRule>
          <x14:cfRule type="expression" priority="48" id="{8BAE4FBB-7EC9-463B-8D16-5179B75E49F3}">
            <xm:f>'Kind 3'!#REF!="J"</xm:f>
            <x14:dxf>
              <font>
                <color rgb="FF00CC00"/>
              </font>
              <fill>
                <patternFill>
                  <bgColor theme="9" tint="0.59996337778862885"/>
                </patternFill>
              </fill>
            </x14:dxf>
          </x14:cfRule>
          <x14:cfRule type="expression" priority="66" id="{22D1B0EC-7B8B-49A2-B4C1-5FA6DC941F01}">
            <xm:f>'Kind 2'!#REF!="J"</xm:f>
            <x14:dxf>
              <font>
                <color rgb="FF00CC00"/>
              </font>
              <fill>
                <patternFill>
                  <bgColor theme="9" tint="0.59996337778862885"/>
                </patternFill>
              </fill>
            </x14:dxf>
          </x14:cfRule>
          <x14:cfRule type="expression" priority="84" id="{39691B81-6357-4658-B353-7EC78B64051F}">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867156D7-5639-4AE5-AF46-7370FCEE0DA1}">
            <xm:f>'Kind 4'!#REF!="J"</xm:f>
            <x14:dxf>
              <font>
                <color rgb="FF00CC00"/>
              </font>
              <fill>
                <patternFill>
                  <bgColor theme="9" tint="0.59996337778862885"/>
                </patternFill>
              </fill>
            </x14:dxf>
          </x14:cfRule>
          <x14:cfRule type="expression" priority="47" id="{BE58D975-0710-46DF-86FA-28936C42A7AA}">
            <xm:f>'Kind 3'!#REF!="J"</xm:f>
            <x14:dxf>
              <font>
                <color rgb="FF00CC00"/>
              </font>
              <fill>
                <patternFill>
                  <bgColor theme="9" tint="0.59996337778862885"/>
                </patternFill>
              </fill>
            </x14:dxf>
          </x14:cfRule>
          <x14:cfRule type="expression" priority="65" id="{4D3D18BA-360F-4EC7-936F-7C6675A44375}">
            <xm:f>'Kind 2'!#REF!="J"</xm:f>
            <x14:dxf>
              <font>
                <color rgb="FF00CC00"/>
              </font>
              <fill>
                <patternFill>
                  <bgColor theme="9" tint="0.59996337778862885"/>
                </patternFill>
              </fill>
            </x14:dxf>
          </x14:cfRule>
          <x14:cfRule type="expression" priority="83" id="{CC9A26AA-03DE-4017-B751-63951F0D2B76}">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5FC98C86-D3CF-470E-BA0F-75ACB3CBF320}">
            <xm:f>'Kind 4'!#REF!="J"</xm:f>
            <x14:dxf>
              <font>
                <color rgb="FF00CC00"/>
              </font>
              <fill>
                <patternFill>
                  <bgColor theme="9" tint="0.59996337778862885"/>
                </patternFill>
              </fill>
            </x14:dxf>
          </x14:cfRule>
          <x14:cfRule type="expression" priority="46" id="{AE529D54-18AC-4557-988F-B18A63F8A869}">
            <xm:f>'Kind 3'!#REF!="J"</xm:f>
            <x14:dxf>
              <font>
                <color rgb="FF00CC00"/>
              </font>
              <fill>
                <patternFill>
                  <bgColor theme="9" tint="0.59996337778862885"/>
                </patternFill>
              </fill>
            </x14:dxf>
          </x14:cfRule>
          <x14:cfRule type="expression" priority="64" id="{2E1427DD-6A09-4E09-8A11-C4DD33E8B7FA}">
            <xm:f>'Kind 2'!#REF!="J"</xm:f>
            <x14:dxf>
              <font>
                <color rgb="FF00CC00"/>
              </font>
              <fill>
                <patternFill>
                  <bgColor theme="9" tint="0.59996337778862885"/>
                </patternFill>
              </fill>
            </x14:dxf>
          </x14:cfRule>
          <x14:cfRule type="expression" priority="82" id="{AABE8FCF-2C77-4CB8-8552-A777D742FDB7}">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265D53D3-A70D-4353-B4AA-B9FD940309C4}">
            <xm:f>'Kind 4'!#REF!="J"</xm:f>
            <x14:dxf>
              <font>
                <color rgb="FF00CC00"/>
              </font>
              <fill>
                <patternFill>
                  <bgColor theme="9" tint="0.59996337778862885"/>
                </patternFill>
              </fill>
            </x14:dxf>
          </x14:cfRule>
          <x14:cfRule type="expression" priority="45" id="{1384A717-3834-4607-8F71-8D6C2586D9D6}">
            <xm:f>'Kind 3'!#REF!="J"</xm:f>
            <x14:dxf>
              <font>
                <color rgb="FF00CC00"/>
              </font>
              <fill>
                <patternFill>
                  <bgColor theme="9" tint="0.59996337778862885"/>
                </patternFill>
              </fill>
            </x14:dxf>
          </x14:cfRule>
          <x14:cfRule type="expression" priority="63" id="{EA980894-7108-4C2E-A754-51E60CE42E95}">
            <xm:f>'Kind 2'!#REF!="J"</xm:f>
            <x14:dxf>
              <font>
                <color rgb="FF00CC00"/>
              </font>
              <fill>
                <patternFill>
                  <bgColor theme="9" tint="0.59996337778862885"/>
                </patternFill>
              </fill>
            </x14:dxf>
          </x14:cfRule>
          <x14:cfRule type="expression" priority="81" id="{F5E84411-34D0-4A7B-9711-1121279C7E6A}">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19387C09-01BA-4305-908B-00CC0A6B8245}">
            <xm:f>'Kind 4'!#REF!="J"</xm:f>
            <x14:dxf>
              <font>
                <color rgb="FF00CC00"/>
              </font>
              <fill>
                <patternFill>
                  <bgColor theme="9" tint="0.59996337778862885"/>
                </patternFill>
              </fill>
            </x14:dxf>
          </x14:cfRule>
          <x14:cfRule type="expression" priority="44" id="{1FD82056-02B0-450D-9FFD-2A88DA1125F6}">
            <xm:f>'Kind 3'!#REF!="J"</xm:f>
            <x14:dxf>
              <font>
                <color rgb="FF00CC00"/>
              </font>
              <fill>
                <patternFill>
                  <bgColor theme="9" tint="0.59996337778862885"/>
                </patternFill>
              </fill>
            </x14:dxf>
          </x14:cfRule>
          <x14:cfRule type="expression" priority="62" id="{6AADA4E8-4738-4874-BB91-827AE17A3726}">
            <xm:f>'Kind 2'!#REF!="J"</xm:f>
            <x14:dxf>
              <font>
                <color rgb="FF00CC00"/>
              </font>
              <fill>
                <patternFill>
                  <bgColor theme="9" tint="0.59996337778862885"/>
                </patternFill>
              </fill>
            </x14:dxf>
          </x14:cfRule>
          <x14:cfRule type="expression" priority="80" id="{F434C1FD-77D8-4FC3-9BBC-4C76E3878F79}">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E3508786-D501-4FC7-B445-3586D6A7B0EB}">
            <xm:f>'Kind 4'!#REF!="J"</xm:f>
            <x14:dxf>
              <font>
                <color rgb="FF00CC00"/>
              </font>
              <fill>
                <patternFill>
                  <bgColor theme="9" tint="0.59996337778862885"/>
                </patternFill>
              </fill>
            </x14:dxf>
          </x14:cfRule>
          <x14:cfRule type="expression" priority="43" id="{7BA059DA-1F05-40AE-91BB-47585FECFB34}">
            <xm:f>'Kind 3'!#REF!="J"</xm:f>
            <x14:dxf>
              <font>
                <color rgb="FF00CC00"/>
              </font>
              <fill>
                <patternFill>
                  <bgColor theme="9" tint="0.59996337778862885"/>
                </patternFill>
              </fill>
            </x14:dxf>
          </x14:cfRule>
          <x14:cfRule type="expression" priority="61" id="{C61B2054-473D-426F-A47B-96FB5EFF2BE7}">
            <xm:f>'Kind 2'!#REF!="J"</xm:f>
            <x14:dxf>
              <font>
                <color rgb="FF00CC00"/>
              </font>
              <fill>
                <patternFill>
                  <bgColor theme="9" tint="0.59996337778862885"/>
                </patternFill>
              </fill>
            </x14:dxf>
          </x14:cfRule>
          <x14:cfRule type="expression" priority="79" id="{4FE79819-338E-4BB0-9AF2-DB37FEA53DF6}">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39502463-9BA8-4ED8-A9A0-985309F550E1}">
            <xm:f>'Kind 4'!#REF!="J"</xm:f>
            <x14:dxf>
              <font>
                <color rgb="FF00CC00"/>
              </font>
              <fill>
                <patternFill>
                  <bgColor theme="9" tint="0.59996337778862885"/>
                </patternFill>
              </fill>
            </x14:dxf>
          </x14:cfRule>
          <x14:cfRule type="expression" priority="42" id="{9E94EADA-DE6F-47B2-BBFD-87A080307F79}">
            <xm:f>'Kind 3'!#REF!="J"</xm:f>
            <x14:dxf>
              <font>
                <color rgb="FF00CC00"/>
              </font>
              <fill>
                <patternFill>
                  <bgColor theme="9" tint="0.59996337778862885"/>
                </patternFill>
              </fill>
            </x14:dxf>
          </x14:cfRule>
          <x14:cfRule type="expression" priority="60" id="{255ABDA3-AC67-45D8-9FC8-79D6D808D16C}">
            <xm:f>'Kind 2'!#REF!="J"</xm:f>
            <x14:dxf>
              <font>
                <color rgb="FF00CC00"/>
              </font>
              <fill>
                <patternFill>
                  <bgColor theme="9" tint="0.59996337778862885"/>
                </patternFill>
              </fill>
            </x14:dxf>
          </x14:cfRule>
          <x14:cfRule type="expression" priority="78" id="{7C62C2F8-3CA9-40A1-A36A-D21CBCBA5915}">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75E15826-A099-4877-B49C-4B370FF5232D}">
            <xm:f>'Kind 4'!#REF!="J"</xm:f>
            <x14:dxf>
              <font>
                <color rgb="FF00CC00"/>
              </font>
              <fill>
                <patternFill>
                  <bgColor theme="9" tint="0.59996337778862885"/>
                </patternFill>
              </fill>
            </x14:dxf>
          </x14:cfRule>
          <x14:cfRule type="expression" priority="41" id="{AD96A696-F3C2-470B-8DE0-6B349D6C0A4F}">
            <xm:f>'Kind 3'!#REF!="J"</xm:f>
            <x14:dxf>
              <font>
                <color rgb="FF00CC00"/>
              </font>
              <fill>
                <patternFill>
                  <bgColor theme="9" tint="0.59996337778862885"/>
                </patternFill>
              </fill>
            </x14:dxf>
          </x14:cfRule>
          <x14:cfRule type="expression" priority="59" id="{305059FC-6478-43CC-92F6-D9439AEF7B51}">
            <xm:f>'Kind 2'!#REF!="J"</xm:f>
            <x14:dxf>
              <font>
                <color rgb="FF00CC00"/>
              </font>
              <fill>
                <patternFill>
                  <bgColor theme="9" tint="0.59996337778862885"/>
                </patternFill>
              </fill>
            </x14:dxf>
          </x14:cfRule>
          <x14:cfRule type="expression" priority="77" id="{D2C22515-E61C-4E2C-9DD9-69D46BD9F721}">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F1B21245-3488-47FA-86B2-1538F50934D7}">
            <xm:f>'Kind 4'!#REF!="J"</xm:f>
            <x14:dxf>
              <font>
                <color rgb="FF00CC00"/>
              </font>
              <fill>
                <patternFill>
                  <bgColor theme="9" tint="0.59996337778862885"/>
                </patternFill>
              </fill>
            </x14:dxf>
          </x14:cfRule>
          <x14:cfRule type="expression" priority="40" id="{368B0C8A-B94B-464D-BF14-3BDB295BC375}">
            <xm:f>'Kind 3'!#REF!="J"</xm:f>
            <x14:dxf>
              <font>
                <color rgb="FF00CC00"/>
              </font>
              <fill>
                <patternFill>
                  <bgColor theme="9" tint="0.59996337778862885"/>
                </patternFill>
              </fill>
            </x14:dxf>
          </x14:cfRule>
          <x14:cfRule type="expression" priority="58" id="{C4325E98-04D2-4BF0-B410-1721643C1D3B}">
            <xm:f>'Kind 2'!#REF!="J"</xm:f>
            <x14:dxf>
              <font>
                <color rgb="FF00CC00"/>
              </font>
              <fill>
                <patternFill>
                  <bgColor theme="9" tint="0.59996337778862885"/>
                </patternFill>
              </fill>
            </x14:dxf>
          </x14:cfRule>
          <x14:cfRule type="expression" priority="76" id="{30F348B7-DA6F-4E44-9DD6-1A45E9B50E6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B2F793B3-A0A4-45E8-9807-545A3F0B88A2}">
            <xm:f>'Kind 4'!#REF!="J"</xm:f>
            <x14:dxf>
              <font>
                <color rgb="FF00CC00"/>
              </font>
              <fill>
                <patternFill>
                  <bgColor theme="9" tint="0.59996337778862885"/>
                </patternFill>
              </fill>
            </x14:dxf>
          </x14:cfRule>
          <x14:cfRule type="expression" priority="39" id="{FAFD88B1-36CA-4A83-BAD3-205E898629F7}">
            <xm:f>'Kind 3'!#REF!="J"</xm:f>
            <x14:dxf>
              <font>
                <color rgb="FF00CC00"/>
              </font>
              <fill>
                <patternFill>
                  <bgColor theme="9" tint="0.59996337778862885"/>
                </patternFill>
              </fill>
            </x14:dxf>
          </x14:cfRule>
          <x14:cfRule type="expression" priority="57" id="{1E7A050C-729A-43A6-AAB7-4E4FC0FA7D25}">
            <xm:f>'Kind 2'!#REF!="J"</xm:f>
            <x14:dxf>
              <font>
                <color rgb="FF00CC00"/>
              </font>
              <fill>
                <patternFill>
                  <bgColor theme="9" tint="0.59996337778862885"/>
                </patternFill>
              </fill>
            </x14:dxf>
          </x14:cfRule>
          <x14:cfRule type="expression" priority="75" id="{FBE11497-9954-4552-B100-41FBEA556FCA}">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A217CD12-981A-4DFB-9A5F-A5857674A1B1}">
            <xm:f>'Kind 4'!#REF!="J"</xm:f>
            <x14:dxf>
              <font>
                <color rgb="FF00CC00"/>
              </font>
              <fill>
                <patternFill>
                  <bgColor theme="9" tint="0.59996337778862885"/>
                </patternFill>
              </fill>
            </x14:dxf>
          </x14:cfRule>
          <x14:cfRule type="expression" priority="38" id="{1BBAAE0E-A705-4CE4-B37C-53859DD3AF5D}">
            <xm:f>'Kind 3'!#REF!="J"</xm:f>
            <x14:dxf>
              <font>
                <color rgb="FF00CC00"/>
              </font>
              <fill>
                <patternFill>
                  <bgColor theme="9" tint="0.59996337778862885"/>
                </patternFill>
              </fill>
            </x14:dxf>
          </x14:cfRule>
          <x14:cfRule type="expression" priority="56" id="{B932DF5E-E4DA-4208-9230-95D165A4BEB1}">
            <xm:f>'Kind 2'!#REF!="J"</xm:f>
            <x14:dxf>
              <font>
                <color rgb="FF00CC00"/>
              </font>
              <fill>
                <patternFill>
                  <bgColor theme="9" tint="0.59996337778862885"/>
                </patternFill>
              </fill>
            </x14:dxf>
          </x14:cfRule>
          <x14:cfRule type="expression" priority="74" id="{FBBF3130-59D6-4DB4-9F41-07EF33EF7117}">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8B4A389E-3927-42B0-B985-1504DB62273C}">
            <xm:f>'Kind 4'!#REF!="J"</xm:f>
            <x14:dxf>
              <font>
                <color rgb="FF00CC00"/>
              </font>
              <fill>
                <patternFill>
                  <bgColor theme="9" tint="0.59996337778862885"/>
                </patternFill>
              </fill>
            </x14:dxf>
          </x14:cfRule>
          <x14:cfRule type="expression" priority="37" id="{DEAAC8D9-C1AD-48A0-9632-8C87D5EA3AD7}">
            <xm:f>'Kind 3'!#REF!="J"</xm:f>
            <x14:dxf>
              <font>
                <color rgb="FF00CC00"/>
              </font>
              <fill>
                <patternFill>
                  <bgColor theme="9" tint="0.59996337778862885"/>
                </patternFill>
              </fill>
            </x14:dxf>
          </x14:cfRule>
          <x14:cfRule type="expression" priority="55" id="{84D9EFB7-2D8A-4431-88A9-CF5D386E4BF3}">
            <xm:f>'Kind 2'!#REF!="J"</xm:f>
            <x14:dxf>
              <font>
                <color rgb="FF00CC00"/>
              </font>
              <fill>
                <patternFill>
                  <bgColor theme="9" tint="0.59996337778862885"/>
                </patternFill>
              </fill>
            </x14:dxf>
          </x14:cfRule>
          <x14:cfRule type="expression" priority="73" id="{CFBF6671-FA31-4F08-AFE3-B15696F6FB17}">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8CE57CB7-BAED-4C55-84F9-F81F51AFE696}">
            <xm:f>'Kind 4'!#REF!="J"</xm:f>
            <x14:dxf>
              <font>
                <color rgb="FF00CC00"/>
              </font>
              <fill>
                <patternFill>
                  <bgColor theme="9" tint="0.59996337778862885"/>
                </patternFill>
              </fill>
            </x14:dxf>
          </x14:cfRule>
          <x14:cfRule type="expression" priority="36" id="{3842FE0A-9BEA-43B0-9700-4612D8A39360}">
            <xm:f>'Kind 3'!#REF!="J"</xm:f>
            <x14:dxf>
              <font>
                <color rgb="FF00CC00"/>
              </font>
              <fill>
                <patternFill>
                  <bgColor theme="9" tint="0.59996337778862885"/>
                </patternFill>
              </fill>
            </x14:dxf>
          </x14:cfRule>
          <x14:cfRule type="expression" priority="54" id="{29D583AE-4E39-4678-8537-9320E7EA8512}">
            <xm:f>'Kind 2'!#REF!="J"</xm:f>
            <x14:dxf>
              <font>
                <color rgb="FF00CC00"/>
              </font>
              <fill>
                <patternFill>
                  <bgColor theme="9" tint="0.59996337778862885"/>
                </patternFill>
              </fill>
            </x14:dxf>
          </x14:cfRule>
          <x14:cfRule type="expression" priority="72" id="{1BE4BABC-42E2-45E3-A970-30D5F6CB2722}">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0000000}">
          <x14:formula1>
            <xm:f>Intern!$H$1:$H$2</xm:f>
          </x14:formula1>
          <xm:sqref>D60:F65 D25:F33 D35:F39 D41:F46 D48:F55 D57:F58</xm:sqref>
        </x14:dataValidation>
        <x14:dataValidation type="list" allowBlank="1" showInputMessage="1" showErrorMessage="1" xr:uid="{00000000-0002-0000-0800-000001000000}">
          <x14:formula1>
            <xm:f>Intern!$L$1:$L$7</xm:f>
          </x14:formula1>
          <xm:sqref>A13</xm:sqref>
        </x14:dataValidation>
        <x14:dataValidation type="list" allowBlank="1" showInputMessage="1" showErrorMessage="1" xr:uid="{07E75367-0B40-4C15-9D1D-C1D75C7E0B37}">
          <x14:formula1>
            <xm:f>Intern!$M$1:$M$6</xm:f>
          </x14:formula1>
          <xm:sqref>A18</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2"/>
  <dimension ref="A1:T110"/>
  <sheetViews>
    <sheetView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x14ac:dyDescent="0.25">
      <c r="A1" s="646" t="s">
        <v>161</v>
      </c>
      <c r="B1" s="646"/>
      <c r="C1" s="646"/>
      <c r="D1" s="646"/>
      <c r="E1" s="646"/>
      <c r="F1" s="646"/>
      <c r="G1" s="646"/>
      <c r="H1" s="646"/>
      <c r="I1" s="646"/>
      <c r="J1" s="646"/>
      <c r="K1" s="646"/>
      <c r="L1" s="67"/>
      <c r="M1" s="67"/>
      <c r="N1" s="66"/>
      <c r="O1" s="66"/>
    </row>
    <row r="2" spans="1:16" ht="10.5" customHeight="1" x14ac:dyDescent="0.25">
      <c r="A2" s="505"/>
      <c r="B2" s="505"/>
      <c r="C2" s="505"/>
      <c r="D2" s="505"/>
      <c r="E2" s="505"/>
      <c r="F2" s="505"/>
      <c r="G2" s="505"/>
      <c r="H2" s="505"/>
      <c r="I2" s="505"/>
      <c r="J2" s="505"/>
      <c r="K2" s="505"/>
      <c r="L2" s="67"/>
      <c r="M2" s="67"/>
      <c r="N2" s="66"/>
      <c r="O2" s="66"/>
    </row>
    <row r="3" spans="1:16" ht="5.25" customHeight="1" x14ac:dyDescent="0.25">
      <c r="A3" s="505"/>
      <c r="B3" s="505"/>
      <c r="C3" s="505"/>
      <c r="D3" s="505"/>
      <c r="E3" s="505"/>
      <c r="F3" s="505"/>
      <c r="G3" s="505"/>
      <c r="H3" s="505"/>
      <c r="I3" s="505"/>
      <c r="J3" s="505"/>
      <c r="K3" s="505"/>
      <c r="L3" s="67"/>
      <c r="M3" s="67"/>
      <c r="N3" s="66"/>
      <c r="O3" s="66"/>
    </row>
    <row r="4" spans="1:16" ht="18.75" customHeight="1" thickBot="1" x14ac:dyDescent="0.3">
      <c r="A4" s="505"/>
      <c r="B4" s="505"/>
      <c r="C4" s="505"/>
      <c r="D4" s="505"/>
      <c r="E4" s="505"/>
      <c r="F4" s="505"/>
      <c r="G4" s="505"/>
      <c r="H4" s="505"/>
      <c r="I4" s="505"/>
      <c r="J4" s="505"/>
      <c r="K4" s="505"/>
      <c r="L4" s="98"/>
      <c r="M4" s="83"/>
      <c r="N4" s="97"/>
      <c r="P4" s="56"/>
    </row>
    <row r="5" spans="1:16" ht="21.75" customHeight="1" thickBot="1" x14ac:dyDescent="0.3">
      <c r="A5" s="508"/>
      <c r="B5" s="508"/>
      <c r="C5" s="508"/>
      <c r="D5" s="508"/>
      <c r="E5" s="508"/>
      <c r="F5" s="508"/>
      <c r="G5" s="508"/>
      <c r="H5" s="508"/>
      <c r="I5" s="508"/>
      <c r="J5" s="508"/>
      <c r="K5" s="508"/>
      <c r="L5" s="99"/>
      <c r="M5" s="693" t="s">
        <v>43</v>
      </c>
      <c r="N5" s="694"/>
      <c r="O5" s="58" t="s">
        <v>43</v>
      </c>
      <c r="P5" s="56"/>
    </row>
    <row r="6" spans="1:16" ht="16.5" customHeight="1" thickBot="1" x14ac:dyDescent="0.3">
      <c r="A6" s="24" t="s">
        <v>28</v>
      </c>
      <c r="B6" s="25"/>
      <c r="C6" s="19" t="s">
        <v>109</v>
      </c>
      <c r="D6" s="18"/>
      <c r="E6" s="18"/>
      <c r="F6" s="18"/>
      <c r="G6" s="18"/>
      <c r="H6" s="19" t="s">
        <v>108</v>
      </c>
      <c r="I6" s="18"/>
      <c r="J6" s="18"/>
      <c r="K6" s="20"/>
      <c r="L6" s="79"/>
      <c r="M6" s="695" t="s">
        <v>30</v>
      </c>
      <c r="N6" s="696"/>
      <c r="O6" s="258" t="s">
        <v>34</v>
      </c>
      <c r="P6" s="56"/>
    </row>
    <row r="7" spans="1:16" ht="25.7" customHeight="1" thickBot="1" x14ac:dyDescent="0.3">
      <c r="A7" s="209" t="s">
        <v>122</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07"/>
      <c r="M7" s="364"/>
      <c r="N7" s="362"/>
      <c r="O7" s="363"/>
      <c r="P7" s="56"/>
    </row>
    <row r="8" spans="1:16" ht="25.7" customHeight="1" thickTop="1" x14ac:dyDescent="0.25">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07"/>
      <c r="M8" s="354"/>
      <c r="N8" s="353"/>
      <c r="O8" s="270"/>
      <c r="P8" s="56"/>
    </row>
    <row r="9" spans="1:16" ht="25.7" customHeight="1" thickBot="1" x14ac:dyDescent="0.3">
      <c r="A9" s="324"/>
      <c r="B9" s="297"/>
      <c r="C9" s="653"/>
      <c r="D9" s="654"/>
      <c r="E9" s="654"/>
      <c r="F9" s="655"/>
      <c r="G9" s="16"/>
      <c r="H9" s="669"/>
      <c r="I9" s="669"/>
      <c r="J9" s="669"/>
      <c r="K9" s="17"/>
      <c r="L9" s="107"/>
      <c r="M9" s="355"/>
      <c r="N9" s="353"/>
      <c r="O9" s="270"/>
      <c r="P9" s="54"/>
    </row>
    <row r="10" spans="1:16" ht="25.7" customHeight="1" thickBot="1" x14ac:dyDescent="0.3">
      <c r="A10" s="325"/>
      <c r="B10" s="254"/>
      <c r="C10" s="653"/>
      <c r="D10" s="654"/>
      <c r="E10" s="654"/>
      <c r="F10" s="655"/>
      <c r="G10" s="16"/>
      <c r="H10" s="669"/>
      <c r="I10" s="669"/>
      <c r="J10" s="669"/>
      <c r="K10" s="17"/>
      <c r="L10" s="108"/>
      <c r="M10" s="277"/>
      <c r="N10" s="352"/>
      <c r="O10" s="270"/>
      <c r="P10" s="54"/>
    </row>
    <row r="11" spans="1:16" ht="25.7" customHeight="1" thickBot="1" x14ac:dyDescent="0.3">
      <c r="A11" s="28" t="s">
        <v>22</v>
      </c>
      <c r="B11" s="31"/>
      <c r="C11" s="653"/>
      <c r="D11" s="654"/>
      <c r="E11" s="654"/>
      <c r="F11" s="655"/>
      <c r="G11" s="16"/>
      <c r="H11" s="669"/>
      <c r="I11" s="669"/>
      <c r="J11" s="669"/>
      <c r="K11" s="17"/>
      <c r="L11" s="108"/>
      <c r="M11" s="354"/>
      <c r="N11" s="352"/>
      <c r="O11" s="270"/>
      <c r="P11" s="54"/>
    </row>
    <row r="12" spans="1:16" ht="25.7" customHeight="1" thickBot="1" x14ac:dyDescent="0.3">
      <c r="A12" s="26" t="s">
        <v>29</v>
      </c>
      <c r="B12" s="31"/>
      <c r="C12" s="653"/>
      <c r="D12" s="654"/>
      <c r="E12" s="654"/>
      <c r="F12" s="655"/>
      <c r="G12" s="16"/>
      <c r="H12" s="669"/>
      <c r="I12" s="669"/>
      <c r="J12" s="669"/>
      <c r="K12" s="17"/>
      <c r="L12" s="61"/>
      <c r="M12" s="354"/>
      <c r="N12" s="352"/>
      <c r="O12" s="270"/>
      <c r="P12" s="54"/>
    </row>
    <row r="13" spans="1:16" ht="25.7" customHeight="1" thickBot="1" x14ac:dyDescent="0.3">
      <c r="A13" s="262">
        <v>1</v>
      </c>
      <c r="B13" s="31"/>
      <c r="C13" s="653"/>
      <c r="D13" s="654"/>
      <c r="E13" s="654"/>
      <c r="F13" s="655"/>
      <c r="G13" s="16"/>
      <c r="H13" s="669"/>
      <c r="I13" s="669"/>
      <c r="J13" s="669"/>
      <c r="K13" s="17"/>
      <c r="L13" s="107"/>
      <c r="M13" s="354"/>
      <c r="N13" s="181"/>
      <c r="O13" s="270"/>
      <c r="P13" s="54"/>
    </row>
    <row r="14" spans="1:16" ht="25.7" customHeight="1" thickBot="1" x14ac:dyDescent="0.3">
      <c r="A14" s="263"/>
      <c r="B14" s="255"/>
      <c r="C14" s="656" t="s">
        <v>126</v>
      </c>
      <c r="D14" s="657"/>
      <c r="E14" s="657"/>
      <c r="F14" s="658"/>
      <c r="G14" s="264"/>
      <c r="H14" s="670" t="s">
        <v>108</v>
      </c>
      <c r="I14" s="670"/>
      <c r="J14" s="670"/>
      <c r="K14" s="17"/>
      <c r="L14" s="107"/>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07"/>
      <c r="M15" s="355"/>
      <c r="N15" s="352"/>
      <c r="O15" s="270"/>
      <c r="P15" s="54"/>
    </row>
    <row r="16" spans="1:16" ht="25.7" customHeight="1" thickTop="1" x14ac:dyDescent="0.25">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08"/>
      <c r="M16" s="355"/>
      <c r="N16" s="181"/>
      <c r="O16" s="270"/>
      <c r="P16" s="54"/>
    </row>
    <row r="17" spans="1:16" ht="25.7" customHeight="1" x14ac:dyDescent="0.25">
      <c r="A17" s="176" t="s">
        <v>137</v>
      </c>
      <c r="B17" s="272"/>
      <c r="C17" s="667"/>
      <c r="D17" s="667"/>
      <c r="E17" s="667"/>
      <c r="F17" s="667"/>
      <c r="G17" s="176"/>
      <c r="H17" s="667"/>
      <c r="I17" s="667"/>
      <c r="J17" s="667"/>
      <c r="K17" s="17"/>
      <c r="L17" s="61"/>
      <c r="M17" s="277"/>
      <c r="N17" s="352"/>
      <c r="O17" s="270"/>
      <c r="P17" s="54"/>
    </row>
    <row r="18" spans="1:16" ht="25.7" customHeight="1" x14ac:dyDescent="0.25">
      <c r="A18" s="267">
        <v>3</v>
      </c>
      <c r="B18" s="273" t="s">
        <v>136</v>
      </c>
      <c r="C18" s="667"/>
      <c r="D18" s="667"/>
      <c r="E18" s="667"/>
      <c r="F18" s="667"/>
      <c r="G18" s="176"/>
      <c r="H18" s="667"/>
      <c r="I18" s="667"/>
      <c r="J18" s="667"/>
      <c r="K18" s="17"/>
      <c r="L18" s="107"/>
      <c r="M18" s="355"/>
      <c r="N18" s="181"/>
      <c r="O18" s="270"/>
      <c r="P18" s="54"/>
    </row>
    <row r="19" spans="1:16" ht="25.7" customHeight="1" x14ac:dyDescent="0.25">
      <c r="A19" s="176"/>
      <c r="B19" s="274"/>
      <c r="C19" s="667"/>
      <c r="D19" s="667"/>
      <c r="E19" s="667"/>
      <c r="F19" s="667"/>
      <c r="G19" s="176"/>
      <c r="H19" s="667"/>
      <c r="I19" s="667"/>
      <c r="J19" s="667"/>
      <c r="K19" s="17"/>
      <c r="L19" s="107"/>
      <c r="M19" s="355"/>
      <c r="N19" s="352"/>
      <c r="O19" s="270"/>
      <c r="P19" s="54"/>
    </row>
    <row r="20" spans="1:16" ht="25.7" customHeight="1" x14ac:dyDescent="0.25">
      <c r="A20" s="176"/>
      <c r="B20" s="275"/>
      <c r="C20" s="667"/>
      <c r="D20" s="667"/>
      <c r="E20" s="667"/>
      <c r="F20" s="667"/>
      <c r="G20" s="176"/>
      <c r="H20" s="667"/>
      <c r="I20" s="667"/>
      <c r="J20" s="667"/>
      <c r="K20" s="22"/>
      <c r="L20" s="107"/>
      <c r="M20" s="277"/>
      <c r="N20" s="351"/>
      <c r="O20" s="270"/>
      <c r="P20" s="54"/>
    </row>
    <row r="21" spans="1:16" ht="25.7" customHeight="1" thickBot="1" x14ac:dyDescent="0.3">
      <c r="A21" s="179"/>
      <c r="B21" s="178"/>
      <c r="C21" s="177"/>
      <c r="D21" s="329"/>
      <c r="E21" s="329"/>
      <c r="F21" s="329"/>
      <c r="G21" s="23"/>
      <c r="H21" s="23"/>
      <c r="I21" s="23"/>
      <c r="J21" s="5"/>
      <c r="K21" s="27"/>
      <c r="L21" s="108"/>
      <c r="M21" s="354"/>
      <c r="N21" s="351"/>
      <c r="O21" s="270"/>
      <c r="P21" s="54"/>
    </row>
    <row r="22" spans="1:16" ht="25.7" customHeight="1" x14ac:dyDescent="0.25">
      <c r="A22" s="497" t="s">
        <v>149</v>
      </c>
      <c r="B22" s="674"/>
      <c r="C22" s="675"/>
      <c r="D22" s="682" t="s">
        <v>24</v>
      </c>
      <c r="E22" s="682"/>
      <c r="F22" s="682"/>
      <c r="G22" s="253"/>
      <c r="H22" s="1"/>
      <c r="I22" s="1"/>
      <c r="J22" s="9"/>
      <c r="K22" s="10"/>
      <c r="L22" s="115"/>
      <c r="M22" s="355"/>
      <c r="N22" s="351"/>
      <c r="O22" s="270"/>
      <c r="P22" s="54"/>
    </row>
    <row r="23" spans="1:16" ht="25.7" customHeight="1" thickBot="1" x14ac:dyDescent="0.3">
      <c r="A23" s="676"/>
      <c r="B23" s="677"/>
      <c r="C23" s="678"/>
      <c r="D23" s="328" t="s">
        <v>25</v>
      </c>
      <c r="E23" s="316" t="s">
        <v>26</v>
      </c>
      <c r="F23" s="316" t="s">
        <v>27</v>
      </c>
      <c r="G23" s="15"/>
      <c r="H23" s="287" t="s">
        <v>46</v>
      </c>
      <c r="K23" s="87"/>
      <c r="L23" s="93"/>
      <c r="M23" s="355"/>
      <c r="N23" s="181"/>
      <c r="O23" s="270"/>
      <c r="P23" s="54"/>
    </row>
    <row r="24" spans="1:16" ht="25.7" customHeight="1" x14ac:dyDescent="0.25">
      <c r="A24" s="708" t="s">
        <v>0</v>
      </c>
      <c r="B24" s="709"/>
      <c r="C24" s="709"/>
      <c r="D24" s="709"/>
      <c r="E24" s="709"/>
      <c r="F24" s="710"/>
      <c r="G24" s="14"/>
      <c r="H24" s="647"/>
      <c r="I24" s="648"/>
      <c r="J24" s="648"/>
      <c r="K24" s="649"/>
      <c r="L24" s="89"/>
      <c r="M24" s="355"/>
      <c r="N24" s="352"/>
      <c r="O24" s="270"/>
      <c r="P24" s="54"/>
    </row>
    <row r="25" spans="1:16" ht="25.7" customHeight="1" x14ac:dyDescent="0.25">
      <c r="A25" s="711" t="s">
        <v>1</v>
      </c>
      <c r="B25" s="712"/>
      <c r="C25" s="713"/>
      <c r="D25" s="210"/>
      <c r="E25" s="210"/>
      <c r="F25" s="211"/>
      <c r="G25" s="13"/>
      <c r="H25" s="607"/>
      <c r="I25" s="608"/>
      <c r="J25" s="608"/>
      <c r="K25" s="555"/>
      <c r="L25" s="57"/>
      <c r="M25" s="355"/>
      <c r="N25" s="352"/>
      <c r="O25" s="270"/>
      <c r="P25" s="54"/>
    </row>
    <row r="26" spans="1:16" ht="25.7" customHeight="1" x14ac:dyDescent="0.25">
      <c r="A26" s="711" t="s">
        <v>2</v>
      </c>
      <c r="B26" s="712"/>
      <c r="C26" s="713"/>
      <c r="D26" s="210"/>
      <c r="E26" s="210"/>
      <c r="F26" s="211"/>
      <c r="G26" s="13"/>
      <c r="H26" s="607"/>
      <c r="I26" s="608"/>
      <c r="J26" s="608"/>
      <c r="K26" s="555"/>
      <c r="L26" s="89"/>
      <c r="M26" s="355"/>
      <c r="N26" s="353"/>
      <c r="O26" s="270"/>
      <c r="P26" s="54"/>
    </row>
    <row r="27" spans="1:16" ht="25.7" customHeight="1" x14ac:dyDescent="0.25">
      <c r="A27" s="711" t="s">
        <v>70</v>
      </c>
      <c r="B27" s="712"/>
      <c r="C27" s="713"/>
      <c r="D27" s="210"/>
      <c r="E27" s="210"/>
      <c r="F27" s="211"/>
      <c r="H27" s="607"/>
      <c r="I27" s="608"/>
      <c r="J27" s="608"/>
      <c r="K27" s="555"/>
      <c r="L27" s="57"/>
      <c r="M27" s="356"/>
      <c r="N27" s="352"/>
      <c r="O27" s="270"/>
    </row>
    <row r="28" spans="1:16" ht="25.7" customHeight="1" x14ac:dyDescent="0.25">
      <c r="A28" s="711" t="s">
        <v>3</v>
      </c>
      <c r="B28" s="712"/>
      <c r="C28" s="713"/>
      <c r="D28" s="210"/>
      <c r="E28" s="210"/>
      <c r="F28" s="211"/>
      <c r="G28" s="13"/>
      <c r="H28" s="607"/>
      <c r="I28" s="608"/>
      <c r="J28" s="608"/>
      <c r="K28" s="555"/>
      <c r="L28" s="89"/>
      <c r="M28" s="358"/>
      <c r="N28" s="352"/>
      <c r="O28" s="270"/>
    </row>
    <row r="29" spans="1:16" ht="25.7" customHeight="1" x14ac:dyDescent="0.25">
      <c r="A29" s="711" t="s">
        <v>4</v>
      </c>
      <c r="B29" s="712"/>
      <c r="C29" s="713"/>
      <c r="D29" s="210"/>
      <c r="E29" s="210"/>
      <c r="F29" s="211"/>
      <c r="H29" s="607"/>
      <c r="I29" s="608"/>
      <c r="J29" s="608"/>
      <c r="K29" s="555"/>
      <c r="L29" s="257"/>
      <c r="M29" s="278"/>
      <c r="N29" s="181"/>
      <c r="O29" s="367"/>
    </row>
    <row r="30" spans="1:16" ht="25.7" customHeight="1" x14ac:dyDescent="0.25">
      <c r="A30" s="711" t="s">
        <v>5</v>
      </c>
      <c r="B30" s="712"/>
      <c r="C30" s="713"/>
      <c r="D30" s="210"/>
      <c r="E30" s="210"/>
      <c r="F30" s="211"/>
      <c r="G30" s="14"/>
      <c r="H30" s="607"/>
      <c r="I30" s="608"/>
      <c r="J30" s="608"/>
      <c r="K30" s="555"/>
      <c r="L30" s="57"/>
      <c r="M30" s="360"/>
      <c r="N30" s="352"/>
      <c r="O30" s="270"/>
    </row>
    <row r="31" spans="1:16" ht="25.7" customHeight="1" x14ac:dyDescent="0.25">
      <c r="A31" s="711" t="s">
        <v>47</v>
      </c>
      <c r="B31" s="712"/>
      <c r="C31" s="713"/>
      <c r="D31" s="210"/>
      <c r="E31" s="210"/>
      <c r="F31" s="211"/>
      <c r="G31" s="14"/>
      <c r="H31" s="607"/>
      <c r="I31" s="608"/>
      <c r="J31" s="608"/>
      <c r="K31" s="555"/>
      <c r="L31" s="89"/>
      <c r="M31" s="358"/>
      <c r="N31" s="352"/>
      <c r="O31" s="368"/>
    </row>
    <row r="32" spans="1:16" ht="25.7" customHeight="1" x14ac:dyDescent="0.25">
      <c r="A32" s="711" t="s">
        <v>6</v>
      </c>
      <c r="B32" s="712"/>
      <c r="C32" s="713"/>
      <c r="D32" s="210"/>
      <c r="E32" s="210"/>
      <c r="F32" s="211"/>
      <c r="G32" s="14"/>
      <c r="H32" s="607"/>
      <c r="I32" s="608"/>
      <c r="J32" s="608"/>
      <c r="K32" s="555"/>
      <c r="L32" s="89"/>
      <c r="M32" s="359"/>
      <c r="N32" s="352"/>
      <c r="O32" s="368"/>
    </row>
    <row r="33" spans="1:15" ht="25.7" customHeight="1" x14ac:dyDescent="0.25">
      <c r="A33" s="711" t="s">
        <v>7</v>
      </c>
      <c r="B33" s="712"/>
      <c r="C33" s="713"/>
      <c r="D33" s="210"/>
      <c r="E33" s="210"/>
      <c r="F33" s="211"/>
      <c r="G33" s="13"/>
      <c r="H33" s="607"/>
      <c r="I33" s="608"/>
      <c r="J33" s="608"/>
      <c r="K33" s="555"/>
      <c r="L33" s="57"/>
      <c r="M33" s="278"/>
      <c r="N33" s="352"/>
      <c r="O33" s="367"/>
    </row>
    <row r="34" spans="1:15" ht="25.7" customHeight="1" x14ac:dyDescent="0.25">
      <c r="A34" s="686" t="s">
        <v>8</v>
      </c>
      <c r="B34" s="687"/>
      <c r="C34" s="687"/>
      <c r="D34" s="687"/>
      <c r="E34" s="687"/>
      <c r="F34" s="688"/>
      <c r="H34" s="659"/>
      <c r="I34" s="660"/>
      <c r="J34" s="660"/>
      <c r="K34" s="661"/>
      <c r="L34" s="89"/>
      <c r="M34" s="358"/>
      <c r="N34" s="352"/>
      <c r="O34" s="270"/>
    </row>
    <row r="35" spans="1:15" ht="25.7" customHeight="1" x14ac:dyDescent="0.25">
      <c r="A35" s="618" t="s">
        <v>9</v>
      </c>
      <c r="B35" s="619"/>
      <c r="C35" s="621"/>
      <c r="D35" s="210"/>
      <c r="E35" s="210"/>
      <c r="F35" s="211"/>
      <c r="G35" s="14"/>
      <c r="H35" s="607"/>
      <c r="I35" s="608"/>
      <c r="J35" s="608"/>
      <c r="K35" s="555"/>
      <c r="L35" s="89"/>
      <c r="M35" s="358"/>
      <c r="N35" s="352"/>
      <c r="O35" s="368"/>
    </row>
    <row r="36" spans="1:15" ht="25.7" customHeight="1" x14ac:dyDescent="0.25">
      <c r="A36" s="618" t="s">
        <v>10</v>
      </c>
      <c r="B36" s="619"/>
      <c r="C36" s="620"/>
      <c r="D36" s="210"/>
      <c r="E36" s="210"/>
      <c r="F36" s="211"/>
      <c r="G36" s="14"/>
      <c r="H36" s="607"/>
      <c r="I36" s="608"/>
      <c r="J36" s="608"/>
      <c r="K36" s="555"/>
      <c r="L36" s="257"/>
      <c r="M36" s="358"/>
      <c r="N36" s="351"/>
      <c r="O36" s="270"/>
    </row>
    <row r="37" spans="1:15" ht="21.75" customHeight="1" x14ac:dyDescent="0.25">
      <c r="A37" s="618" t="s">
        <v>11</v>
      </c>
      <c r="B37" s="619"/>
      <c r="C37" s="621"/>
      <c r="D37" s="210"/>
      <c r="E37" s="210"/>
      <c r="F37" s="211"/>
      <c r="G37" s="78"/>
      <c r="H37" s="607"/>
      <c r="I37" s="608"/>
      <c r="J37" s="608"/>
      <c r="K37" s="555"/>
      <c r="L37" s="77"/>
      <c r="M37" s="358"/>
      <c r="N37" s="181"/>
      <c r="O37" s="369"/>
    </row>
    <row r="38" spans="1:15" ht="27" customHeight="1" x14ac:dyDescent="0.25">
      <c r="A38" s="618" t="s">
        <v>12</v>
      </c>
      <c r="B38" s="619"/>
      <c r="C38" s="620"/>
      <c r="D38" s="210"/>
      <c r="E38" s="210"/>
      <c r="F38" s="211"/>
      <c r="G38" s="13"/>
      <c r="H38" s="607"/>
      <c r="I38" s="608"/>
      <c r="J38" s="608"/>
      <c r="K38" s="555"/>
      <c r="L38" s="76"/>
      <c r="M38" s="359"/>
      <c r="N38" s="352"/>
      <c r="O38" s="369"/>
    </row>
    <row r="39" spans="1:15" ht="27" customHeight="1" x14ac:dyDescent="0.25">
      <c r="A39" s="618" t="s">
        <v>13</v>
      </c>
      <c r="B39" s="619"/>
      <c r="C39" s="620"/>
      <c r="D39" s="210"/>
      <c r="E39" s="210"/>
      <c r="F39" s="211"/>
      <c r="G39" s="13"/>
      <c r="H39" s="607"/>
      <c r="I39" s="608"/>
      <c r="J39" s="608"/>
      <c r="K39" s="555"/>
      <c r="L39" s="86"/>
      <c r="M39" s="359"/>
      <c r="N39" s="352"/>
      <c r="O39" s="369"/>
    </row>
    <row r="40" spans="1:15" ht="22.5" customHeight="1" x14ac:dyDescent="0.25">
      <c r="A40" s="689" t="s">
        <v>14</v>
      </c>
      <c r="B40" s="690"/>
      <c r="C40" s="690"/>
      <c r="D40" s="690"/>
      <c r="E40" s="690"/>
      <c r="F40" s="691"/>
      <c r="H40" s="662"/>
      <c r="I40" s="663"/>
      <c r="J40" s="663"/>
      <c r="K40" s="664"/>
      <c r="L40" s="86"/>
      <c r="M40" s="278"/>
      <c r="N40" s="352"/>
      <c r="O40" s="369"/>
    </row>
    <row r="41" spans="1:15" ht="20.25" customHeight="1" x14ac:dyDescent="0.25">
      <c r="A41" s="618" t="s">
        <v>106</v>
      </c>
      <c r="B41" s="619"/>
      <c r="C41" s="621"/>
      <c r="D41" s="210"/>
      <c r="E41" s="210"/>
      <c r="F41" s="211"/>
      <c r="G41" s="14"/>
      <c r="H41" s="607"/>
      <c r="I41" s="608"/>
      <c r="J41" s="608"/>
      <c r="K41" s="555"/>
      <c r="L41" s="86"/>
      <c r="M41" s="358"/>
      <c r="N41" s="352"/>
      <c r="O41" s="369"/>
    </row>
    <row r="42" spans="1:15" ht="27" customHeight="1" x14ac:dyDescent="0.25">
      <c r="A42" s="618" t="s">
        <v>15</v>
      </c>
      <c r="B42" s="619"/>
      <c r="C42" s="620"/>
      <c r="D42" s="210"/>
      <c r="E42" s="210"/>
      <c r="F42" s="211"/>
      <c r="G42" s="14"/>
      <c r="H42" s="607"/>
      <c r="I42" s="608"/>
      <c r="J42" s="608"/>
      <c r="K42" s="555"/>
      <c r="L42" s="57"/>
      <c r="M42" s="278"/>
      <c r="N42" s="352"/>
      <c r="O42" s="369"/>
    </row>
    <row r="43" spans="1:15" ht="27" customHeight="1" x14ac:dyDescent="0.25">
      <c r="A43" s="618" t="s">
        <v>107</v>
      </c>
      <c r="B43" s="619"/>
      <c r="C43" s="621"/>
      <c r="D43" s="210"/>
      <c r="E43" s="210"/>
      <c r="F43" s="211"/>
      <c r="G43" s="14"/>
      <c r="H43" s="607"/>
      <c r="I43" s="608"/>
      <c r="J43" s="608"/>
      <c r="K43" s="555"/>
      <c r="L43" s="76"/>
      <c r="M43" s="358"/>
      <c r="N43" s="181"/>
      <c r="O43" s="369"/>
    </row>
    <row r="44" spans="1:15" ht="27" customHeight="1" x14ac:dyDescent="0.25">
      <c r="A44" s="618" t="s">
        <v>16</v>
      </c>
      <c r="B44" s="619"/>
      <c r="C44" s="620"/>
      <c r="D44" s="210"/>
      <c r="E44" s="210"/>
      <c r="F44" s="211"/>
      <c r="G44" s="14"/>
      <c r="H44" s="607"/>
      <c r="I44" s="608"/>
      <c r="J44" s="608"/>
      <c r="K44" s="555"/>
      <c r="L44" s="76"/>
      <c r="M44" s="278"/>
      <c r="N44" s="352"/>
      <c r="O44" s="369"/>
    </row>
    <row r="45" spans="1:15" ht="27.75" customHeight="1" x14ac:dyDescent="0.25">
      <c r="A45" s="618" t="s">
        <v>157</v>
      </c>
      <c r="B45" s="619"/>
      <c r="C45" s="620"/>
      <c r="D45" s="210"/>
      <c r="E45" s="210"/>
      <c r="F45" s="211"/>
      <c r="G45" s="14"/>
      <c r="H45" s="607"/>
      <c r="I45" s="608"/>
      <c r="J45" s="608"/>
      <c r="K45" s="555"/>
      <c r="L45" s="76"/>
      <c r="M45" s="358"/>
      <c r="N45" s="352"/>
      <c r="O45" s="369"/>
    </row>
    <row r="46" spans="1:15" ht="27" customHeight="1" thickBot="1" x14ac:dyDescent="0.3">
      <c r="A46" s="618" t="s">
        <v>105</v>
      </c>
      <c r="B46" s="619"/>
      <c r="C46" s="621"/>
      <c r="D46" s="210"/>
      <c r="E46" s="210"/>
      <c r="F46" s="211"/>
      <c r="G46" s="13"/>
      <c r="H46" s="607"/>
      <c r="I46" s="608"/>
      <c r="J46" s="608"/>
      <c r="K46" s="555"/>
      <c r="L46" s="57"/>
      <c r="M46" s="357"/>
      <c r="N46" s="182"/>
      <c r="O46" s="370"/>
    </row>
    <row r="47" spans="1:15" ht="15" customHeight="1" thickBot="1" x14ac:dyDescent="0.3">
      <c r="A47" s="622" t="s">
        <v>18</v>
      </c>
      <c r="B47" s="623"/>
      <c r="C47" s="623"/>
      <c r="D47" s="623"/>
      <c r="E47" s="623"/>
      <c r="F47" s="624"/>
      <c r="G47" s="13"/>
      <c r="H47" s="609"/>
      <c r="I47" s="610"/>
      <c r="J47" s="610"/>
      <c r="K47" s="611"/>
      <c r="L47" s="76"/>
      <c r="M47" s="361"/>
      <c r="N47" s="361"/>
      <c r="O47" s="84"/>
    </row>
    <row r="48" spans="1:15" ht="15" customHeight="1" x14ac:dyDescent="0.3">
      <c r="A48" s="618" t="s">
        <v>19</v>
      </c>
      <c r="B48" s="619"/>
      <c r="C48" s="620"/>
      <c r="D48" s="210"/>
      <c r="E48" s="210"/>
      <c r="F48" s="211"/>
      <c r="H48" s="607"/>
      <c r="I48" s="608"/>
      <c r="J48" s="608"/>
      <c r="K48" s="555"/>
      <c r="L48" s="76"/>
      <c r="M48" s="701" t="s">
        <v>138</v>
      </c>
      <c r="N48" s="702"/>
      <c r="O48" s="68"/>
    </row>
    <row r="49" spans="1:15" ht="15" customHeight="1" x14ac:dyDescent="0.25">
      <c r="A49" s="618" t="s">
        <v>140</v>
      </c>
      <c r="B49" s="619"/>
      <c r="C49" s="620"/>
      <c r="D49" s="210"/>
      <c r="E49" s="210"/>
      <c r="F49" s="211"/>
      <c r="G49" s="14"/>
      <c r="H49" s="607"/>
      <c r="I49" s="608"/>
      <c r="J49" s="608"/>
      <c r="K49" s="555"/>
      <c r="L49" s="76"/>
      <c r="M49" s="703"/>
      <c r="N49" s="704"/>
      <c r="O49" s="68"/>
    </row>
    <row r="50" spans="1:15" ht="27" customHeight="1" x14ac:dyDescent="0.25">
      <c r="A50" s="618" t="s">
        <v>141</v>
      </c>
      <c r="B50" s="619"/>
      <c r="C50" s="621"/>
      <c r="D50" s="210"/>
      <c r="E50" s="210"/>
      <c r="F50" s="211"/>
      <c r="G50" s="13"/>
      <c r="H50" s="607"/>
      <c r="I50" s="608"/>
      <c r="J50" s="608"/>
      <c r="K50" s="555"/>
      <c r="L50" s="86"/>
      <c r="M50" s="697"/>
      <c r="N50" s="698"/>
      <c r="O50" s="68"/>
    </row>
    <row r="51" spans="1:15" ht="27" customHeight="1" x14ac:dyDescent="0.25">
      <c r="A51" s="618" t="s">
        <v>142</v>
      </c>
      <c r="B51" s="619"/>
      <c r="C51" s="620"/>
      <c r="D51" s="210"/>
      <c r="E51" s="210"/>
      <c r="F51" s="211"/>
      <c r="H51" s="607"/>
      <c r="I51" s="608"/>
      <c r="J51" s="608"/>
      <c r="K51" s="555"/>
      <c r="L51" s="76"/>
      <c r="M51" s="697"/>
      <c r="N51" s="698"/>
      <c r="O51" s="68"/>
    </row>
    <row r="52" spans="1:15" ht="27" customHeight="1" x14ac:dyDescent="0.25">
      <c r="A52" s="618" t="s">
        <v>143</v>
      </c>
      <c r="B52" s="619"/>
      <c r="C52" s="621"/>
      <c r="D52" s="210"/>
      <c r="E52" s="210"/>
      <c r="F52" s="211"/>
      <c r="G52" s="14"/>
      <c r="H52" s="607"/>
      <c r="I52" s="608"/>
      <c r="J52" s="608"/>
      <c r="K52" s="555"/>
      <c r="L52" s="57"/>
      <c r="M52" s="697"/>
      <c r="N52" s="698"/>
      <c r="O52" s="68"/>
    </row>
    <row r="53" spans="1:15" ht="15" customHeight="1" x14ac:dyDescent="0.25">
      <c r="A53" s="618" t="s">
        <v>144</v>
      </c>
      <c r="B53" s="619"/>
      <c r="C53" s="620"/>
      <c r="D53" s="210"/>
      <c r="E53" s="210"/>
      <c r="F53" s="211"/>
      <c r="G53" s="14"/>
      <c r="H53" s="607"/>
      <c r="I53" s="608"/>
      <c r="J53" s="608"/>
      <c r="K53" s="555"/>
      <c r="L53" s="76"/>
      <c r="M53" s="697"/>
      <c r="N53" s="698"/>
      <c r="O53" s="68"/>
    </row>
    <row r="54" spans="1:15" ht="15" customHeight="1" x14ac:dyDescent="0.25">
      <c r="A54" s="618" t="s">
        <v>145</v>
      </c>
      <c r="B54" s="619"/>
      <c r="C54" s="620"/>
      <c r="D54" s="210"/>
      <c r="E54" s="210"/>
      <c r="F54" s="211"/>
      <c r="G54" s="14"/>
      <c r="H54" s="607"/>
      <c r="I54" s="608"/>
      <c r="J54" s="608"/>
      <c r="K54" s="555"/>
      <c r="L54" s="86"/>
      <c r="M54" s="697"/>
      <c r="N54" s="698"/>
      <c r="O54" s="68"/>
    </row>
    <row r="55" spans="1:15" ht="27" customHeight="1" x14ac:dyDescent="0.25">
      <c r="A55" s="618" t="s">
        <v>146</v>
      </c>
      <c r="B55" s="619"/>
      <c r="C55" s="620"/>
      <c r="D55" s="210"/>
      <c r="E55" s="210"/>
      <c r="F55" s="211"/>
      <c r="G55" s="14"/>
      <c r="H55" s="607"/>
      <c r="I55" s="608"/>
      <c r="J55" s="608"/>
      <c r="K55" s="555"/>
      <c r="L55" s="86"/>
      <c r="M55" s="697"/>
      <c r="N55" s="698"/>
      <c r="O55" s="68"/>
    </row>
    <row r="56" spans="1:15" ht="15" customHeight="1" x14ac:dyDescent="0.25">
      <c r="A56" s="643" t="s">
        <v>20</v>
      </c>
      <c r="B56" s="644"/>
      <c r="C56" s="644"/>
      <c r="D56" s="644"/>
      <c r="E56" s="644"/>
      <c r="F56" s="645"/>
      <c r="G56" s="13"/>
      <c r="H56" s="612"/>
      <c r="I56" s="613"/>
      <c r="J56" s="613"/>
      <c r="K56" s="614"/>
      <c r="L56" s="6"/>
      <c r="M56" s="697"/>
      <c r="N56" s="698"/>
      <c r="O56" s="77"/>
    </row>
    <row r="57" spans="1:15" ht="27" customHeight="1" x14ac:dyDescent="0.25">
      <c r="A57" s="618" t="s">
        <v>147</v>
      </c>
      <c r="B57" s="619"/>
      <c r="C57" s="620"/>
      <c r="D57" s="210"/>
      <c r="E57" s="210"/>
      <c r="F57" s="211"/>
      <c r="H57" s="607"/>
      <c r="I57" s="608"/>
      <c r="J57" s="608"/>
      <c r="K57" s="555"/>
      <c r="L57" s="76"/>
      <c r="M57" s="697"/>
      <c r="N57" s="698"/>
      <c r="O57" s="76"/>
    </row>
    <row r="58" spans="1:15" ht="27" customHeight="1" x14ac:dyDescent="0.25">
      <c r="A58" s="714" t="s">
        <v>148</v>
      </c>
      <c r="B58" s="715"/>
      <c r="C58" s="716"/>
      <c r="D58" s="215"/>
      <c r="E58" s="212"/>
      <c r="F58" s="213"/>
      <c r="G58" s="14"/>
      <c r="H58" s="607"/>
      <c r="I58" s="608"/>
      <c r="J58" s="608"/>
      <c r="K58" s="555"/>
      <c r="L58" s="76"/>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7"/>
      <c r="G61" s="95"/>
      <c r="H61" s="607"/>
      <c r="I61" s="608"/>
      <c r="J61" s="608"/>
      <c r="K61" s="555"/>
      <c r="L61" s="76"/>
      <c r="M61" s="697"/>
      <c r="N61" s="698"/>
      <c r="O61" s="68"/>
    </row>
    <row r="62" spans="1:15" ht="15" customHeight="1" x14ac:dyDescent="0.25">
      <c r="A62" s="637" t="s">
        <v>152</v>
      </c>
      <c r="B62" s="638"/>
      <c r="C62" s="639"/>
      <c r="D62" s="210"/>
      <c r="E62" s="210"/>
      <c r="F62" s="319"/>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20" ht="27" customHeight="1" thickBot="1" x14ac:dyDescent="0.3">
      <c r="A65" s="640" t="s">
        <v>155</v>
      </c>
      <c r="B65" s="641"/>
      <c r="C65" s="642"/>
      <c r="D65" s="309"/>
      <c r="E65" s="309"/>
      <c r="F65" s="310"/>
      <c r="G65" s="95"/>
      <c r="H65" s="631"/>
      <c r="I65" s="632"/>
      <c r="J65" s="632"/>
      <c r="K65" s="633"/>
      <c r="L65" s="76"/>
      <c r="M65" s="699"/>
      <c r="N65" s="700"/>
      <c r="O65" s="68"/>
    </row>
    <row r="66" spans="1:20" x14ac:dyDescent="0.25">
      <c r="A66" s="46"/>
      <c r="B66" s="46"/>
      <c r="C66" s="46"/>
      <c r="D66" s="46"/>
      <c r="E66" s="46"/>
      <c r="F66" s="46"/>
      <c r="G66" s="46"/>
      <c r="H66" s="46"/>
      <c r="I66" s="46"/>
      <c r="J66" s="46"/>
      <c r="K66" s="46"/>
      <c r="L66" s="46"/>
      <c r="M66" s="46"/>
      <c r="N66" s="46"/>
      <c r="O66" s="46"/>
      <c r="P66" s="46"/>
      <c r="Q66" s="46"/>
      <c r="R66" s="46"/>
      <c r="S66" s="46"/>
      <c r="T66" s="46"/>
    </row>
    <row r="67" spans="1:20" x14ac:dyDescent="0.25">
      <c r="A67" s="46"/>
      <c r="B67" s="46"/>
      <c r="C67" s="46"/>
      <c r="D67" s="46"/>
      <c r="E67" s="46"/>
      <c r="F67" s="46"/>
      <c r="G67" s="46"/>
      <c r="H67" s="46"/>
      <c r="I67" s="46"/>
      <c r="J67" s="46"/>
      <c r="K67" s="46"/>
      <c r="L67" s="46"/>
      <c r="M67" s="46"/>
      <c r="N67" s="46"/>
      <c r="O67" s="46"/>
      <c r="P67" s="46"/>
      <c r="Q67" s="46"/>
      <c r="R67" s="46"/>
      <c r="S67" s="46"/>
      <c r="T67" s="46"/>
    </row>
    <row r="68" spans="1:20" x14ac:dyDescent="0.25">
      <c r="A68" s="46"/>
      <c r="B68" s="46"/>
      <c r="C68" s="46"/>
      <c r="D68" s="46"/>
      <c r="E68" s="46"/>
      <c r="F68" s="46"/>
      <c r="G68" s="46"/>
      <c r="H68" s="46"/>
      <c r="I68" s="46"/>
      <c r="J68" s="46"/>
      <c r="K68" s="46"/>
      <c r="L68" s="46"/>
      <c r="M68" s="46"/>
      <c r="N68" s="46"/>
      <c r="O68" s="46"/>
      <c r="P68" s="46"/>
      <c r="Q68" s="46"/>
      <c r="R68" s="46"/>
      <c r="S68" s="46"/>
      <c r="T68" s="46"/>
    </row>
    <row r="69" spans="1:20" x14ac:dyDescent="0.25">
      <c r="A69" s="46"/>
      <c r="B69" s="46"/>
      <c r="C69" s="46"/>
      <c r="D69" s="46"/>
      <c r="E69" s="46"/>
      <c r="F69" s="46"/>
      <c r="G69" s="46"/>
      <c r="H69" s="46"/>
      <c r="I69" s="46"/>
      <c r="J69" s="46"/>
      <c r="K69" s="46"/>
      <c r="L69" s="46"/>
      <c r="M69" s="46"/>
      <c r="N69" s="46"/>
      <c r="O69" s="46"/>
      <c r="P69" s="46"/>
      <c r="Q69" s="46"/>
      <c r="R69" s="46"/>
      <c r="S69" s="46"/>
      <c r="T69" s="46"/>
    </row>
    <row r="70" spans="1:20" x14ac:dyDescent="0.25">
      <c r="A70" s="46"/>
      <c r="B70" s="46"/>
      <c r="C70" s="46"/>
      <c r="D70" s="46"/>
      <c r="E70" s="46"/>
      <c r="F70" s="46"/>
      <c r="G70" s="46"/>
      <c r="H70" s="46"/>
      <c r="I70" s="46"/>
      <c r="J70" s="46"/>
      <c r="K70" s="46"/>
      <c r="L70" s="46"/>
      <c r="M70" s="46"/>
      <c r="N70" s="46"/>
      <c r="O70" s="46"/>
      <c r="P70" s="46"/>
      <c r="Q70" s="46"/>
      <c r="R70" s="46"/>
      <c r="S70" s="46"/>
      <c r="T70" s="46"/>
    </row>
    <row r="71" spans="1:20" x14ac:dyDescent="0.25">
      <c r="A71" s="46"/>
      <c r="B71" s="46"/>
      <c r="C71" s="46"/>
      <c r="D71" s="46"/>
      <c r="E71" s="46"/>
      <c r="F71" s="46"/>
      <c r="G71" s="46"/>
      <c r="H71" s="46"/>
      <c r="I71" s="46"/>
      <c r="J71" s="46"/>
      <c r="K71" s="46"/>
      <c r="L71" s="46"/>
      <c r="M71" s="46"/>
      <c r="N71" s="46"/>
      <c r="O71" s="46"/>
      <c r="P71" s="46"/>
      <c r="Q71" s="46"/>
      <c r="R71" s="46"/>
      <c r="S71" s="46"/>
      <c r="T71" s="46"/>
    </row>
    <row r="72" spans="1:20" x14ac:dyDescent="0.25">
      <c r="A72" s="46"/>
      <c r="B72" s="46"/>
      <c r="C72" s="46"/>
      <c r="D72" s="46"/>
      <c r="E72" s="46"/>
      <c r="F72" s="46"/>
      <c r="G72" s="46"/>
      <c r="H72" s="46"/>
      <c r="I72" s="46"/>
      <c r="J72" s="46"/>
      <c r="K72" s="46"/>
      <c r="L72" s="46"/>
      <c r="M72" s="46"/>
      <c r="N72" s="46"/>
      <c r="O72" s="46"/>
      <c r="P72" s="46"/>
      <c r="Q72" s="46"/>
      <c r="R72" s="46"/>
      <c r="S72" s="46"/>
      <c r="T72" s="46"/>
    </row>
    <row r="73" spans="1:20" x14ac:dyDescent="0.25">
      <c r="A73" s="46"/>
      <c r="B73" s="46"/>
      <c r="C73" s="46"/>
      <c r="D73" s="46"/>
      <c r="E73" s="46"/>
      <c r="F73" s="46"/>
      <c r="G73" s="46"/>
      <c r="H73" s="46"/>
      <c r="I73" s="46"/>
      <c r="J73" s="46"/>
      <c r="K73" s="46"/>
      <c r="L73" s="46"/>
      <c r="M73" s="46"/>
      <c r="N73" s="46"/>
      <c r="O73" s="46"/>
      <c r="P73" s="46"/>
      <c r="Q73" s="46"/>
      <c r="R73" s="46"/>
      <c r="S73" s="46"/>
      <c r="T73" s="46"/>
    </row>
    <row r="74" spans="1:20" x14ac:dyDescent="0.25">
      <c r="A74" s="46"/>
      <c r="B74" s="46"/>
      <c r="C74" s="46"/>
      <c r="D74" s="46"/>
      <c r="E74" s="46"/>
      <c r="F74" s="46"/>
      <c r="G74" s="46"/>
      <c r="H74" s="46"/>
      <c r="I74" s="46"/>
      <c r="J74" s="46"/>
      <c r="K74" s="46"/>
      <c r="L74" s="46"/>
      <c r="M74" s="46"/>
      <c r="N74" s="46"/>
      <c r="O74" s="46"/>
      <c r="P74" s="46"/>
      <c r="Q74" s="46"/>
      <c r="R74" s="46"/>
      <c r="S74" s="46"/>
      <c r="T74" s="46"/>
    </row>
    <row r="75" spans="1:20" x14ac:dyDescent="0.25">
      <c r="A75" s="46"/>
      <c r="B75" s="46"/>
      <c r="C75" s="46"/>
      <c r="D75" s="46"/>
      <c r="E75" s="46"/>
      <c r="F75" s="46"/>
      <c r="G75" s="46"/>
      <c r="H75" s="46"/>
      <c r="I75" s="46"/>
      <c r="J75" s="46"/>
      <c r="K75" s="46"/>
      <c r="L75" s="46"/>
      <c r="M75" s="46"/>
      <c r="N75" s="46"/>
      <c r="O75" s="46"/>
      <c r="P75" s="46"/>
      <c r="Q75" s="46"/>
      <c r="R75" s="46"/>
      <c r="S75" s="46"/>
      <c r="T75" s="46"/>
    </row>
    <row r="76" spans="1:20" x14ac:dyDescent="0.25">
      <c r="A76" s="46"/>
      <c r="B76" s="46"/>
      <c r="C76" s="46"/>
      <c r="D76" s="46"/>
      <c r="E76" s="46"/>
      <c r="F76" s="46"/>
      <c r="G76" s="46"/>
      <c r="H76" s="46"/>
      <c r="I76" s="46"/>
      <c r="J76" s="46"/>
      <c r="K76" s="46"/>
      <c r="L76" s="46"/>
      <c r="M76" s="46"/>
      <c r="N76" s="46"/>
      <c r="O76" s="46"/>
      <c r="P76" s="46"/>
      <c r="Q76" s="46"/>
      <c r="R76" s="46"/>
      <c r="S76" s="46"/>
      <c r="T76" s="46"/>
    </row>
    <row r="77" spans="1:20" x14ac:dyDescent="0.25">
      <c r="A77" s="46"/>
      <c r="B77" s="46"/>
      <c r="C77" s="46"/>
      <c r="D77" s="46"/>
      <c r="E77" s="46"/>
      <c r="F77" s="46"/>
      <c r="G77" s="46"/>
      <c r="H77" s="46"/>
      <c r="I77" s="46"/>
      <c r="J77" s="46"/>
      <c r="K77" s="46"/>
      <c r="L77" s="46"/>
      <c r="M77" s="46"/>
      <c r="N77" s="46"/>
      <c r="O77" s="46"/>
      <c r="P77" s="46"/>
      <c r="Q77" s="46"/>
      <c r="R77" s="46"/>
      <c r="S77" s="46"/>
      <c r="T77" s="46"/>
    </row>
    <row r="78" spans="1:20" x14ac:dyDescent="0.25">
      <c r="A78" s="46"/>
      <c r="B78" s="46"/>
      <c r="C78" s="46"/>
      <c r="D78" s="46"/>
      <c r="E78" s="46"/>
      <c r="F78" s="46"/>
      <c r="G78" s="46"/>
      <c r="H78" s="46"/>
      <c r="I78" s="46"/>
      <c r="J78" s="46"/>
      <c r="K78" s="46"/>
      <c r="L78" s="46"/>
      <c r="M78" s="46"/>
      <c r="N78" s="46"/>
      <c r="O78" s="46"/>
      <c r="P78" s="46"/>
      <c r="Q78" s="46"/>
      <c r="R78" s="46"/>
      <c r="S78" s="46"/>
      <c r="T78" s="46"/>
    </row>
    <row r="79" spans="1:20" x14ac:dyDescent="0.25">
      <c r="A79" s="46"/>
      <c r="B79" s="46"/>
      <c r="C79" s="46"/>
      <c r="D79" s="46"/>
      <c r="E79" s="46"/>
      <c r="F79" s="46"/>
      <c r="G79" s="46"/>
      <c r="H79" s="46"/>
      <c r="I79" s="46"/>
      <c r="J79" s="46"/>
      <c r="K79" s="46"/>
      <c r="L79" s="46"/>
      <c r="M79" s="46"/>
      <c r="N79" s="46"/>
      <c r="O79" s="46"/>
      <c r="P79" s="46"/>
      <c r="Q79" s="46"/>
      <c r="R79" s="46"/>
      <c r="S79" s="46"/>
      <c r="T79" s="46"/>
    </row>
    <row r="80" spans="1:20" x14ac:dyDescent="0.25">
      <c r="A80" s="46"/>
      <c r="B80" s="46"/>
      <c r="C80" s="46"/>
      <c r="D80" s="46"/>
      <c r="E80" s="46"/>
      <c r="F80" s="46"/>
      <c r="G80" s="46"/>
      <c r="H80" s="46"/>
      <c r="I80" s="46"/>
      <c r="J80" s="46"/>
      <c r="K80" s="46"/>
      <c r="L80" s="46"/>
      <c r="M80" s="46"/>
      <c r="N80" s="46"/>
      <c r="O80" s="46"/>
      <c r="P80" s="46"/>
      <c r="Q80" s="46"/>
      <c r="R80" s="46"/>
      <c r="S80" s="46"/>
      <c r="T80" s="46"/>
    </row>
    <row r="81" spans="1:20" x14ac:dyDescent="0.25">
      <c r="A81" s="46"/>
      <c r="B81" s="46"/>
      <c r="C81" s="46"/>
      <c r="D81" s="46"/>
      <c r="E81" s="46"/>
      <c r="F81" s="46"/>
      <c r="G81" s="46"/>
      <c r="H81" s="46"/>
      <c r="I81" s="46"/>
      <c r="J81" s="46"/>
      <c r="K81" s="46"/>
      <c r="L81" s="46"/>
      <c r="M81" s="46"/>
      <c r="N81" s="46"/>
      <c r="O81" s="46"/>
      <c r="P81" s="46"/>
      <c r="Q81" s="46"/>
      <c r="R81" s="46"/>
      <c r="S81" s="46"/>
      <c r="T81" s="46"/>
    </row>
    <row r="82" spans="1:20" x14ac:dyDescent="0.25">
      <c r="A82" s="46"/>
      <c r="B82" s="46"/>
      <c r="C82" s="46"/>
      <c r="D82" s="46"/>
      <c r="E82" s="46"/>
      <c r="F82" s="46"/>
      <c r="G82" s="46"/>
      <c r="H82" s="46"/>
      <c r="I82" s="46"/>
      <c r="J82" s="46"/>
      <c r="K82" s="46"/>
      <c r="L82" s="46"/>
      <c r="M82" s="46"/>
      <c r="N82" s="46"/>
      <c r="O82" s="46"/>
      <c r="P82" s="46"/>
      <c r="Q82" s="46"/>
      <c r="R82" s="46"/>
      <c r="S82" s="46"/>
      <c r="T82" s="46"/>
    </row>
    <row r="83" spans="1:20" x14ac:dyDescent="0.25">
      <c r="A83" s="46"/>
      <c r="B83" s="46"/>
      <c r="C83" s="46"/>
      <c r="D83" s="46"/>
      <c r="E83" s="46"/>
      <c r="F83" s="46"/>
      <c r="G83" s="46"/>
      <c r="H83" s="46"/>
      <c r="I83" s="46"/>
      <c r="J83" s="46"/>
      <c r="K83" s="46"/>
      <c r="L83" s="46"/>
      <c r="M83" s="46"/>
      <c r="N83" s="46"/>
      <c r="O83" s="46"/>
      <c r="P83" s="46"/>
      <c r="Q83" s="46"/>
      <c r="R83" s="46"/>
      <c r="S83" s="46"/>
      <c r="T83" s="46"/>
    </row>
    <row r="84" spans="1:20" x14ac:dyDescent="0.25">
      <c r="A84" s="46"/>
      <c r="B84" s="46"/>
      <c r="C84" s="46"/>
      <c r="D84" s="46"/>
      <c r="E84" s="46"/>
      <c r="F84" s="46"/>
      <c r="G84" s="46"/>
      <c r="H84" s="46"/>
      <c r="I84" s="46"/>
      <c r="J84" s="46"/>
      <c r="K84" s="46"/>
      <c r="L84" s="46"/>
      <c r="M84" s="46"/>
      <c r="N84" s="46"/>
      <c r="O84" s="46"/>
      <c r="P84" s="46"/>
      <c r="Q84" s="46"/>
      <c r="R84" s="46"/>
      <c r="S84" s="46"/>
      <c r="T84" s="46"/>
    </row>
    <row r="85" spans="1:20" x14ac:dyDescent="0.25">
      <c r="A85" s="46"/>
      <c r="B85" s="46"/>
      <c r="C85" s="46"/>
      <c r="D85" s="46"/>
      <c r="E85" s="46"/>
      <c r="F85" s="46"/>
      <c r="G85" s="46"/>
      <c r="H85" s="46"/>
      <c r="I85" s="46"/>
      <c r="J85" s="46"/>
      <c r="K85" s="46"/>
      <c r="L85" s="46"/>
      <c r="M85" s="46"/>
      <c r="N85" s="46"/>
      <c r="O85" s="46"/>
      <c r="P85" s="46"/>
      <c r="Q85" s="46"/>
      <c r="R85" s="46"/>
      <c r="S85" s="46"/>
      <c r="T85" s="46"/>
    </row>
    <row r="86" spans="1:20" x14ac:dyDescent="0.25">
      <c r="A86" s="46"/>
      <c r="B86" s="46"/>
      <c r="C86" s="46"/>
      <c r="D86" s="46"/>
      <c r="E86" s="46"/>
      <c r="F86" s="46"/>
      <c r="G86" s="46"/>
      <c r="H86" s="46"/>
      <c r="I86" s="46"/>
      <c r="J86" s="46"/>
      <c r="K86" s="46"/>
      <c r="L86" s="46"/>
      <c r="M86" s="46"/>
      <c r="N86" s="46"/>
      <c r="O86" s="46"/>
      <c r="P86" s="46"/>
      <c r="Q86" s="46"/>
      <c r="R86" s="46"/>
      <c r="S86" s="46"/>
      <c r="T86" s="46"/>
    </row>
    <row r="87" spans="1:20" x14ac:dyDescent="0.25">
      <c r="A87" s="46"/>
      <c r="B87" s="46"/>
      <c r="C87" s="46"/>
      <c r="D87" s="46"/>
      <c r="E87" s="46"/>
      <c r="F87" s="46"/>
      <c r="G87" s="46"/>
      <c r="H87" s="46"/>
      <c r="I87" s="46"/>
      <c r="J87" s="46"/>
      <c r="K87" s="46"/>
      <c r="L87" s="46"/>
      <c r="M87" s="46"/>
      <c r="N87" s="46"/>
      <c r="O87" s="46"/>
      <c r="P87" s="46"/>
      <c r="Q87" s="46"/>
      <c r="R87" s="46"/>
      <c r="S87" s="46"/>
      <c r="T87" s="46"/>
    </row>
    <row r="88" spans="1:20" x14ac:dyDescent="0.25">
      <c r="A88" s="46"/>
      <c r="B88" s="46"/>
      <c r="C88" s="46"/>
      <c r="D88" s="46"/>
      <c r="E88" s="46"/>
      <c r="F88" s="46"/>
      <c r="G88" s="46"/>
      <c r="H88" s="46"/>
      <c r="I88" s="46"/>
      <c r="J88" s="46"/>
      <c r="K88" s="46"/>
      <c r="L88" s="46"/>
      <c r="M88" s="46"/>
      <c r="N88" s="46"/>
      <c r="O88" s="46"/>
      <c r="P88" s="46"/>
      <c r="Q88" s="46"/>
      <c r="R88" s="46"/>
      <c r="S88" s="46"/>
      <c r="T88" s="46"/>
    </row>
    <row r="89" spans="1:20" x14ac:dyDescent="0.25">
      <c r="A89" s="46"/>
      <c r="B89" s="46"/>
      <c r="C89" s="46"/>
      <c r="D89" s="46"/>
      <c r="E89" s="46"/>
      <c r="F89" s="46"/>
      <c r="G89" s="46"/>
      <c r="H89" s="46"/>
      <c r="I89" s="46"/>
      <c r="J89" s="46"/>
      <c r="K89" s="46"/>
      <c r="L89" s="46"/>
      <c r="M89" s="46"/>
      <c r="N89" s="46"/>
      <c r="O89" s="46"/>
      <c r="P89" s="46"/>
      <c r="Q89" s="46"/>
      <c r="R89" s="46"/>
      <c r="S89" s="46"/>
      <c r="T89" s="46"/>
    </row>
    <row r="90" spans="1:20" x14ac:dyDescent="0.25">
      <c r="A90" s="46"/>
      <c r="B90" s="46"/>
      <c r="C90" s="46"/>
      <c r="D90" s="46"/>
      <c r="E90" s="46"/>
      <c r="F90" s="46"/>
      <c r="G90" s="46"/>
      <c r="H90" s="46"/>
      <c r="I90" s="46"/>
      <c r="J90" s="46"/>
      <c r="K90" s="46"/>
      <c r="L90" s="46"/>
      <c r="M90" s="46"/>
      <c r="N90" s="46"/>
      <c r="O90" s="46"/>
      <c r="P90" s="46"/>
      <c r="Q90" s="46"/>
      <c r="R90" s="46"/>
      <c r="S90" s="46"/>
      <c r="T90" s="46"/>
    </row>
    <row r="91" spans="1:20" x14ac:dyDescent="0.25">
      <c r="A91" s="46"/>
      <c r="B91" s="46"/>
      <c r="C91" s="46"/>
      <c r="D91" s="46"/>
      <c r="E91" s="46"/>
      <c r="F91" s="46"/>
      <c r="G91" s="46"/>
      <c r="H91" s="46"/>
      <c r="I91" s="46"/>
      <c r="J91" s="46"/>
      <c r="K91" s="46"/>
      <c r="L91" s="46"/>
      <c r="M91" s="46"/>
      <c r="N91" s="46"/>
      <c r="O91" s="46"/>
      <c r="P91" s="46"/>
      <c r="Q91" s="46"/>
      <c r="R91" s="46"/>
      <c r="S91" s="46"/>
      <c r="T91" s="46"/>
    </row>
    <row r="92" spans="1:20" x14ac:dyDescent="0.25">
      <c r="A92" s="46"/>
      <c r="B92" s="46"/>
      <c r="C92" s="46"/>
      <c r="D92" s="46"/>
      <c r="E92" s="46"/>
      <c r="F92" s="46"/>
      <c r="G92" s="46"/>
      <c r="H92" s="46"/>
      <c r="I92" s="46"/>
      <c r="J92" s="46"/>
      <c r="K92" s="46"/>
      <c r="L92" s="46"/>
      <c r="M92" s="46"/>
      <c r="N92" s="46"/>
      <c r="O92" s="46"/>
      <c r="P92" s="46"/>
      <c r="Q92" s="46"/>
      <c r="R92" s="46"/>
      <c r="S92" s="46"/>
      <c r="T92" s="46"/>
    </row>
    <row r="93" spans="1:20" x14ac:dyDescent="0.25">
      <c r="A93" s="46"/>
      <c r="B93" s="46"/>
      <c r="C93" s="46"/>
      <c r="D93" s="46"/>
      <c r="E93" s="46"/>
      <c r="F93" s="46"/>
      <c r="G93" s="46"/>
      <c r="H93" s="46"/>
      <c r="I93" s="46"/>
      <c r="J93" s="46"/>
      <c r="K93" s="46"/>
      <c r="L93" s="46"/>
      <c r="M93" s="46"/>
      <c r="N93" s="46"/>
      <c r="O93" s="46"/>
      <c r="P93" s="46"/>
      <c r="Q93" s="46"/>
      <c r="R93" s="46"/>
      <c r="S93" s="46"/>
      <c r="T93" s="46"/>
    </row>
    <row r="94" spans="1:20" x14ac:dyDescent="0.25">
      <c r="A94" s="46"/>
      <c r="B94" s="46"/>
      <c r="C94" s="46"/>
      <c r="D94" s="46"/>
      <c r="E94" s="46"/>
      <c r="F94" s="46"/>
      <c r="G94" s="46"/>
      <c r="H94" s="46"/>
      <c r="I94" s="46"/>
      <c r="J94" s="46"/>
      <c r="K94" s="46"/>
      <c r="L94" s="46"/>
      <c r="M94" s="46"/>
      <c r="N94" s="46"/>
      <c r="O94" s="46"/>
      <c r="P94" s="46"/>
      <c r="Q94" s="46"/>
      <c r="R94" s="46"/>
      <c r="S94" s="46"/>
      <c r="T94" s="46"/>
    </row>
    <row r="95" spans="1:20" x14ac:dyDescent="0.25">
      <c r="A95" s="46"/>
      <c r="B95" s="46"/>
      <c r="C95" s="46"/>
      <c r="D95" s="46"/>
      <c r="E95" s="46"/>
      <c r="F95" s="46"/>
      <c r="G95" s="46"/>
      <c r="H95" s="46"/>
      <c r="I95" s="46"/>
      <c r="J95" s="46"/>
      <c r="K95" s="46"/>
      <c r="L95" s="46"/>
      <c r="M95" s="46"/>
      <c r="N95" s="46"/>
      <c r="O95" s="46"/>
      <c r="P95" s="46"/>
      <c r="Q95" s="46"/>
      <c r="R95" s="46"/>
      <c r="S95" s="46"/>
      <c r="T95" s="46"/>
    </row>
    <row r="96" spans="1:20" x14ac:dyDescent="0.25">
      <c r="A96" s="46"/>
      <c r="B96" s="46"/>
      <c r="C96" s="46"/>
      <c r="D96" s="46"/>
      <c r="E96" s="46"/>
      <c r="F96" s="46"/>
      <c r="G96" s="46"/>
      <c r="H96" s="46"/>
      <c r="I96" s="46"/>
      <c r="J96" s="46"/>
      <c r="K96" s="46"/>
      <c r="L96" s="46"/>
      <c r="M96" s="46"/>
      <c r="N96" s="46"/>
      <c r="O96" s="46"/>
      <c r="P96" s="46"/>
      <c r="Q96" s="46"/>
      <c r="R96" s="46"/>
      <c r="S96" s="46"/>
      <c r="T96" s="46"/>
    </row>
    <row r="97" spans="1:20" x14ac:dyDescent="0.25">
      <c r="A97" s="46"/>
      <c r="B97" s="46"/>
      <c r="C97" s="46"/>
      <c r="D97" s="46"/>
      <c r="E97" s="46"/>
      <c r="F97" s="46"/>
      <c r="G97" s="46"/>
      <c r="H97" s="46"/>
      <c r="I97" s="46"/>
      <c r="J97" s="46"/>
      <c r="K97" s="46"/>
      <c r="L97" s="46"/>
      <c r="M97" s="46"/>
      <c r="N97" s="46"/>
      <c r="O97" s="46"/>
      <c r="P97" s="46"/>
      <c r="Q97" s="46"/>
      <c r="R97" s="46"/>
      <c r="S97" s="46"/>
      <c r="T97" s="46"/>
    </row>
    <row r="98" spans="1:20" x14ac:dyDescent="0.25">
      <c r="A98" s="46"/>
      <c r="B98" s="46"/>
      <c r="C98" s="46"/>
      <c r="D98" s="46"/>
      <c r="E98" s="46"/>
      <c r="F98" s="46"/>
      <c r="G98" s="46"/>
      <c r="H98" s="46"/>
      <c r="I98" s="46"/>
      <c r="J98" s="46"/>
      <c r="K98" s="46"/>
      <c r="L98" s="46"/>
      <c r="M98" s="46"/>
      <c r="N98" s="46"/>
      <c r="O98" s="46"/>
      <c r="P98" s="46"/>
      <c r="Q98" s="46"/>
      <c r="R98" s="46"/>
      <c r="S98" s="46"/>
      <c r="T98" s="46"/>
    </row>
    <row r="99" spans="1:20" x14ac:dyDescent="0.25">
      <c r="A99" s="46"/>
      <c r="B99" s="46"/>
      <c r="C99" s="46"/>
      <c r="D99" s="46"/>
      <c r="E99" s="46"/>
      <c r="F99" s="46"/>
      <c r="G99" s="46"/>
      <c r="H99" s="46"/>
      <c r="I99" s="46"/>
      <c r="J99" s="46"/>
      <c r="K99" s="46"/>
      <c r="L99" s="46"/>
      <c r="M99" s="46"/>
      <c r="N99" s="46"/>
      <c r="O99" s="46"/>
      <c r="P99" s="46"/>
      <c r="Q99" s="46"/>
      <c r="R99" s="46"/>
      <c r="S99" s="46"/>
      <c r="T99" s="46"/>
    </row>
    <row r="100" spans="1:20" x14ac:dyDescent="0.25">
      <c r="A100" s="46"/>
      <c r="B100" s="46"/>
      <c r="C100" s="46"/>
      <c r="D100" s="46"/>
      <c r="E100" s="46"/>
      <c r="F100" s="46"/>
      <c r="G100" s="46"/>
      <c r="H100" s="46"/>
      <c r="I100" s="46"/>
      <c r="J100" s="46"/>
      <c r="K100" s="46"/>
      <c r="L100" s="46"/>
      <c r="M100" s="46"/>
      <c r="N100" s="46"/>
      <c r="O100" s="46"/>
      <c r="P100" s="46"/>
      <c r="Q100" s="46"/>
      <c r="R100" s="46"/>
      <c r="S100" s="46"/>
      <c r="T100" s="46"/>
    </row>
    <row r="101" spans="1:20" x14ac:dyDescent="0.25">
      <c r="A101" s="46"/>
      <c r="B101" s="46"/>
      <c r="C101" s="46"/>
      <c r="D101" s="46"/>
      <c r="E101" s="46"/>
      <c r="F101" s="46"/>
      <c r="G101" s="46"/>
      <c r="H101" s="46"/>
      <c r="I101" s="46"/>
      <c r="J101" s="46"/>
      <c r="K101" s="46"/>
      <c r="L101" s="46"/>
      <c r="M101" s="46"/>
      <c r="N101" s="46"/>
      <c r="O101" s="46"/>
      <c r="P101" s="46"/>
      <c r="Q101" s="46"/>
      <c r="R101" s="46"/>
      <c r="S101" s="46"/>
      <c r="T101" s="46"/>
    </row>
    <row r="102" spans="1:20" x14ac:dyDescent="0.25">
      <c r="A102" s="46"/>
      <c r="B102" s="46"/>
      <c r="C102" s="46"/>
      <c r="D102" s="46"/>
      <c r="E102" s="46"/>
      <c r="F102" s="46"/>
      <c r="G102" s="46"/>
      <c r="H102" s="46"/>
      <c r="I102" s="46"/>
      <c r="J102" s="46"/>
      <c r="K102" s="46"/>
      <c r="L102" s="46"/>
      <c r="M102" s="46"/>
      <c r="N102" s="46"/>
      <c r="O102" s="46"/>
      <c r="P102" s="46"/>
      <c r="Q102" s="46"/>
      <c r="R102" s="46"/>
      <c r="S102" s="46"/>
      <c r="T102" s="46"/>
    </row>
    <row r="103" spans="1:20" x14ac:dyDescent="0.25">
      <c r="A103" s="46"/>
      <c r="B103" s="46"/>
      <c r="C103" s="46"/>
      <c r="D103" s="46"/>
      <c r="E103" s="46"/>
      <c r="F103" s="46"/>
      <c r="G103" s="46"/>
      <c r="H103" s="46"/>
      <c r="I103" s="46"/>
      <c r="J103" s="46"/>
      <c r="K103" s="46"/>
      <c r="L103" s="46"/>
      <c r="M103" s="46"/>
      <c r="N103" s="46"/>
      <c r="O103" s="46"/>
      <c r="P103" s="46"/>
      <c r="Q103" s="46"/>
      <c r="R103" s="46"/>
      <c r="S103" s="46"/>
      <c r="T103" s="46"/>
    </row>
    <row r="104" spans="1:20" x14ac:dyDescent="0.25">
      <c r="A104" s="46"/>
      <c r="B104" s="46"/>
      <c r="C104" s="46"/>
      <c r="D104" s="46"/>
      <c r="E104" s="46"/>
      <c r="F104" s="46"/>
      <c r="G104" s="46"/>
      <c r="H104" s="46"/>
      <c r="I104" s="46"/>
      <c r="J104" s="46"/>
      <c r="K104" s="46"/>
      <c r="L104" s="46"/>
      <c r="M104" s="46"/>
      <c r="N104" s="46"/>
      <c r="O104" s="46"/>
      <c r="P104" s="46"/>
      <c r="Q104" s="46"/>
      <c r="R104" s="46"/>
      <c r="S104" s="46"/>
      <c r="T104" s="46"/>
    </row>
    <row r="105" spans="1:20" x14ac:dyDescent="0.25">
      <c r="A105" s="46"/>
      <c r="B105" s="46"/>
      <c r="C105" s="46"/>
      <c r="D105" s="46"/>
      <c r="E105" s="46"/>
      <c r="F105" s="46"/>
      <c r="G105" s="46"/>
      <c r="H105" s="46"/>
      <c r="I105" s="46"/>
      <c r="J105" s="46"/>
      <c r="K105" s="46"/>
      <c r="L105" s="46"/>
      <c r="M105" s="46"/>
      <c r="N105" s="46"/>
      <c r="O105" s="46"/>
      <c r="P105" s="46"/>
      <c r="Q105" s="46"/>
      <c r="R105" s="46"/>
      <c r="S105" s="46"/>
      <c r="T105" s="46"/>
    </row>
    <row r="106" spans="1:20" x14ac:dyDescent="0.25">
      <c r="A106" s="46"/>
      <c r="B106" s="46"/>
      <c r="C106" s="46"/>
      <c r="D106" s="46"/>
      <c r="E106" s="46"/>
      <c r="F106" s="46"/>
      <c r="G106" s="46"/>
      <c r="H106" s="46"/>
      <c r="I106" s="46"/>
      <c r="J106" s="46"/>
      <c r="K106" s="46"/>
      <c r="L106" s="46"/>
      <c r="M106" s="46"/>
      <c r="N106" s="46"/>
      <c r="O106" s="46"/>
      <c r="P106" s="46"/>
      <c r="Q106" s="46"/>
      <c r="R106" s="46"/>
      <c r="S106" s="46"/>
      <c r="T106" s="46"/>
    </row>
    <row r="107" spans="1:20" x14ac:dyDescent="0.25">
      <c r="A107" s="46"/>
      <c r="B107" s="46"/>
      <c r="C107" s="46"/>
      <c r="D107" s="46"/>
      <c r="E107" s="46"/>
      <c r="F107" s="46"/>
      <c r="G107" s="46"/>
      <c r="H107" s="46"/>
      <c r="I107" s="46"/>
      <c r="J107" s="46"/>
      <c r="K107" s="46"/>
      <c r="L107" s="46"/>
      <c r="M107" s="46"/>
      <c r="N107" s="46"/>
      <c r="O107" s="46"/>
      <c r="P107" s="46"/>
      <c r="Q107" s="46"/>
      <c r="R107" s="46"/>
      <c r="S107" s="46"/>
      <c r="T107" s="46"/>
    </row>
    <row r="108" spans="1:20" x14ac:dyDescent="0.25">
      <c r="A108" s="46"/>
      <c r="B108" s="46"/>
      <c r="C108" s="46"/>
      <c r="D108" s="46"/>
      <c r="E108" s="46"/>
      <c r="F108" s="46"/>
      <c r="G108" s="46"/>
      <c r="H108" s="46"/>
      <c r="I108" s="46"/>
      <c r="J108" s="46"/>
      <c r="K108" s="46"/>
      <c r="L108" s="46"/>
      <c r="M108" s="46"/>
      <c r="N108" s="46"/>
      <c r="O108" s="46"/>
      <c r="P108" s="46"/>
      <c r="Q108" s="46"/>
      <c r="R108" s="46"/>
      <c r="S108" s="46"/>
      <c r="T108" s="46"/>
    </row>
    <row r="109" spans="1:20" x14ac:dyDescent="0.25">
      <c r="A109" s="46"/>
      <c r="B109" s="46"/>
      <c r="C109" s="46"/>
      <c r="D109" s="46"/>
      <c r="E109" s="46"/>
      <c r="F109" s="46"/>
      <c r="G109" s="46"/>
      <c r="H109" s="46"/>
      <c r="I109" s="46"/>
      <c r="J109" s="46"/>
      <c r="K109" s="46"/>
      <c r="L109" s="46"/>
      <c r="M109" s="46"/>
      <c r="N109" s="46"/>
      <c r="O109" s="46"/>
      <c r="P109" s="46"/>
      <c r="Q109" s="46"/>
      <c r="R109" s="46"/>
      <c r="S109" s="46"/>
      <c r="T109" s="46"/>
    </row>
    <row r="110" spans="1:20" x14ac:dyDescent="0.25">
      <c r="A110" s="46"/>
      <c r="B110" s="46"/>
      <c r="C110" s="46"/>
      <c r="D110" s="46"/>
      <c r="E110" s="46"/>
      <c r="F110" s="46"/>
      <c r="G110" s="46"/>
      <c r="H110" s="46"/>
      <c r="I110" s="46"/>
      <c r="J110" s="46"/>
      <c r="K110" s="46"/>
      <c r="L110" s="46"/>
      <c r="M110" s="46"/>
      <c r="N110" s="46"/>
      <c r="O110" s="46"/>
      <c r="P110" s="46"/>
      <c r="Q110" s="46"/>
      <c r="R110" s="46"/>
      <c r="S110" s="46"/>
      <c r="T110" s="46"/>
    </row>
  </sheetData>
  <sheetProtection algorithmName="SHA-512" hashValue="t6Tj8tIso3X0l2tdWZPQhtS/Os4ogVRyhziTm795a5ffp9w6NfVP3vcj+D6mW+ID93t+IKSJWWAGbGZbTgXGkA==" saltValue="0rjDNO+eMjrfUNFklmFAYg==" spinCount="100000" sheet="1" objects="1" scenarios="1" selectLockedCells="1"/>
  <mergeCells count="73">
    <mergeCell ref="M51:N53"/>
    <mergeCell ref="M54:N56"/>
    <mergeCell ref="M57:N59"/>
    <mergeCell ref="M60:N62"/>
    <mergeCell ref="M63:N65"/>
    <mergeCell ref="M48:N48"/>
    <mergeCell ref="M49:N50"/>
    <mergeCell ref="A59:F59"/>
    <mergeCell ref="H59:K59"/>
    <mergeCell ref="A60:C60"/>
    <mergeCell ref="H60:K65"/>
    <mergeCell ref="A61:C61"/>
    <mergeCell ref="A62:C62"/>
    <mergeCell ref="A63:C63"/>
    <mergeCell ref="A64:C64"/>
    <mergeCell ref="A65:C65"/>
    <mergeCell ref="A56:F56"/>
    <mergeCell ref="H56:K56"/>
    <mergeCell ref="A57:C57"/>
    <mergeCell ref="H57:K58"/>
    <mergeCell ref="A58:C58"/>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4:F24"/>
    <mergeCell ref="H24:K24"/>
    <mergeCell ref="A25:C25"/>
    <mergeCell ref="H25:K33"/>
    <mergeCell ref="A26:C26"/>
    <mergeCell ref="A27:C27"/>
    <mergeCell ref="A28:C28"/>
    <mergeCell ref="A29:C29"/>
    <mergeCell ref="A30:C30"/>
    <mergeCell ref="A31:C31"/>
    <mergeCell ref="A32:C32"/>
    <mergeCell ref="A33:C33"/>
    <mergeCell ref="A22:C23"/>
    <mergeCell ref="D22:F22"/>
    <mergeCell ref="A1:K5"/>
    <mergeCell ref="M5:N5"/>
    <mergeCell ref="M6:N6"/>
    <mergeCell ref="C7:F13"/>
    <mergeCell ref="H7:J7"/>
    <mergeCell ref="H8:J13"/>
    <mergeCell ref="C14:F14"/>
    <mergeCell ref="H14:J14"/>
    <mergeCell ref="C15:F20"/>
    <mergeCell ref="H16:J20"/>
  </mergeCells>
  <conditionalFormatting sqref="A25">
    <cfRule type="expression" dxfId="1110" priority="245">
      <formula>IF($R25="Nein",TRUE)</formula>
    </cfRule>
  </conditionalFormatting>
  <conditionalFormatting sqref="A25">
    <cfRule type="expression" dxfId="1109" priority="244">
      <formula>IF($Y25="Nein",TRUE)</formula>
    </cfRule>
  </conditionalFormatting>
  <conditionalFormatting sqref="A25">
    <cfRule type="expression" dxfId="1108" priority="243">
      <formula>IF($AF25="Nein",TRUE)</formula>
    </cfRule>
  </conditionalFormatting>
  <conditionalFormatting sqref="A25">
    <cfRule type="expression" dxfId="1107" priority="242">
      <formula>IF($AM25="Nein",TRUE)</formula>
    </cfRule>
  </conditionalFormatting>
  <conditionalFormatting sqref="A25">
    <cfRule type="expression" dxfId="1106" priority="241">
      <formula>IF($AT25="Nein",TRUE)</formula>
    </cfRule>
  </conditionalFormatting>
  <conditionalFormatting sqref="A35:A39 A41:A46 A48:A55 A57:A58">
    <cfRule type="expression" dxfId="1105" priority="239">
      <formula>IF($O35="Nein",TRUE)</formula>
    </cfRule>
  </conditionalFormatting>
  <conditionalFormatting sqref="A35:A39 A41:A46 A48:A55 A57:A58">
    <cfRule type="expression" dxfId="1104" priority="238">
      <formula>IF($W35="Nein",TRUE)</formula>
    </cfRule>
  </conditionalFormatting>
  <conditionalFormatting sqref="A35:A39 A41:A46 A48:A55 A57:A58">
    <cfRule type="expression" dxfId="1103" priority="237">
      <formula>IF($AD35="Nein",TRUE)</formula>
    </cfRule>
  </conditionalFormatting>
  <conditionalFormatting sqref="A35:A39 A41:A46 A48:A55 A57:A58">
    <cfRule type="expression" dxfId="1102" priority="236">
      <formula>IF($AK35="Nein",TRUE)</formula>
    </cfRule>
  </conditionalFormatting>
  <conditionalFormatting sqref="A35:A39 A41:A46 A48:A55 A57:A58">
    <cfRule type="expression" dxfId="1101" priority="235">
      <formula>IF($AR35="Nein",TRUE)</formula>
    </cfRule>
  </conditionalFormatting>
  <conditionalFormatting sqref="A35:A39 A41:A46 A48:A55 A57:A58">
    <cfRule type="expression" dxfId="1100" priority="234">
      <formula>IF($I35="Nein",TRUE)</formula>
    </cfRule>
  </conditionalFormatting>
  <conditionalFormatting sqref="A25 A35:A39 A41:A46 A48:A55 A57:A58">
    <cfRule type="expression" dxfId="1099" priority="240">
      <formula>IF(#REF!="Nein",TRUE)</formula>
    </cfRule>
  </conditionalFormatting>
  <conditionalFormatting sqref="A25">
    <cfRule type="expression" dxfId="1098" priority="246">
      <formula>IF(#REF!="Nein",TRUE)</formula>
    </cfRule>
  </conditionalFormatting>
  <conditionalFormatting sqref="A25:D25">
    <cfRule type="expression" dxfId="1097" priority="233">
      <formula>$D$25="J"</formula>
    </cfRule>
  </conditionalFormatting>
  <conditionalFormatting sqref="A26:D26">
    <cfRule type="expression" dxfId="1096" priority="232">
      <formula>$D$26="J"</formula>
    </cfRule>
  </conditionalFormatting>
  <conditionalFormatting sqref="A27:D27">
    <cfRule type="expression" dxfId="1095" priority="231">
      <formula>$D$27="J"</formula>
    </cfRule>
  </conditionalFormatting>
  <conditionalFormatting sqref="A28:D28">
    <cfRule type="expression" dxfId="1094" priority="230">
      <formula>$D$28="J"</formula>
    </cfRule>
  </conditionalFormatting>
  <conditionalFormatting sqref="A29:D29">
    <cfRule type="expression" dxfId="1093" priority="229">
      <formula>$D$29="J"</formula>
    </cfRule>
  </conditionalFormatting>
  <conditionalFormatting sqref="A30:D30">
    <cfRule type="expression" dxfId="1092" priority="228">
      <formula>$D$30="J"</formula>
    </cfRule>
  </conditionalFormatting>
  <conditionalFormatting sqref="A31:D31">
    <cfRule type="expression" dxfId="1091" priority="227">
      <formula>$D$31="J"</formula>
    </cfRule>
  </conditionalFormatting>
  <conditionalFormatting sqref="A32:D32">
    <cfRule type="expression" dxfId="1090" priority="226">
      <formula>$D$32="J"</formula>
    </cfRule>
  </conditionalFormatting>
  <conditionalFormatting sqref="A33:D33">
    <cfRule type="expression" dxfId="1089" priority="225">
      <formula>$D$33="J"</formula>
    </cfRule>
  </conditionalFormatting>
  <conditionalFormatting sqref="A35:D35">
    <cfRule type="expression" dxfId="1088" priority="224">
      <formula>$D$35="J"</formula>
    </cfRule>
  </conditionalFormatting>
  <conditionalFormatting sqref="A36:D36">
    <cfRule type="expression" dxfId="1087" priority="223">
      <formula>$D$36="J"</formula>
    </cfRule>
  </conditionalFormatting>
  <conditionalFormatting sqref="A37:D37">
    <cfRule type="expression" dxfId="1086" priority="222">
      <formula>$D$37="J"</formula>
    </cfRule>
  </conditionalFormatting>
  <conditionalFormatting sqref="A38:D38">
    <cfRule type="expression" dxfId="1085" priority="221">
      <formula>$D$38="J"</formula>
    </cfRule>
  </conditionalFormatting>
  <conditionalFormatting sqref="A39:D39">
    <cfRule type="expression" dxfId="1084" priority="220">
      <formula>$D$39="J"</formula>
    </cfRule>
  </conditionalFormatting>
  <conditionalFormatting sqref="A41:D41">
    <cfRule type="expression" dxfId="1083" priority="219">
      <formula>$D$41="J"</formula>
    </cfRule>
  </conditionalFormatting>
  <conditionalFormatting sqref="A42:D42">
    <cfRule type="expression" dxfId="1082" priority="218">
      <formula>$D$42="J"</formula>
    </cfRule>
  </conditionalFormatting>
  <conditionalFormatting sqref="A43:D43">
    <cfRule type="expression" dxfId="1081" priority="217">
      <formula>$D$43="J"</formula>
    </cfRule>
  </conditionalFormatting>
  <conditionalFormatting sqref="A44:D44">
    <cfRule type="expression" dxfId="1080" priority="216">
      <formula>$D$44="J"</formula>
    </cfRule>
  </conditionalFormatting>
  <conditionalFormatting sqref="A45:D45">
    <cfRule type="expression" dxfId="1079" priority="215">
      <formula>$D$45="J"</formula>
    </cfRule>
  </conditionalFormatting>
  <conditionalFormatting sqref="A46:D46">
    <cfRule type="expression" dxfId="1078" priority="214">
      <formula>$D$46="J"</formula>
    </cfRule>
  </conditionalFormatting>
  <conditionalFormatting sqref="A48:D48">
    <cfRule type="expression" dxfId="1077" priority="213">
      <formula>$D$48="J"</formula>
    </cfRule>
  </conditionalFormatting>
  <conditionalFormatting sqref="A49:D49">
    <cfRule type="expression" dxfId="1076" priority="212">
      <formula>$D$49="J"</formula>
    </cfRule>
  </conditionalFormatting>
  <conditionalFormatting sqref="A50:D50">
    <cfRule type="expression" dxfId="1075" priority="211">
      <formula>$D$50="J"</formula>
    </cfRule>
  </conditionalFormatting>
  <conditionalFormatting sqref="A51:D51">
    <cfRule type="expression" dxfId="1074" priority="210">
      <formula>$D$51="J"</formula>
    </cfRule>
  </conditionalFormatting>
  <conditionalFormatting sqref="A52:D52">
    <cfRule type="expression" dxfId="1073" priority="209">
      <formula>$D$52="J"</formula>
    </cfRule>
  </conditionalFormatting>
  <conditionalFormatting sqref="A53:D53">
    <cfRule type="expression" dxfId="1072" priority="208">
      <formula>$D$53="J"</formula>
    </cfRule>
  </conditionalFormatting>
  <conditionalFormatting sqref="A54:D54">
    <cfRule type="expression" dxfId="1071" priority="207">
      <formula>$D$54="J"</formula>
    </cfRule>
  </conditionalFormatting>
  <conditionalFormatting sqref="A55:D55">
    <cfRule type="expression" dxfId="1070" priority="206">
      <formula>$D$55="J"</formula>
    </cfRule>
  </conditionalFormatting>
  <conditionalFormatting sqref="A57:D57">
    <cfRule type="expression" dxfId="1069" priority="205">
      <formula>$D$57="J"</formula>
    </cfRule>
  </conditionalFormatting>
  <conditionalFormatting sqref="A58:D58">
    <cfRule type="expression" dxfId="1068" priority="204">
      <formula>$D$58="J"</formula>
    </cfRule>
  </conditionalFormatting>
  <conditionalFormatting sqref="A25:E25">
    <cfRule type="expression" dxfId="1067" priority="203">
      <formula>$E$25="J"</formula>
    </cfRule>
  </conditionalFormatting>
  <conditionalFormatting sqref="A26:E26">
    <cfRule type="expression" dxfId="1066" priority="202">
      <formula>$E$26="J"</formula>
    </cfRule>
  </conditionalFormatting>
  <conditionalFormatting sqref="A27:E27">
    <cfRule type="expression" dxfId="1065" priority="201">
      <formula>$E$27="J"</formula>
    </cfRule>
  </conditionalFormatting>
  <conditionalFormatting sqref="A28:E28">
    <cfRule type="expression" dxfId="1064" priority="200">
      <formula>$E$28="J"</formula>
    </cfRule>
  </conditionalFormatting>
  <conditionalFormatting sqref="A29:E29">
    <cfRule type="expression" dxfId="1063" priority="199">
      <formula>$E$29="J"</formula>
    </cfRule>
  </conditionalFormatting>
  <conditionalFormatting sqref="A30:E30">
    <cfRule type="expression" dxfId="1062" priority="198">
      <formula>$E$30="J"</formula>
    </cfRule>
  </conditionalFormatting>
  <conditionalFormatting sqref="A31:E31">
    <cfRule type="expression" dxfId="1061" priority="197">
      <formula>$E$31="J"</formula>
    </cfRule>
  </conditionalFormatting>
  <conditionalFormatting sqref="A32:E32">
    <cfRule type="expression" dxfId="1060" priority="196">
      <formula>$E$32="J"</formula>
    </cfRule>
  </conditionalFormatting>
  <conditionalFormatting sqref="A33:E33">
    <cfRule type="expression" dxfId="1059" priority="195">
      <formula>$E$33="J"</formula>
    </cfRule>
  </conditionalFormatting>
  <conditionalFormatting sqref="A35:E35">
    <cfRule type="expression" dxfId="1058" priority="194">
      <formula>$E$35="J"</formula>
    </cfRule>
  </conditionalFormatting>
  <conditionalFormatting sqref="A36:E36">
    <cfRule type="expression" dxfId="1057" priority="193">
      <formula>$E$36="J"</formula>
    </cfRule>
  </conditionalFormatting>
  <conditionalFormatting sqref="A37:E37">
    <cfRule type="expression" dxfId="1056" priority="192">
      <formula>$E$37="J"</formula>
    </cfRule>
  </conditionalFormatting>
  <conditionalFormatting sqref="A38:E38">
    <cfRule type="expression" dxfId="1055" priority="191">
      <formula>$E$38="J"</formula>
    </cfRule>
  </conditionalFormatting>
  <conditionalFormatting sqref="A39:E39">
    <cfRule type="expression" dxfId="1054" priority="190">
      <formula>$E$39="J"</formula>
    </cfRule>
  </conditionalFormatting>
  <conditionalFormatting sqref="A41:E41">
    <cfRule type="expression" dxfId="1053" priority="189">
      <formula>$E$41="J"</formula>
    </cfRule>
  </conditionalFormatting>
  <conditionalFormatting sqref="A42:E42">
    <cfRule type="expression" dxfId="1052" priority="188">
      <formula>$E$42="J"</formula>
    </cfRule>
  </conditionalFormatting>
  <conditionalFormatting sqref="A43:E43">
    <cfRule type="expression" dxfId="1051" priority="187">
      <formula>$E$43="J"</formula>
    </cfRule>
  </conditionalFormatting>
  <conditionalFormatting sqref="A44:E44">
    <cfRule type="expression" dxfId="1050" priority="186">
      <formula>$E$44="J"</formula>
    </cfRule>
  </conditionalFormatting>
  <conditionalFormatting sqref="A45:E45">
    <cfRule type="expression" dxfId="1049" priority="185">
      <formula>$E$45="J"</formula>
    </cfRule>
  </conditionalFormatting>
  <conditionalFormatting sqref="A46:E46">
    <cfRule type="expression" dxfId="1048" priority="184">
      <formula>$E$46="J"</formula>
    </cfRule>
  </conditionalFormatting>
  <conditionalFormatting sqref="A48:E48">
    <cfRule type="expression" dxfId="1047" priority="183">
      <formula>$E$48="J"</formula>
    </cfRule>
  </conditionalFormatting>
  <conditionalFormatting sqref="A49:E49">
    <cfRule type="expression" dxfId="1046" priority="182">
      <formula>$E$49="J"</formula>
    </cfRule>
  </conditionalFormatting>
  <conditionalFormatting sqref="A50:E50">
    <cfRule type="expression" dxfId="1045" priority="181">
      <formula>$E$50="J"</formula>
    </cfRule>
  </conditionalFormatting>
  <conditionalFormatting sqref="A51:E51">
    <cfRule type="expression" dxfId="1044" priority="180">
      <formula>$E$51="J"</formula>
    </cfRule>
  </conditionalFormatting>
  <conditionalFormatting sqref="A52:E52">
    <cfRule type="expression" dxfId="1043" priority="179">
      <formula>$E$52="J"</formula>
    </cfRule>
  </conditionalFormatting>
  <conditionalFormatting sqref="A53:E53">
    <cfRule type="expression" dxfId="1042" priority="178">
      <formula>$E$53="J"</formula>
    </cfRule>
  </conditionalFormatting>
  <conditionalFormatting sqref="A54:E54">
    <cfRule type="expression" dxfId="1041" priority="177">
      <formula>$E$54="J"</formula>
    </cfRule>
  </conditionalFormatting>
  <conditionalFormatting sqref="A55:E55">
    <cfRule type="expression" dxfId="1040" priority="176">
      <formula>$E$55="J"</formula>
    </cfRule>
  </conditionalFormatting>
  <conditionalFormatting sqref="A57:E57">
    <cfRule type="expression" dxfId="1039" priority="175">
      <formula>$E$57="J"</formula>
    </cfRule>
  </conditionalFormatting>
  <conditionalFormatting sqref="A58:E58">
    <cfRule type="expression" dxfId="1038" priority="174">
      <formula>$E$58="J"</formula>
    </cfRule>
  </conditionalFormatting>
  <conditionalFormatting sqref="A25:F25">
    <cfRule type="expression" dxfId="1037" priority="173">
      <formula>$F$25="J"</formula>
    </cfRule>
  </conditionalFormatting>
  <conditionalFormatting sqref="A26:F26">
    <cfRule type="expression" dxfId="1036" priority="172">
      <formula>$F$26="J"</formula>
    </cfRule>
  </conditionalFormatting>
  <conditionalFormatting sqref="A27:F27">
    <cfRule type="expression" dxfId="1035" priority="171">
      <formula>$F$27="J"</formula>
    </cfRule>
  </conditionalFormatting>
  <conditionalFormatting sqref="A28:F28">
    <cfRule type="expression" dxfId="1034" priority="170">
      <formula>$F$28="J"</formula>
    </cfRule>
  </conditionalFormatting>
  <conditionalFormatting sqref="A29:F29">
    <cfRule type="expression" dxfId="1033" priority="169">
      <formula>$F$29="J"</formula>
    </cfRule>
  </conditionalFormatting>
  <conditionalFormatting sqref="A30:F30">
    <cfRule type="expression" dxfId="1032" priority="168">
      <formula>$F$30="J"</formula>
    </cfRule>
  </conditionalFormatting>
  <conditionalFormatting sqref="A31:F31">
    <cfRule type="expression" dxfId="1031" priority="167">
      <formula>$F$31="J"</formula>
    </cfRule>
  </conditionalFormatting>
  <conditionalFormatting sqref="A32:F32">
    <cfRule type="expression" dxfId="1030" priority="166">
      <formula>$F$32="J"</formula>
    </cfRule>
  </conditionalFormatting>
  <conditionalFormatting sqref="A33:F33">
    <cfRule type="expression" dxfId="1029" priority="165">
      <formula>$F$33="J"</formula>
    </cfRule>
  </conditionalFormatting>
  <conditionalFormatting sqref="A35:F35">
    <cfRule type="expression" dxfId="1028" priority="164">
      <formula>$F$35="J"</formula>
    </cfRule>
  </conditionalFormatting>
  <conditionalFormatting sqref="A36:F36">
    <cfRule type="expression" dxfId="1027" priority="163">
      <formula>$F$36="J"</formula>
    </cfRule>
  </conditionalFormatting>
  <conditionalFormatting sqref="A37:F37">
    <cfRule type="expression" dxfId="1026" priority="162">
      <formula>$F$37="J"</formula>
    </cfRule>
  </conditionalFormatting>
  <conditionalFormatting sqref="A38:F38">
    <cfRule type="expression" dxfId="1025" priority="161">
      <formula>$F$38="J"</formula>
    </cfRule>
  </conditionalFormatting>
  <conditionalFormatting sqref="A39:F39">
    <cfRule type="expression" dxfId="1024" priority="160">
      <formula>$F$39="J"</formula>
    </cfRule>
  </conditionalFormatting>
  <conditionalFormatting sqref="A41:F41">
    <cfRule type="expression" dxfId="1023" priority="159">
      <formula>$F$41="J"</formula>
    </cfRule>
  </conditionalFormatting>
  <conditionalFormatting sqref="A42:F42">
    <cfRule type="expression" dxfId="1022" priority="158">
      <formula>$F$42="J"</formula>
    </cfRule>
  </conditionalFormatting>
  <conditionalFormatting sqref="A43:F43">
    <cfRule type="expression" dxfId="1021" priority="157">
      <formula>$F$43="J"</formula>
    </cfRule>
  </conditionalFormatting>
  <conditionalFormatting sqref="A44:F44">
    <cfRule type="expression" dxfId="1020" priority="156">
      <formula>$F$44="J"</formula>
    </cfRule>
  </conditionalFormatting>
  <conditionalFormatting sqref="A45:F45">
    <cfRule type="expression" dxfId="1019" priority="155">
      <formula>$F$45="J"</formula>
    </cfRule>
  </conditionalFormatting>
  <conditionalFormatting sqref="A46:F46">
    <cfRule type="expression" dxfId="1018" priority="154">
      <formula>$F$46="J"</formula>
    </cfRule>
  </conditionalFormatting>
  <conditionalFormatting sqref="A48:F48">
    <cfRule type="expression" dxfId="1017" priority="153">
      <formula>$F$48="J"</formula>
    </cfRule>
  </conditionalFormatting>
  <conditionalFormatting sqref="A49:F49">
    <cfRule type="expression" dxfId="1016" priority="152">
      <formula>$F$49="J"</formula>
    </cfRule>
  </conditionalFormatting>
  <conditionalFormatting sqref="A50:F50">
    <cfRule type="expression" dxfId="1015" priority="151">
      <formula>$F$50="J"</formula>
    </cfRule>
  </conditionalFormatting>
  <conditionalFormatting sqref="A51:F51">
    <cfRule type="expression" dxfId="1014" priority="150">
      <formula>$F$51="J"</formula>
    </cfRule>
  </conditionalFormatting>
  <conditionalFormatting sqref="A52:F52">
    <cfRule type="expression" dxfId="1013" priority="149">
      <formula>$F$52="J"</formula>
    </cfRule>
  </conditionalFormatting>
  <conditionalFormatting sqref="A53:F53">
    <cfRule type="expression" dxfId="1012" priority="148">
      <formula>$F$53="J"</formula>
    </cfRule>
  </conditionalFormatting>
  <conditionalFormatting sqref="A54:F54">
    <cfRule type="expression" dxfId="1011" priority="147">
      <formula>$F$54="J"</formula>
    </cfRule>
  </conditionalFormatting>
  <conditionalFormatting sqref="A55:F55">
    <cfRule type="expression" dxfId="1010" priority="146">
      <formula>$F$55="J"</formula>
    </cfRule>
  </conditionalFormatting>
  <conditionalFormatting sqref="A57:F57">
    <cfRule type="expression" dxfId="1009" priority="145">
      <formula>$F$57="J"</formula>
    </cfRule>
  </conditionalFormatting>
  <conditionalFormatting sqref="A58:F58">
    <cfRule type="expression" dxfId="1008" priority="144">
      <formula>$F$58="J"</formula>
    </cfRule>
  </conditionalFormatting>
  <conditionalFormatting sqref="D60">
    <cfRule type="expression" dxfId="1007" priority="107">
      <formula>$D$60="J"</formula>
    </cfRule>
  </conditionalFormatting>
  <conditionalFormatting sqref="D61">
    <cfRule type="expression" dxfId="1006" priority="106">
      <formula>$D$61="J"</formula>
    </cfRule>
  </conditionalFormatting>
  <conditionalFormatting sqref="D62">
    <cfRule type="expression" dxfId="1005" priority="105">
      <formula>$D$62="J"</formula>
    </cfRule>
  </conditionalFormatting>
  <conditionalFormatting sqref="D63">
    <cfRule type="expression" dxfId="1004" priority="104">
      <formula>$D$63="J"</formula>
    </cfRule>
  </conditionalFormatting>
  <conditionalFormatting sqref="D64">
    <cfRule type="expression" dxfId="1003" priority="103">
      <formula>$D$64="J"</formula>
    </cfRule>
  </conditionalFormatting>
  <conditionalFormatting sqref="D65">
    <cfRule type="expression" dxfId="1002" priority="102">
      <formula>$D$65="J"</formula>
    </cfRule>
  </conditionalFormatting>
  <conditionalFormatting sqref="D60:E60">
    <cfRule type="expression" dxfId="1001" priority="101">
      <formula>$E$60="J"</formula>
    </cfRule>
  </conditionalFormatting>
  <conditionalFormatting sqref="D61:E61">
    <cfRule type="expression" dxfId="1000" priority="100">
      <formula>$E$61="J"</formula>
    </cfRule>
  </conditionalFormatting>
  <conditionalFormatting sqref="D62:E62">
    <cfRule type="expression" dxfId="999" priority="99">
      <formula>$E$62="J"</formula>
    </cfRule>
  </conditionalFormatting>
  <conditionalFormatting sqref="D63:E63">
    <cfRule type="expression" dxfId="998" priority="98">
      <formula>$E$63="J"</formula>
    </cfRule>
  </conditionalFormatting>
  <conditionalFormatting sqref="D64:E64">
    <cfRule type="expression" dxfId="997" priority="97">
      <formula>$E$64="J"</formula>
    </cfRule>
  </conditionalFormatting>
  <conditionalFormatting sqref="D65:E65">
    <cfRule type="expression" dxfId="996" priority="96">
      <formula>$E$65="J"</formula>
    </cfRule>
  </conditionalFormatting>
  <conditionalFormatting sqref="D60:F60">
    <cfRule type="expression" dxfId="995" priority="95">
      <formula>$F$60="J"</formula>
    </cfRule>
  </conditionalFormatting>
  <conditionalFormatting sqref="D61:F61">
    <cfRule type="expression" dxfId="994" priority="94">
      <formula>$F$61="J"</formula>
    </cfRule>
  </conditionalFormatting>
  <conditionalFormatting sqref="D62:F62">
    <cfRule type="expression" dxfId="993" priority="93">
      <formula>$F$62="J"</formula>
    </cfRule>
  </conditionalFormatting>
  <conditionalFormatting sqref="D63:F63">
    <cfRule type="expression" dxfId="992" priority="92">
      <formula>$F$63="J"</formula>
    </cfRule>
  </conditionalFormatting>
  <conditionalFormatting sqref="D64:F64">
    <cfRule type="expression" dxfId="991" priority="91">
      <formula>$F$4="J"</formula>
    </cfRule>
  </conditionalFormatting>
  <conditionalFormatting sqref="D65:F65">
    <cfRule type="expression" dxfId="990" priority="90">
      <formula>$F$65="J"</formula>
    </cfRule>
  </conditionalFormatting>
  <conditionalFormatting sqref="A60:C60">
    <cfRule type="expression" dxfId="989" priority="18">
      <formula>$D$60="J"</formula>
    </cfRule>
  </conditionalFormatting>
  <conditionalFormatting sqref="A61:C61">
    <cfRule type="expression" dxfId="988" priority="17">
      <formula>$D$61="J"</formula>
    </cfRule>
  </conditionalFormatting>
  <conditionalFormatting sqref="A62:C62">
    <cfRule type="expression" dxfId="987" priority="16">
      <formula>$D$62="J"</formula>
    </cfRule>
  </conditionalFormatting>
  <conditionalFormatting sqref="A63:C63">
    <cfRule type="expression" dxfId="986" priority="15">
      <formula>$D$63="J"</formula>
    </cfRule>
  </conditionalFormatting>
  <conditionalFormatting sqref="A64:C64">
    <cfRule type="expression" dxfId="985" priority="14">
      <formula>$D$64="J"</formula>
    </cfRule>
  </conditionalFormatting>
  <conditionalFormatting sqref="A65:C65">
    <cfRule type="expression" dxfId="984" priority="13">
      <formula>$D$65="J"</formula>
    </cfRule>
  </conditionalFormatting>
  <conditionalFormatting sqref="A60:C60">
    <cfRule type="expression" dxfId="983" priority="12">
      <formula>$E$60="J"</formula>
    </cfRule>
  </conditionalFormatting>
  <conditionalFormatting sqref="A61:C61">
    <cfRule type="expression" dxfId="982" priority="11">
      <formula>$E$61="J"</formula>
    </cfRule>
  </conditionalFormatting>
  <conditionalFormatting sqref="A62:C62">
    <cfRule type="expression" dxfId="981" priority="10">
      <formula>$E$62="J"</formula>
    </cfRule>
  </conditionalFormatting>
  <conditionalFormatting sqref="A63:C63">
    <cfRule type="expression" dxfId="980" priority="9">
      <formula>$E$63="J"</formula>
    </cfRule>
  </conditionalFormatting>
  <conditionalFormatting sqref="A64:C64">
    <cfRule type="expression" dxfId="979" priority="8">
      <formula>$E$64="J"</formula>
    </cfRule>
  </conditionalFormatting>
  <conditionalFormatting sqref="A65:C65">
    <cfRule type="expression" dxfId="978" priority="7">
      <formula>$E$65="J"</formula>
    </cfRule>
  </conditionalFormatting>
  <conditionalFormatting sqref="A60:C60">
    <cfRule type="expression" dxfId="977" priority="6">
      <formula>$F$60="J"</formula>
    </cfRule>
  </conditionalFormatting>
  <conditionalFormatting sqref="A61:C61">
    <cfRule type="expression" dxfId="976" priority="5">
      <formula>$F$61="J"</formula>
    </cfRule>
  </conditionalFormatting>
  <conditionalFormatting sqref="A62:C62">
    <cfRule type="expression" dxfId="975" priority="4">
      <formula>$F$62="J"</formula>
    </cfRule>
  </conditionalFormatting>
  <conditionalFormatting sqref="A63:C63">
    <cfRule type="expression" dxfId="974" priority="3">
      <formula>$F$63="J"</formula>
    </cfRule>
  </conditionalFormatting>
  <conditionalFormatting sqref="A64:C64">
    <cfRule type="expression" dxfId="973" priority="2">
      <formula>$F$64="J"</formula>
    </cfRule>
  </conditionalFormatting>
  <conditionalFormatting sqref="A65:C65">
    <cfRule type="expression" dxfId="97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1">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7650" r:id="rId5" name="Check Box 2">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27651" r:id="rId6" name="Check Box 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7652" r:id="rId7" name="Check Box 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7654" r:id="rId8" name="Check Box 6">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7655" r:id="rId9" name="Check Box 7">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7656" r:id="rId10" name="Check Box 8">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7657" r:id="rId11" name="Check Box 9">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1B625CEA-293A-4C85-8029-EF6D3C697FAE}">
            <xm:f>'Kind 3'!#REF!="J"</xm:f>
            <x14:dxf>
              <font>
                <color rgb="FF00CC00"/>
              </font>
              <fill>
                <patternFill>
                  <bgColor theme="9" tint="0.59996337778862885"/>
                </patternFill>
              </fill>
            </x14:dxf>
          </x14:cfRule>
          <x14:cfRule type="expression" priority="71" id="{B86C63A7-6360-4684-B6AC-B407BBE78D1E}">
            <xm:f>'Kind 2'!#REF!="J"</xm:f>
            <x14:dxf>
              <font>
                <color rgb="FF00CC00"/>
              </font>
              <fill>
                <patternFill>
                  <bgColor theme="9" tint="0.59996337778862885"/>
                </patternFill>
              </fill>
            </x14:dxf>
          </x14:cfRule>
          <x14:cfRule type="expression" priority="89" id="{91BD3AD4-3282-46AA-BDB2-A1BEB0EE4D30}">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7F2BE24E-05BE-4BA5-9826-0A5D338DCEEC}">
            <xm:f>'Kind 4'!#REF!="J"</xm:f>
            <x14:dxf>
              <font>
                <color rgb="FF00CC00"/>
              </font>
              <fill>
                <patternFill>
                  <bgColor theme="9" tint="0.59996337778862885"/>
                </patternFill>
              </fill>
            </x14:dxf>
          </x14:cfRule>
          <x14:cfRule type="expression" priority="52" id="{93183BD9-F765-40AD-9FC3-EC38408789AB}">
            <xm:f>'Kind 3'!#REF!="J"</xm:f>
            <x14:dxf>
              <font>
                <color rgb="FF00CC00"/>
              </font>
              <fill>
                <patternFill>
                  <bgColor theme="9" tint="0.59996337778862885"/>
                </patternFill>
              </fill>
            </x14:dxf>
          </x14:cfRule>
          <x14:cfRule type="expression" priority="70" id="{55D625C0-045A-4EF5-94A3-6EF0C0453DB6}">
            <xm:f>'Kind 2'!#REF!="J"</xm:f>
            <x14:dxf>
              <font>
                <color rgb="FF00CC00"/>
              </font>
              <fill>
                <patternFill>
                  <bgColor theme="9" tint="0.59996337778862885"/>
                </patternFill>
              </fill>
            </x14:dxf>
          </x14:cfRule>
          <x14:cfRule type="expression" priority="88" id="{EF503ED3-BC44-4098-BAA9-9D813C2B5738}">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972E339F-D89E-4D34-8C8B-8D7B3B4E7418}">
            <xm:f>'Kind 4'!#REF!="J"</xm:f>
            <x14:dxf>
              <font>
                <color rgb="FF00CC00"/>
              </font>
              <fill>
                <patternFill>
                  <bgColor theme="9" tint="0.59996337778862885"/>
                </patternFill>
              </fill>
            </x14:dxf>
          </x14:cfRule>
          <x14:cfRule type="expression" priority="51" id="{695DCCE7-D304-47B8-AD2F-FEEE929FCF19}">
            <xm:f>'Kind 3'!#REF!="J"</xm:f>
            <x14:dxf>
              <font>
                <color rgb="FF00CC00"/>
              </font>
              <fill>
                <patternFill>
                  <bgColor theme="9" tint="0.59996337778862885"/>
                </patternFill>
              </fill>
            </x14:dxf>
          </x14:cfRule>
          <x14:cfRule type="expression" priority="69" id="{8C1D69CD-0415-4479-BDA5-D1ADFB41FBE8}">
            <xm:f>'Kind 2'!#REF!="J"</xm:f>
            <x14:dxf>
              <font>
                <color rgb="FF00CC00"/>
              </font>
              <fill>
                <patternFill>
                  <bgColor theme="9" tint="0.59996337778862885"/>
                </patternFill>
              </fill>
            </x14:dxf>
          </x14:cfRule>
          <x14:cfRule type="expression" priority="87" id="{F570DC88-FAD1-464C-AED7-F24AB08FEA79}">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6591838E-2923-4BC0-B296-531FBABEE119}">
            <xm:f>'Kind 4'!#REF!="J"</xm:f>
            <x14:dxf>
              <font>
                <color rgb="FF00CC00"/>
              </font>
              <fill>
                <patternFill>
                  <bgColor theme="9" tint="0.59996337778862885"/>
                </patternFill>
              </fill>
            </x14:dxf>
          </x14:cfRule>
          <x14:cfRule type="expression" priority="50" id="{85E87534-DB39-4A37-A1B0-E45ED3B55D07}">
            <xm:f>'Kind 3'!#REF!="J"</xm:f>
            <x14:dxf>
              <font>
                <color rgb="FF00CC00"/>
              </font>
              <fill>
                <patternFill>
                  <bgColor theme="9" tint="0.59996337778862885"/>
                </patternFill>
              </fill>
            </x14:dxf>
          </x14:cfRule>
          <x14:cfRule type="expression" priority="68" id="{6F6BDBA4-7791-4D49-8A52-AF935829ACB3}">
            <xm:f>'Kind 2'!#REF!="J"</xm:f>
            <x14:dxf>
              <font>
                <color rgb="FF00CC00"/>
              </font>
              <fill>
                <patternFill>
                  <bgColor theme="9" tint="0.59996337778862885"/>
                </patternFill>
              </fill>
            </x14:dxf>
          </x14:cfRule>
          <x14:cfRule type="expression" priority="86" id="{F287B880-BCF7-4FB1-B6E2-F0C6B2420B8F}">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3778EE8D-7DE0-4C8E-962D-FA36395ADF51}">
            <xm:f>'Kind 4'!#REF!="J"</xm:f>
            <x14:dxf>
              <font>
                <color rgb="FF00CC00"/>
              </font>
              <fill>
                <patternFill>
                  <bgColor theme="9" tint="0.59996337778862885"/>
                </patternFill>
              </fill>
            </x14:dxf>
          </x14:cfRule>
          <x14:cfRule type="expression" priority="49" id="{EF9B5E32-4735-4AFB-B3E7-75E394E430DE}">
            <xm:f>'Kind 3'!#REF!="J"</xm:f>
            <x14:dxf>
              <font>
                <color rgb="FF00CC00"/>
              </font>
              <fill>
                <patternFill>
                  <bgColor theme="9" tint="0.59996337778862885"/>
                </patternFill>
              </fill>
            </x14:dxf>
          </x14:cfRule>
          <x14:cfRule type="expression" priority="67" id="{F0D8B8B5-2534-4F23-9D58-F1998F61B498}">
            <xm:f>'Kind 2'!#REF!="J"</xm:f>
            <x14:dxf>
              <font>
                <color rgb="FF00CC00"/>
              </font>
              <fill>
                <patternFill>
                  <bgColor theme="9" tint="0.59996337778862885"/>
                </patternFill>
              </fill>
            </x14:dxf>
          </x14:cfRule>
          <x14:cfRule type="expression" priority="85" id="{E5510E10-72FE-4A25-8418-46BAA52A0CFA}">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F848D7B3-0603-4CAE-A3FB-0299D49DB75F}">
            <xm:f>'Kind 4'!#REF!="J"</xm:f>
            <x14:dxf>
              <font>
                <color rgb="FF00CC00"/>
              </font>
              <fill>
                <patternFill>
                  <bgColor theme="9" tint="0.59996337778862885"/>
                </patternFill>
              </fill>
            </x14:dxf>
          </x14:cfRule>
          <x14:cfRule type="expression" priority="48" id="{5B4D599B-47F7-4919-AD6A-1E7442B5A260}">
            <xm:f>'Kind 3'!#REF!="J"</xm:f>
            <x14:dxf>
              <font>
                <color rgb="FF00CC00"/>
              </font>
              <fill>
                <patternFill>
                  <bgColor theme="9" tint="0.59996337778862885"/>
                </patternFill>
              </fill>
            </x14:dxf>
          </x14:cfRule>
          <x14:cfRule type="expression" priority="66" id="{77476B5F-19A4-4E76-AEAB-CC95D0672F94}">
            <xm:f>'Kind 2'!#REF!="J"</xm:f>
            <x14:dxf>
              <font>
                <color rgb="FF00CC00"/>
              </font>
              <fill>
                <patternFill>
                  <bgColor theme="9" tint="0.59996337778862885"/>
                </patternFill>
              </fill>
            </x14:dxf>
          </x14:cfRule>
          <x14:cfRule type="expression" priority="84" id="{24F48011-2DAF-4C76-AEBD-CA7D41FDE625}">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B37FA1A8-D485-4887-AD42-D1830994003F}">
            <xm:f>'Kind 4'!#REF!="J"</xm:f>
            <x14:dxf>
              <font>
                <color rgb="FF00CC00"/>
              </font>
              <fill>
                <patternFill>
                  <bgColor theme="9" tint="0.59996337778862885"/>
                </patternFill>
              </fill>
            </x14:dxf>
          </x14:cfRule>
          <x14:cfRule type="expression" priority="47" id="{963AF990-918F-40D7-85F6-B9F564EE2384}">
            <xm:f>'Kind 3'!#REF!="J"</xm:f>
            <x14:dxf>
              <font>
                <color rgb="FF00CC00"/>
              </font>
              <fill>
                <patternFill>
                  <bgColor theme="9" tint="0.59996337778862885"/>
                </patternFill>
              </fill>
            </x14:dxf>
          </x14:cfRule>
          <x14:cfRule type="expression" priority="65" id="{CBFDE044-C450-4D7F-BBA1-5D860A176904}">
            <xm:f>'Kind 2'!#REF!="J"</xm:f>
            <x14:dxf>
              <font>
                <color rgb="FF00CC00"/>
              </font>
              <fill>
                <patternFill>
                  <bgColor theme="9" tint="0.59996337778862885"/>
                </patternFill>
              </fill>
            </x14:dxf>
          </x14:cfRule>
          <x14:cfRule type="expression" priority="83" id="{8A75F1E4-8801-4B43-A452-5E0AC44D7CB3}">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327EDC6F-0851-47B5-83F2-A234CC01A929}">
            <xm:f>'Kind 4'!#REF!="J"</xm:f>
            <x14:dxf>
              <font>
                <color rgb="FF00CC00"/>
              </font>
              <fill>
                <patternFill>
                  <bgColor theme="9" tint="0.59996337778862885"/>
                </patternFill>
              </fill>
            </x14:dxf>
          </x14:cfRule>
          <x14:cfRule type="expression" priority="46" id="{1124631F-86EE-4660-ABC2-A9CDB2EF0947}">
            <xm:f>'Kind 3'!#REF!="J"</xm:f>
            <x14:dxf>
              <font>
                <color rgb="FF00CC00"/>
              </font>
              <fill>
                <patternFill>
                  <bgColor theme="9" tint="0.59996337778862885"/>
                </patternFill>
              </fill>
            </x14:dxf>
          </x14:cfRule>
          <x14:cfRule type="expression" priority="64" id="{D7C4B1F0-D47C-4F1C-9B84-E29A994679E3}">
            <xm:f>'Kind 2'!#REF!="J"</xm:f>
            <x14:dxf>
              <font>
                <color rgb="FF00CC00"/>
              </font>
              <fill>
                <patternFill>
                  <bgColor theme="9" tint="0.59996337778862885"/>
                </patternFill>
              </fill>
            </x14:dxf>
          </x14:cfRule>
          <x14:cfRule type="expression" priority="82" id="{65D29192-A27A-4B10-9B14-5BEFC8EF2F3B}">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28747144-C300-4289-B1F1-D4642CBE84C6}">
            <xm:f>'Kind 4'!#REF!="J"</xm:f>
            <x14:dxf>
              <font>
                <color rgb="FF00CC00"/>
              </font>
              <fill>
                <patternFill>
                  <bgColor theme="9" tint="0.59996337778862885"/>
                </patternFill>
              </fill>
            </x14:dxf>
          </x14:cfRule>
          <x14:cfRule type="expression" priority="45" id="{767C8C44-AED0-47E6-921F-F2CABBF1F5CB}">
            <xm:f>'Kind 3'!#REF!="J"</xm:f>
            <x14:dxf>
              <font>
                <color rgb="FF00CC00"/>
              </font>
              <fill>
                <patternFill>
                  <bgColor theme="9" tint="0.59996337778862885"/>
                </patternFill>
              </fill>
            </x14:dxf>
          </x14:cfRule>
          <x14:cfRule type="expression" priority="63" id="{5B0EF6FF-7418-427A-9578-3D9148B27C04}">
            <xm:f>'Kind 2'!#REF!="J"</xm:f>
            <x14:dxf>
              <font>
                <color rgb="FF00CC00"/>
              </font>
              <fill>
                <patternFill>
                  <bgColor theme="9" tint="0.59996337778862885"/>
                </patternFill>
              </fill>
            </x14:dxf>
          </x14:cfRule>
          <x14:cfRule type="expression" priority="81" id="{38273105-AC98-4F39-A07D-1E575D981A0B}">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D3A42C06-96D5-4F1A-818D-1C0F9A2FAEE1}">
            <xm:f>'Kind 4'!#REF!="J"</xm:f>
            <x14:dxf>
              <font>
                <color rgb="FF00CC00"/>
              </font>
              <fill>
                <patternFill>
                  <bgColor theme="9" tint="0.59996337778862885"/>
                </patternFill>
              </fill>
            </x14:dxf>
          </x14:cfRule>
          <x14:cfRule type="expression" priority="44" id="{0CF83C23-8CE2-4978-ADA1-AF93C37CAE2D}">
            <xm:f>'Kind 3'!#REF!="J"</xm:f>
            <x14:dxf>
              <font>
                <color rgb="FF00CC00"/>
              </font>
              <fill>
                <patternFill>
                  <bgColor theme="9" tint="0.59996337778862885"/>
                </patternFill>
              </fill>
            </x14:dxf>
          </x14:cfRule>
          <x14:cfRule type="expression" priority="62" id="{C973D70C-0EB0-4B68-8486-7071E15A6B55}">
            <xm:f>'Kind 2'!#REF!="J"</xm:f>
            <x14:dxf>
              <font>
                <color rgb="FF00CC00"/>
              </font>
              <fill>
                <patternFill>
                  <bgColor theme="9" tint="0.59996337778862885"/>
                </patternFill>
              </fill>
            </x14:dxf>
          </x14:cfRule>
          <x14:cfRule type="expression" priority="80" id="{5FAD091B-E967-484C-AAF1-D86A3B16481F}">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A1429C2C-426E-43FF-B6FE-261FC9B72091}">
            <xm:f>'Kind 4'!#REF!="J"</xm:f>
            <x14:dxf>
              <font>
                <color rgb="FF00CC00"/>
              </font>
              <fill>
                <patternFill>
                  <bgColor theme="9" tint="0.59996337778862885"/>
                </patternFill>
              </fill>
            </x14:dxf>
          </x14:cfRule>
          <x14:cfRule type="expression" priority="43" id="{7EC62C30-CF57-42D6-9FF1-5B8D2E9006DB}">
            <xm:f>'Kind 3'!#REF!="J"</xm:f>
            <x14:dxf>
              <font>
                <color rgb="FF00CC00"/>
              </font>
              <fill>
                <patternFill>
                  <bgColor theme="9" tint="0.59996337778862885"/>
                </patternFill>
              </fill>
            </x14:dxf>
          </x14:cfRule>
          <x14:cfRule type="expression" priority="61" id="{A81A9467-38CE-4ED9-8863-9A68F6E593D7}">
            <xm:f>'Kind 2'!#REF!="J"</xm:f>
            <x14:dxf>
              <font>
                <color rgb="FF00CC00"/>
              </font>
              <fill>
                <patternFill>
                  <bgColor theme="9" tint="0.59996337778862885"/>
                </patternFill>
              </fill>
            </x14:dxf>
          </x14:cfRule>
          <x14:cfRule type="expression" priority="79" id="{71573EE2-DFE7-425B-9CB7-4A3346DDE688}">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3C1A72F3-73AB-472E-9454-5797DC6DCC56}">
            <xm:f>'Kind 4'!#REF!="J"</xm:f>
            <x14:dxf>
              <font>
                <color rgb="FF00CC00"/>
              </font>
              <fill>
                <patternFill>
                  <bgColor theme="9" tint="0.59996337778862885"/>
                </patternFill>
              </fill>
            </x14:dxf>
          </x14:cfRule>
          <x14:cfRule type="expression" priority="42" id="{4F4815C3-2015-4F5C-93D6-C0862E484C93}">
            <xm:f>'Kind 3'!#REF!="J"</xm:f>
            <x14:dxf>
              <font>
                <color rgb="FF00CC00"/>
              </font>
              <fill>
                <patternFill>
                  <bgColor theme="9" tint="0.59996337778862885"/>
                </patternFill>
              </fill>
            </x14:dxf>
          </x14:cfRule>
          <x14:cfRule type="expression" priority="60" id="{407CCC53-3CB0-4B7D-BEBC-448AB98E62BD}">
            <xm:f>'Kind 2'!#REF!="J"</xm:f>
            <x14:dxf>
              <font>
                <color rgb="FF00CC00"/>
              </font>
              <fill>
                <patternFill>
                  <bgColor theme="9" tint="0.59996337778862885"/>
                </patternFill>
              </fill>
            </x14:dxf>
          </x14:cfRule>
          <x14:cfRule type="expression" priority="78" id="{A4AB3BB0-AF7E-4548-A157-4161BC0B7089}">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C9F16570-1498-41E1-B7BC-650A31111D06}">
            <xm:f>'Kind 4'!#REF!="J"</xm:f>
            <x14:dxf>
              <font>
                <color rgb="FF00CC00"/>
              </font>
              <fill>
                <patternFill>
                  <bgColor theme="9" tint="0.59996337778862885"/>
                </patternFill>
              </fill>
            </x14:dxf>
          </x14:cfRule>
          <x14:cfRule type="expression" priority="41" id="{DEB8384A-E27F-44C1-BEE6-82B760F7C8E4}">
            <xm:f>'Kind 3'!#REF!="J"</xm:f>
            <x14:dxf>
              <font>
                <color rgb="FF00CC00"/>
              </font>
              <fill>
                <patternFill>
                  <bgColor theme="9" tint="0.59996337778862885"/>
                </patternFill>
              </fill>
            </x14:dxf>
          </x14:cfRule>
          <x14:cfRule type="expression" priority="59" id="{39522C81-CCC3-44C0-8FCD-54BAC57FE752}">
            <xm:f>'Kind 2'!#REF!="J"</xm:f>
            <x14:dxf>
              <font>
                <color rgb="FF00CC00"/>
              </font>
              <fill>
                <patternFill>
                  <bgColor theme="9" tint="0.59996337778862885"/>
                </patternFill>
              </fill>
            </x14:dxf>
          </x14:cfRule>
          <x14:cfRule type="expression" priority="77" id="{4BE8963F-343F-47AE-8C76-F3A4CEF4B8CE}">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0190AD48-B603-482D-95D5-00A182335C44}">
            <xm:f>'Kind 4'!#REF!="J"</xm:f>
            <x14:dxf>
              <font>
                <color rgb="FF00CC00"/>
              </font>
              <fill>
                <patternFill>
                  <bgColor theme="9" tint="0.59996337778862885"/>
                </patternFill>
              </fill>
            </x14:dxf>
          </x14:cfRule>
          <x14:cfRule type="expression" priority="40" id="{1FB68EF1-5AAB-466F-9D12-09500EBA04DF}">
            <xm:f>'Kind 3'!#REF!="J"</xm:f>
            <x14:dxf>
              <font>
                <color rgb="FF00CC00"/>
              </font>
              <fill>
                <patternFill>
                  <bgColor theme="9" tint="0.59996337778862885"/>
                </patternFill>
              </fill>
            </x14:dxf>
          </x14:cfRule>
          <x14:cfRule type="expression" priority="58" id="{E949BAB0-3D3A-45BA-A0C5-E04FF527365C}">
            <xm:f>'Kind 2'!#REF!="J"</xm:f>
            <x14:dxf>
              <font>
                <color rgb="FF00CC00"/>
              </font>
              <fill>
                <patternFill>
                  <bgColor theme="9" tint="0.59996337778862885"/>
                </patternFill>
              </fill>
            </x14:dxf>
          </x14:cfRule>
          <x14:cfRule type="expression" priority="76" id="{71F51887-7A71-4E15-AB3A-69E8D84217DD}">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E4769304-67EF-4B26-8DF7-2D7D05184A0B}">
            <xm:f>'Kind 4'!#REF!="J"</xm:f>
            <x14:dxf>
              <font>
                <color rgb="FF00CC00"/>
              </font>
              <fill>
                <patternFill>
                  <bgColor theme="9" tint="0.59996337778862885"/>
                </patternFill>
              </fill>
            </x14:dxf>
          </x14:cfRule>
          <x14:cfRule type="expression" priority="39" id="{55A4EA9A-2CA7-4010-9D20-46E79318C4D1}">
            <xm:f>'Kind 3'!#REF!="J"</xm:f>
            <x14:dxf>
              <font>
                <color rgb="FF00CC00"/>
              </font>
              <fill>
                <patternFill>
                  <bgColor theme="9" tint="0.59996337778862885"/>
                </patternFill>
              </fill>
            </x14:dxf>
          </x14:cfRule>
          <x14:cfRule type="expression" priority="57" id="{A06E2A1F-522A-4996-AB86-97D38D58CD43}">
            <xm:f>'Kind 2'!#REF!="J"</xm:f>
            <x14:dxf>
              <font>
                <color rgb="FF00CC00"/>
              </font>
              <fill>
                <patternFill>
                  <bgColor theme="9" tint="0.59996337778862885"/>
                </patternFill>
              </fill>
            </x14:dxf>
          </x14:cfRule>
          <x14:cfRule type="expression" priority="75" id="{864D1433-143C-4080-BEB3-A692E597F1EB}">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E1FB6D58-B120-4627-86E5-D6CAAE8FA853}">
            <xm:f>'Kind 4'!#REF!="J"</xm:f>
            <x14:dxf>
              <font>
                <color rgb="FF00CC00"/>
              </font>
              <fill>
                <patternFill>
                  <bgColor theme="9" tint="0.59996337778862885"/>
                </patternFill>
              </fill>
            </x14:dxf>
          </x14:cfRule>
          <x14:cfRule type="expression" priority="38" id="{7E076525-4AD3-47B2-9E90-1633A65F1DD2}">
            <xm:f>'Kind 3'!#REF!="J"</xm:f>
            <x14:dxf>
              <font>
                <color rgb="FF00CC00"/>
              </font>
              <fill>
                <patternFill>
                  <bgColor theme="9" tint="0.59996337778862885"/>
                </patternFill>
              </fill>
            </x14:dxf>
          </x14:cfRule>
          <x14:cfRule type="expression" priority="56" id="{8ADA3E1A-9CAF-4BFD-90B3-F5AD552ECD41}">
            <xm:f>'Kind 2'!#REF!="J"</xm:f>
            <x14:dxf>
              <font>
                <color rgb="FF00CC00"/>
              </font>
              <fill>
                <patternFill>
                  <bgColor theme="9" tint="0.59996337778862885"/>
                </patternFill>
              </fill>
            </x14:dxf>
          </x14:cfRule>
          <x14:cfRule type="expression" priority="74" id="{04E43D1B-BBB4-4CB6-B7F1-DE884DDB7657}">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8C2224F1-16DC-4041-A9AF-66DE6F7A0D02}">
            <xm:f>'Kind 4'!#REF!="J"</xm:f>
            <x14:dxf>
              <font>
                <color rgb="FF00CC00"/>
              </font>
              <fill>
                <patternFill>
                  <bgColor theme="9" tint="0.59996337778862885"/>
                </patternFill>
              </fill>
            </x14:dxf>
          </x14:cfRule>
          <x14:cfRule type="expression" priority="37" id="{2E32AEB1-EFDD-4AC8-A6A3-902581D90BF5}">
            <xm:f>'Kind 3'!#REF!="J"</xm:f>
            <x14:dxf>
              <font>
                <color rgb="FF00CC00"/>
              </font>
              <fill>
                <patternFill>
                  <bgColor theme="9" tint="0.59996337778862885"/>
                </patternFill>
              </fill>
            </x14:dxf>
          </x14:cfRule>
          <x14:cfRule type="expression" priority="55" id="{408BA91B-D8D9-49BD-A0F9-83FDC09780FE}">
            <xm:f>'Kind 2'!#REF!="J"</xm:f>
            <x14:dxf>
              <font>
                <color rgb="FF00CC00"/>
              </font>
              <fill>
                <patternFill>
                  <bgColor theme="9" tint="0.59996337778862885"/>
                </patternFill>
              </fill>
            </x14:dxf>
          </x14:cfRule>
          <x14:cfRule type="expression" priority="73" id="{48E7A1A0-6158-4E62-B711-017D51F37CD6}">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CBCCF2DD-2EEE-40CA-B24A-FBC901D49BDF}">
            <xm:f>'Kind 4'!#REF!="J"</xm:f>
            <x14:dxf>
              <font>
                <color rgb="FF00CC00"/>
              </font>
              <fill>
                <patternFill>
                  <bgColor theme="9" tint="0.59996337778862885"/>
                </patternFill>
              </fill>
            </x14:dxf>
          </x14:cfRule>
          <x14:cfRule type="expression" priority="36" id="{517EA8FA-2A2E-4518-9A3F-F6639E974BCE}">
            <xm:f>'Kind 3'!#REF!="J"</xm:f>
            <x14:dxf>
              <font>
                <color rgb="FF00CC00"/>
              </font>
              <fill>
                <patternFill>
                  <bgColor theme="9" tint="0.59996337778862885"/>
                </patternFill>
              </fill>
            </x14:dxf>
          </x14:cfRule>
          <x14:cfRule type="expression" priority="54" id="{E1C5C835-F2A4-4B11-BB92-42284E68D7B2}">
            <xm:f>'Kind 2'!#REF!="J"</xm:f>
            <x14:dxf>
              <font>
                <color rgb="FF00CC00"/>
              </font>
              <fill>
                <patternFill>
                  <bgColor theme="9" tint="0.59996337778862885"/>
                </patternFill>
              </fill>
            </x14:dxf>
          </x14:cfRule>
          <x14:cfRule type="expression" priority="72" id="{3999DB9A-4070-4CDC-970C-5DC1913B25F4}">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0000000}">
          <x14:formula1>
            <xm:f>Intern!$H$1:$H$2</xm:f>
          </x14:formula1>
          <xm:sqref>D60:F65 D25:F33 D35:F39 D41:F46 D48:F55 D57:F58</xm:sqref>
        </x14:dataValidation>
        <x14:dataValidation type="list" allowBlank="1" showInputMessage="1" showErrorMessage="1" xr:uid="{00000000-0002-0000-0900-000001000000}">
          <x14:formula1>
            <xm:f>Intern!$L$1:$L$7</xm:f>
          </x14:formula1>
          <xm:sqref>A13</xm:sqref>
        </x14:dataValidation>
        <x14:dataValidation type="list" allowBlank="1" showInputMessage="1" showErrorMessage="1" xr:uid="{DE6D5B64-7740-4FAB-AC51-50BC1AE4FEA7}">
          <x14:formula1>
            <xm:f>Intern!$M$1:$M$6</xm:f>
          </x14:formula1>
          <xm:sqref>A18</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1"/>
  <dimension ref="A1:CK81"/>
  <sheetViews>
    <sheetView zoomScaleNormal="100" workbookViewId="0">
      <selection activeCell="O7" sqref="O7"/>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thickBot="1" x14ac:dyDescent="0.3">
      <c r="A1" s="646" t="s">
        <v>160</v>
      </c>
      <c r="B1" s="646"/>
      <c r="C1" s="646"/>
      <c r="D1" s="646"/>
      <c r="E1" s="646"/>
      <c r="F1" s="646"/>
      <c r="G1" s="646"/>
      <c r="H1" s="646"/>
      <c r="I1" s="646"/>
      <c r="J1" s="646"/>
      <c r="K1" s="721"/>
      <c r="L1" s="102"/>
      <c r="M1" s="103"/>
      <c r="N1" s="104"/>
      <c r="O1" s="88"/>
      <c r="P1" s="56"/>
    </row>
    <row r="2" spans="1:16" ht="10.5" customHeight="1" thickBot="1" x14ac:dyDescent="0.3">
      <c r="A2" s="505"/>
      <c r="B2" s="505"/>
      <c r="C2" s="505"/>
      <c r="D2" s="505"/>
      <c r="E2" s="505"/>
      <c r="F2" s="505"/>
      <c r="G2" s="505"/>
      <c r="H2" s="505"/>
      <c r="I2" s="505"/>
      <c r="J2" s="505"/>
      <c r="K2" s="722"/>
      <c r="L2" s="100"/>
      <c r="M2" s="67"/>
      <c r="N2" s="6"/>
      <c r="O2" s="66"/>
      <c r="P2" s="56"/>
    </row>
    <row r="3" spans="1:16" ht="5.25" customHeight="1" thickBot="1" x14ac:dyDescent="0.3">
      <c r="A3" s="505"/>
      <c r="B3" s="505"/>
      <c r="C3" s="505"/>
      <c r="D3" s="505"/>
      <c r="E3" s="505"/>
      <c r="F3" s="505"/>
      <c r="G3" s="505"/>
      <c r="H3" s="505"/>
      <c r="I3" s="505"/>
      <c r="J3" s="505"/>
      <c r="K3" s="722"/>
      <c r="L3" s="101"/>
      <c r="M3" s="92"/>
      <c r="N3" s="94"/>
      <c r="O3" s="96"/>
      <c r="P3" s="56"/>
    </row>
    <row r="4" spans="1:16" ht="18.75" customHeight="1" thickBot="1" x14ac:dyDescent="0.3">
      <c r="A4" s="505"/>
      <c r="B4" s="505"/>
      <c r="C4" s="505"/>
      <c r="D4" s="505"/>
      <c r="E4" s="505"/>
      <c r="F4" s="505"/>
      <c r="G4" s="505"/>
      <c r="H4" s="505"/>
      <c r="I4" s="505"/>
      <c r="J4" s="505"/>
      <c r="K4" s="722"/>
      <c r="L4" s="101"/>
      <c r="M4" s="34"/>
      <c r="N4" s="12"/>
      <c r="O4" s="11"/>
      <c r="P4" s="56"/>
    </row>
    <row r="5" spans="1:16" ht="21.75" customHeight="1" thickBot="1" x14ac:dyDescent="0.3">
      <c r="A5" s="508"/>
      <c r="B5" s="508"/>
      <c r="C5" s="508"/>
      <c r="D5" s="508"/>
      <c r="E5" s="508"/>
      <c r="F5" s="508"/>
      <c r="G5" s="508"/>
      <c r="H5" s="508"/>
      <c r="I5" s="508"/>
      <c r="J5" s="508"/>
      <c r="K5" s="723"/>
      <c r="L5" s="60"/>
      <c r="M5" s="693" t="s">
        <v>43</v>
      </c>
      <c r="N5" s="694"/>
      <c r="O5" s="58" t="s">
        <v>43</v>
      </c>
      <c r="P5" s="56"/>
    </row>
    <row r="6" spans="1:16" ht="16.5" customHeight="1" thickBot="1" x14ac:dyDescent="0.3">
      <c r="A6" s="24" t="s">
        <v>28</v>
      </c>
      <c r="B6" s="25"/>
      <c r="C6" s="19" t="s">
        <v>109</v>
      </c>
      <c r="D6" s="18"/>
      <c r="E6" s="18"/>
      <c r="F6" s="18"/>
      <c r="G6" s="18"/>
      <c r="H6" s="19" t="s">
        <v>108</v>
      </c>
      <c r="I6" s="18"/>
      <c r="J6" s="18"/>
      <c r="K6" s="20"/>
      <c r="L6" s="61"/>
      <c r="M6" s="695" t="s">
        <v>30</v>
      </c>
      <c r="N6" s="696"/>
      <c r="O6" s="258" t="s">
        <v>34</v>
      </c>
      <c r="P6" s="56"/>
    </row>
    <row r="7" spans="1:16" ht="25.7" customHeight="1" thickBot="1" x14ac:dyDescent="0.3">
      <c r="A7" s="209" t="s">
        <v>123</v>
      </c>
      <c r="B7" s="29"/>
      <c r="C7" s="650" t="str">
        <f>VLOOKUP(A13,[1]Intern!A1:B7,2)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18"/>
      <c r="M7" s="364"/>
      <c r="N7" s="362"/>
      <c r="O7" s="363"/>
      <c r="P7" s="56"/>
    </row>
    <row r="8" spans="1:16" ht="25.7" customHeight="1" thickTop="1" thickBot="1" x14ac:dyDescent="0.3">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18"/>
      <c r="M8" s="354"/>
      <c r="N8" s="353"/>
      <c r="O8" s="270"/>
      <c r="P8" s="56"/>
    </row>
    <row r="9" spans="1:16" ht="25.7" customHeight="1" thickBot="1" x14ac:dyDescent="0.3">
      <c r="A9" s="324"/>
      <c r="B9" s="297"/>
      <c r="C9" s="653"/>
      <c r="D9" s="654"/>
      <c r="E9" s="654"/>
      <c r="F9" s="655"/>
      <c r="G9" s="16"/>
      <c r="H9" s="669"/>
      <c r="I9" s="669"/>
      <c r="J9" s="669"/>
      <c r="K9" s="17"/>
      <c r="L9" s="118"/>
      <c r="M9" s="355"/>
      <c r="N9" s="353"/>
      <c r="O9" s="270"/>
      <c r="P9" s="56"/>
    </row>
    <row r="10" spans="1:16" ht="25.7" customHeight="1" thickBot="1" x14ac:dyDescent="0.3">
      <c r="A10" s="325"/>
      <c r="B10" s="254"/>
      <c r="C10" s="653"/>
      <c r="D10" s="654"/>
      <c r="E10" s="654"/>
      <c r="F10" s="655"/>
      <c r="G10" s="16"/>
      <c r="H10" s="669"/>
      <c r="I10" s="669"/>
      <c r="J10" s="669"/>
      <c r="K10" s="17"/>
      <c r="L10" s="118"/>
      <c r="M10" s="277"/>
      <c r="N10" s="352"/>
      <c r="O10" s="270"/>
      <c r="P10" s="56"/>
    </row>
    <row r="11" spans="1:16" ht="25.7" customHeight="1" thickBot="1" x14ac:dyDescent="0.3">
      <c r="A11" s="28" t="s">
        <v>22</v>
      </c>
      <c r="B11" s="31"/>
      <c r="C11" s="653"/>
      <c r="D11" s="654"/>
      <c r="E11" s="654"/>
      <c r="F11" s="655"/>
      <c r="G11" s="16"/>
      <c r="H11" s="669"/>
      <c r="I11" s="669"/>
      <c r="J11" s="669"/>
      <c r="K11" s="17"/>
      <c r="L11" s="118"/>
      <c r="M11" s="354"/>
      <c r="N11" s="352"/>
      <c r="O11" s="270"/>
      <c r="P11" s="56"/>
    </row>
    <row r="12" spans="1:16" ht="25.7" customHeight="1" thickBot="1" x14ac:dyDescent="0.3">
      <c r="A12" s="26" t="s">
        <v>29</v>
      </c>
      <c r="B12" s="31"/>
      <c r="C12" s="653"/>
      <c r="D12" s="654"/>
      <c r="E12" s="654"/>
      <c r="F12" s="655"/>
      <c r="G12" s="16"/>
      <c r="H12" s="669"/>
      <c r="I12" s="669"/>
      <c r="J12" s="669"/>
      <c r="K12" s="17"/>
      <c r="L12" s="118"/>
      <c r="M12" s="354"/>
      <c r="N12" s="352"/>
      <c r="O12" s="270"/>
      <c r="P12" s="54"/>
    </row>
    <row r="13" spans="1:16" ht="25.7" customHeight="1" thickBot="1" x14ac:dyDescent="0.3">
      <c r="A13" s="262">
        <v>1</v>
      </c>
      <c r="B13" s="31"/>
      <c r="C13" s="653"/>
      <c r="D13" s="654"/>
      <c r="E13" s="654"/>
      <c r="F13" s="655"/>
      <c r="G13" s="16"/>
      <c r="H13" s="669"/>
      <c r="I13" s="669"/>
      <c r="J13" s="669"/>
      <c r="K13" s="17"/>
      <c r="L13" s="118"/>
      <c r="M13" s="354"/>
      <c r="N13" s="181"/>
      <c r="O13" s="270"/>
      <c r="P13" s="54"/>
    </row>
    <row r="14" spans="1:16" ht="25.7" customHeight="1" thickBot="1" x14ac:dyDescent="0.3">
      <c r="A14" s="263"/>
      <c r="B14" s="255"/>
      <c r="C14" s="656" t="s">
        <v>126</v>
      </c>
      <c r="D14" s="657"/>
      <c r="E14" s="657"/>
      <c r="F14" s="658"/>
      <c r="G14" s="264"/>
      <c r="H14" s="670" t="s">
        <v>108</v>
      </c>
      <c r="I14" s="670"/>
      <c r="J14" s="670"/>
      <c r="K14" s="17"/>
      <c r="L14" s="118"/>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18"/>
      <c r="M15" s="355"/>
      <c r="N15" s="352"/>
      <c r="O15" s="270"/>
      <c r="P15" s="54"/>
    </row>
    <row r="16" spans="1:16" ht="25.7" customHeight="1" thickTop="1" thickBot="1" x14ac:dyDescent="0.3">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18"/>
      <c r="M16" s="355"/>
      <c r="N16" s="181"/>
      <c r="O16" s="270"/>
      <c r="P16" s="54"/>
    </row>
    <row r="17" spans="1:16" ht="25.7" customHeight="1" thickBot="1" x14ac:dyDescent="0.3">
      <c r="A17" s="176" t="s">
        <v>137</v>
      </c>
      <c r="B17" s="272"/>
      <c r="C17" s="667"/>
      <c r="D17" s="667"/>
      <c r="E17" s="667"/>
      <c r="F17" s="667"/>
      <c r="G17" s="176"/>
      <c r="H17" s="667"/>
      <c r="I17" s="667"/>
      <c r="J17" s="667"/>
      <c r="K17" s="17"/>
      <c r="L17" s="118"/>
      <c r="M17" s="277"/>
      <c r="N17" s="352"/>
      <c r="O17" s="270"/>
      <c r="P17" s="54"/>
    </row>
    <row r="18" spans="1:16" ht="25.7" customHeight="1" thickBot="1" x14ac:dyDescent="0.3">
      <c r="A18" s="267">
        <v>3</v>
      </c>
      <c r="B18" s="273" t="s">
        <v>136</v>
      </c>
      <c r="C18" s="667"/>
      <c r="D18" s="667"/>
      <c r="E18" s="667"/>
      <c r="F18" s="667"/>
      <c r="G18" s="176"/>
      <c r="H18" s="667"/>
      <c r="I18" s="667"/>
      <c r="J18" s="667"/>
      <c r="K18" s="17"/>
      <c r="L18" s="118"/>
      <c r="M18" s="355"/>
      <c r="N18" s="181"/>
      <c r="O18" s="270"/>
      <c r="P18" s="54"/>
    </row>
    <row r="19" spans="1:16" ht="25.7" customHeight="1" thickBot="1" x14ac:dyDescent="0.3">
      <c r="A19" s="176"/>
      <c r="B19" s="274"/>
      <c r="C19" s="667"/>
      <c r="D19" s="667"/>
      <c r="E19" s="667"/>
      <c r="F19" s="667"/>
      <c r="G19" s="176"/>
      <c r="H19" s="667"/>
      <c r="I19" s="667"/>
      <c r="J19" s="667"/>
      <c r="K19" s="17"/>
      <c r="L19" s="118"/>
      <c r="M19" s="355"/>
      <c r="N19" s="352"/>
      <c r="O19" s="270"/>
      <c r="P19" s="54"/>
    </row>
    <row r="20" spans="1:16" ht="25.7" customHeight="1" thickBot="1" x14ac:dyDescent="0.3">
      <c r="A20" s="176"/>
      <c r="B20" s="275"/>
      <c r="C20" s="667"/>
      <c r="D20" s="667"/>
      <c r="E20" s="667"/>
      <c r="F20" s="667"/>
      <c r="G20" s="176"/>
      <c r="H20" s="667"/>
      <c r="I20" s="667"/>
      <c r="J20" s="667"/>
      <c r="K20" s="22"/>
      <c r="L20" s="118"/>
      <c r="M20" s="277"/>
      <c r="N20" s="351"/>
      <c r="O20" s="270"/>
      <c r="P20" s="54"/>
    </row>
    <row r="21" spans="1:16" ht="25.7" customHeight="1" thickBot="1" x14ac:dyDescent="0.3">
      <c r="A21" s="179"/>
      <c r="B21" s="178"/>
      <c r="C21" s="177"/>
      <c r="D21" s="329"/>
      <c r="E21" s="329"/>
      <c r="F21" s="329"/>
      <c r="G21" s="23"/>
      <c r="H21" s="23"/>
      <c r="I21" s="23"/>
      <c r="J21" s="5"/>
      <c r="K21" s="27"/>
      <c r="L21" s="119"/>
      <c r="M21" s="354"/>
      <c r="N21" s="351"/>
      <c r="O21" s="270"/>
      <c r="P21" s="54"/>
    </row>
    <row r="22" spans="1:16" ht="25.7" customHeight="1" thickBot="1" x14ac:dyDescent="0.3">
      <c r="A22" s="497" t="s">
        <v>149</v>
      </c>
      <c r="B22" s="674"/>
      <c r="C22" s="675"/>
      <c r="D22" s="682" t="s">
        <v>24</v>
      </c>
      <c r="E22" s="682"/>
      <c r="F22" s="682"/>
      <c r="G22" s="253"/>
      <c r="H22" s="1"/>
      <c r="I22" s="1"/>
      <c r="J22" s="9"/>
      <c r="K22" s="63"/>
      <c r="L22" s="120"/>
      <c r="M22" s="355"/>
      <c r="N22" s="351"/>
      <c r="O22" s="270"/>
      <c r="P22" s="54"/>
    </row>
    <row r="23" spans="1:16" ht="25.7" customHeight="1" thickBot="1" x14ac:dyDescent="0.3">
      <c r="A23" s="676"/>
      <c r="B23" s="677"/>
      <c r="C23" s="678"/>
      <c r="D23" s="328" t="s">
        <v>25</v>
      </c>
      <c r="E23" s="316" t="s">
        <v>26</v>
      </c>
      <c r="F23" s="316" t="s">
        <v>27</v>
      </c>
      <c r="G23" s="15"/>
      <c r="H23" s="287" t="s">
        <v>46</v>
      </c>
      <c r="K23" s="62"/>
      <c r="L23" s="6"/>
      <c r="M23" s="355"/>
      <c r="N23" s="181"/>
      <c r="O23" s="270"/>
      <c r="P23" s="54"/>
    </row>
    <row r="24" spans="1:16" ht="25.7" customHeight="1" thickBot="1" x14ac:dyDescent="0.3">
      <c r="A24" s="708" t="s">
        <v>0</v>
      </c>
      <c r="B24" s="709"/>
      <c r="C24" s="709"/>
      <c r="D24" s="709"/>
      <c r="E24" s="709"/>
      <c r="F24" s="710"/>
      <c r="G24" s="14"/>
      <c r="H24" s="647"/>
      <c r="I24" s="648"/>
      <c r="J24" s="648"/>
      <c r="K24" s="649"/>
      <c r="L24" s="64"/>
      <c r="M24" s="355"/>
      <c r="N24" s="352"/>
      <c r="O24" s="270"/>
      <c r="P24" s="54"/>
    </row>
    <row r="25" spans="1:16" ht="25.7" customHeight="1" thickBot="1" x14ac:dyDescent="0.3">
      <c r="A25" s="711" t="s">
        <v>1</v>
      </c>
      <c r="B25" s="712"/>
      <c r="C25" s="713"/>
      <c r="D25" s="210"/>
      <c r="E25" s="210"/>
      <c r="F25" s="211"/>
      <c r="G25" s="13"/>
      <c r="H25" s="607"/>
      <c r="I25" s="608"/>
      <c r="J25" s="608"/>
      <c r="K25" s="555"/>
      <c r="L25" s="64"/>
      <c r="M25" s="355"/>
      <c r="N25" s="352"/>
      <c r="O25" s="270"/>
      <c r="P25" s="54"/>
    </row>
    <row r="26" spans="1:16" ht="25.7" customHeight="1" thickBot="1" x14ac:dyDescent="0.3">
      <c r="A26" s="711" t="s">
        <v>2</v>
      </c>
      <c r="B26" s="712"/>
      <c r="C26" s="713"/>
      <c r="D26" s="210"/>
      <c r="E26" s="210"/>
      <c r="F26" s="211"/>
      <c r="G26" s="13"/>
      <c r="H26" s="607"/>
      <c r="I26" s="608"/>
      <c r="J26" s="608"/>
      <c r="K26" s="555"/>
      <c r="L26" s="64"/>
      <c r="M26" s="355"/>
      <c r="N26" s="353"/>
      <c r="O26" s="270"/>
      <c r="P26" s="54"/>
    </row>
    <row r="27" spans="1:16" ht="25.7" customHeight="1" thickBot="1" x14ac:dyDescent="0.3">
      <c r="A27" s="711" t="s">
        <v>70</v>
      </c>
      <c r="B27" s="712"/>
      <c r="C27" s="713"/>
      <c r="D27" s="210"/>
      <c r="E27" s="210"/>
      <c r="F27" s="211"/>
      <c r="H27" s="607"/>
      <c r="I27" s="608"/>
      <c r="J27" s="608"/>
      <c r="K27" s="555"/>
      <c r="L27" s="65"/>
      <c r="M27" s="356"/>
      <c r="N27" s="352"/>
      <c r="O27" s="270"/>
    </row>
    <row r="28" spans="1:16" ht="25.7" customHeight="1" thickBot="1" x14ac:dyDescent="0.3">
      <c r="A28" s="711" t="s">
        <v>3</v>
      </c>
      <c r="B28" s="712"/>
      <c r="C28" s="713"/>
      <c r="D28" s="210"/>
      <c r="E28" s="210"/>
      <c r="F28" s="211"/>
      <c r="G28" s="13"/>
      <c r="H28" s="607"/>
      <c r="I28" s="608"/>
      <c r="J28" s="608"/>
      <c r="K28" s="555"/>
      <c r="L28" s="65"/>
      <c r="M28" s="358"/>
      <c r="N28" s="352"/>
      <c r="O28" s="270"/>
    </row>
    <row r="29" spans="1:16" ht="25.7" customHeight="1" thickBot="1" x14ac:dyDescent="0.3">
      <c r="A29" s="711" t="s">
        <v>4</v>
      </c>
      <c r="B29" s="712"/>
      <c r="C29" s="713"/>
      <c r="D29" s="210"/>
      <c r="E29" s="210"/>
      <c r="F29" s="211"/>
      <c r="H29" s="607"/>
      <c r="I29" s="608"/>
      <c r="J29" s="608"/>
      <c r="K29" s="555"/>
      <c r="L29" s="65"/>
      <c r="M29" s="278"/>
      <c r="N29" s="181"/>
      <c r="O29" s="367"/>
    </row>
    <row r="30" spans="1:16" ht="25.7" customHeight="1" thickBot="1" x14ac:dyDescent="0.3">
      <c r="A30" s="711" t="s">
        <v>5</v>
      </c>
      <c r="B30" s="712"/>
      <c r="C30" s="713"/>
      <c r="D30" s="210"/>
      <c r="E30" s="210"/>
      <c r="F30" s="211"/>
      <c r="G30" s="14"/>
      <c r="H30" s="607"/>
      <c r="I30" s="608"/>
      <c r="J30" s="608"/>
      <c r="K30" s="555"/>
      <c r="L30" s="64"/>
      <c r="M30" s="360"/>
      <c r="N30" s="352"/>
      <c r="O30" s="270"/>
    </row>
    <row r="31" spans="1:16" ht="25.7" customHeight="1" thickBot="1" x14ac:dyDescent="0.3">
      <c r="A31" s="711" t="s">
        <v>47</v>
      </c>
      <c r="B31" s="712"/>
      <c r="C31" s="713"/>
      <c r="D31" s="210"/>
      <c r="E31" s="210"/>
      <c r="F31" s="211"/>
      <c r="G31" s="14"/>
      <c r="H31" s="607"/>
      <c r="I31" s="608"/>
      <c r="J31" s="608"/>
      <c r="K31" s="555"/>
      <c r="L31" s="64"/>
      <c r="M31" s="358"/>
      <c r="N31" s="352"/>
      <c r="O31" s="368"/>
    </row>
    <row r="32" spans="1:16" ht="25.7" customHeight="1" thickBot="1" x14ac:dyDescent="0.3">
      <c r="A32" s="711" t="s">
        <v>6</v>
      </c>
      <c r="B32" s="712"/>
      <c r="C32" s="713"/>
      <c r="D32" s="210"/>
      <c r="E32" s="210"/>
      <c r="F32" s="211"/>
      <c r="G32" s="14"/>
      <c r="H32" s="607"/>
      <c r="I32" s="608"/>
      <c r="J32" s="608"/>
      <c r="K32" s="555"/>
      <c r="L32" s="64"/>
      <c r="M32" s="359"/>
      <c r="N32" s="352"/>
      <c r="O32" s="368"/>
    </row>
    <row r="33" spans="1:15" ht="25.7" customHeight="1" thickBot="1" x14ac:dyDescent="0.3">
      <c r="A33" s="711" t="s">
        <v>7</v>
      </c>
      <c r="B33" s="712"/>
      <c r="C33" s="713"/>
      <c r="D33" s="210"/>
      <c r="E33" s="210"/>
      <c r="F33" s="211"/>
      <c r="G33" s="13"/>
      <c r="H33" s="607"/>
      <c r="I33" s="608"/>
      <c r="J33" s="608"/>
      <c r="K33" s="555"/>
      <c r="L33" s="64"/>
      <c r="M33" s="278"/>
      <c r="N33" s="352"/>
      <c r="O33" s="367"/>
    </row>
    <row r="34" spans="1:15" ht="25.7" customHeight="1" thickBot="1" x14ac:dyDescent="0.3">
      <c r="A34" s="686" t="s">
        <v>8</v>
      </c>
      <c r="B34" s="687"/>
      <c r="C34" s="687"/>
      <c r="D34" s="687"/>
      <c r="E34" s="687"/>
      <c r="F34" s="688"/>
      <c r="H34" s="659"/>
      <c r="I34" s="660"/>
      <c r="J34" s="660"/>
      <c r="K34" s="661"/>
      <c r="L34" s="64"/>
      <c r="M34" s="358"/>
      <c r="N34" s="352"/>
      <c r="O34" s="270"/>
    </row>
    <row r="35" spans="1:15" ht="25.7" customHeight="1" thickBot="1" x14ac:dyDescent="0.3">
      <c r="A35" s="618" t="s">
        <v>9</v>
      </c>
      <c r="B35" s="619"/>
      <c r="C35" s="621"/>
      <c r="D35" s="210"/>
      <c r="E35" s="210"/>
      <c r="F35" s="211"/>
      <c r="G35" s="14"/>
      <c r="H35" s="607"/>
      <c r="I35" s="608"/>
      <c r="J35" s="608"/>
      <c r="K35" s="555"/>
      <c r="L35" s="64"/>
      <c r="M35" s="358"/>
      <c r="N35" s="352"/>
      <c r="O35" s="368"/>
    </row>
    <row r="36" spans="1:15" ht="25.7" customHeight="1" thickBot="1" x14ac:dyDescent="0.3">
      <c r="A36" s="618" t="s">
        <v>10</v>
      </c>
      <c r="B36" s="619"/>
      <c r="C36" s="620"/>
      <c r="D36" s="210"/>
      <c r="E36" s="210"/>
      <c r="F36" s="211"/>
      <c r="G36" s="14"/>
      <c r="H36" s="607"/>
      <c r="I36" s="608"/>
      <c r="J36" s="608"/>
      <c r="K36" s="555"/>
      <c r="L36" s="64"/>
      <c r="M36" s="358"/>
      <c r="N36" s="351"/>
      <c r="O36" s="270"/>
    </row>
    <row r="37" spans="1:15" ht="20.25" customHeight="1" thickBot="1" x14ac:dyDescent="0.3">
      <c r="A37" s="618" t="s">
        <v>11</v>
      </c>
      <c r="B37" s="619"/>
      <c r="C37" s="621"/>
      <c r="D37" s="210"/>
      <c r="E37" s="210"/>
      <c r="F37" s="211"/>
      <c r="G37" s="78"/>
      <c r="H37" s="607"/>
      <c r="I37" s="608"/>
      <c r="J37" s="608"/>
      <c r="K37" s="555"/>
      <c r="L37" s="65"/>
      <c r="M37" s="358"/>
      <c r="N37" s="181"/>
      <c r="O37" s="369"/>
    </row>
    <row r="38" spans="1:15" ht="27" customHeight="1" thickBot="1" x14ac:dyDescent="0.3">
      <c r="A38" s="618" t="s">
        <v>12</v>
      </c>
      <c r="B38" s="619"/>
      <c r="C38" s="620"/>
      <c r="D38" s="210"/>
      <c r="E38" s="210"/>
      <c r="F38" s="211"/>
      <c r="G38" s="13"/>
      <c r="H38" s="607"/>
      <c r="I38" s="608"/>
      <c r="J38" s="608"/>
      <c r="K38" s="555"/>
      <c r="L38" s="57"/>
      <c r="M38" s="359"/>
      <c r="N38" s="352"/>
      <c r="O38" s="369"/>
    </row>
    <row r="39" spans="1:15" ht="27" customHeight="1" thickBot="1" x14ac:dyDescent="0.3">
      <c r="A39" s="618" t="s">
        <v>13</v>
      </c>
      <c r="B39" s="619"/>
      <c r="C39" s="620"/>
      <c r="D39" s="210"/>
      <c r="E39" s="210"/>
      <c r="F39" s="211"/>
      <c r="G39" s="13"/>
      <c r="H39" s="607"/>
      <c r="I39" s="608"/>
      <c r="J39" s="608"/>
      <c r="K39" s="555"/>
      <c r="L39" s="64"/>
      <c r="M39" s="359"/>
      <c r="N39" s="352"/>
      <c r="O39" s="369"/>
    </row>
    <row r="40" spans="1:15" ht="19.5" customHeight="1" thickBot="1" x14ac:dyDescent="0.3">
      <c r="A40" s="689" t="s">
        <v>14</v>
      </c>
      <c r="B40" s="690"/>
      <c r="C40" s="690"/>
      <c r="D40" s="690"/>
      <c r="E40" s="690"/>
      <c r="F40" s="691"/>
      <c r="H40" s="662"/>
      <c r="I40" s="663"/>
      <c r="J40" s="663"/>
      <c r="K40" s="664"/>
      <c r="L40" s="64"/>
      <c r="M40" s="278"/>
      <c r="N40" s="352"/>
      <c r="O40" s="369"/>
    </row>
    <row r="41" spans="1:15" ht="24" customHeight="1" thickBot="1" x14ac:dyDescent="0.3">
      <c r="A41" s="618" t="s">
        <v>106</v>
      </c>
      <c r="B41" s="619"/>
      <c r="C41" s="621"/>
      <c r="D41" s="210"/>
      <c r="E41" s="210"/>
      <c r="F41" s="211"/>
      <c r="G41" s="14"/>
      <c r="H41" s="607"/>
      <c r="I41" s="608"/>
      <c r="J41" s="608"/>
      <c r="K41" s="555"/>
      <c r="L41" s="64"/>
      <c r="M41" s="358"/>
      <c r="N41" s="352"/>
      <c r="O41" s="369"/>
    </row>
    <row r="42" spans="1:15" ht="27" customHeight="1" thickBot="1" x14ac:dyDescent="0.3">
      <c r="A42" s="618" t="s">
        <v>15</v>
      </c>
      <c r="B42" s="619"/>
      <c r="C42" s="620"/>
      <c r="D42" s="210"/>
      <c r="E42" s="210"/>
      <c r="F42" s="211"/>
      <c r="G42" s="14"/>
      <c r="H42" s="607"/>
      <c r="I42" s="608"/>
      <c r="J42" s="608"/>
      <c r="K42" s="555"/>
      <c r="L42" s="65"/>
      <c r="M42" s="278"/>
      <c r="N42" s="352"/>
      <c r="O42" s="369"/>
    </row>
    <row r="43" spans="1:15" ht="27" customHeight="1" thickBot="1" x14ac:dyDescent="0.3">
      <c r="A43" s="618" t="s">
        <v>107</v>
      </c>
      <c r="B43" s="619"/>
      <c r="C43" s="621"/>
      <c r="D43" s="210"/>
      <c r="E43" s="210"/>
      <c r="F43" s="211"/>
      <c r="G43" s="14"/>
      <c r="H43" s="607"/>
      <c r="I43" s="608"/>
      <c r="J43" s="608"/>
      <c r="K43" s="555"/>
      <c r="L43" s="57"/>
      <c r="M43" s="358"/>
      <c r="N43" s="181"/>
      <c r="O43" s="369"/>
    </row>
    <row r="44" spans="1:15" ht="27" customHeight="1" thickBot="1" x14ac:dyDescent="0.3">
      <c r="A44" s="618" t="s">
        <v>16</v>
      </c>
      <c r="B44" s="619"/>
      <c r="C44" s="620"/>
      <c r="D44" s="210"/>
      <c r="E44" s="210"/>
      <c r="F44" s="211"/>
      <c r="G44" s="14"/>
      <c r="H44" s="607"/>
      <c r="I44" s="608"/>
      <c r="J44" s="608"/>
      <c r="K44" s="555"/>
      <c r="L44" s="64"/>
      <c r="M44" s="278"/>
      <c r="N44" s="352"/>
      <c r="O44" s="369"/>
    </row>
    <row r="45" spans="1:15" ht="27.75" customHeight="1" thickBot="1" x14ac:dyDescent="0.3">
      <c r="A45" s="618" t="s">
        <v>157</v>
      </c>
      <c r="B45" s="619"/>
      <c r="C45" s="620"/>
      <c r="D45" s="210"/>
      <c r="E45" s="210"/>
      <c r="F45" s="211"/>
      <c r="G45" s="14"/>
      <c r="H45" s="607"/>
      <c r="I45" s="608"/>
      <c r="J45" s="608"/>
      <c r="K45" s="555"/>
      <c r="L45" s="64"/>
      <c r="M45" s="358"/>
      <c r="N45" s="352"/>
      <c r="O45" s="369"/>
    </row>
    <row r="46" spans="1:15" ht="27" customHeight="1" thickBot="1" x14ac:dyDescent="0.3">
      <c r="A46" s="618" t="s">
        <v>105</v>
      </c>
      <c r="B46" s="619"/>
      <c r="C46" s="621"/>
      <c r="D46" s="210"/>
      <c r="E46" s="210"/>
      <c r="F46" s="211"/>
      <c r="G46" s="13"/>
      <c r="H46" s="607"/>
      <c r="I46" s="608"/>
      <c r="J46" s="608"/>
      <c r="K46" s="555"/>
      <c r="L46" s="65"/>
      <c r="M46" s="357"/>
      <c r="N46" s="182"/>
      <c r="O46" s="370"/>
    </row>
    <row r="47" spans="1:15" ht="15.75" customHeight="1" thickBot="1" x14ac:dyDescent="0.3">
      <c r="A47" s="622" t="s">
        <v>18</v>
      </c>
      <c r="B47" s="623"/>
      <c r="C47" s="623"/>
      <c r="D47" s="623"/>
      <c r="E47" s="623"/>
      <c r="F47" s="624"/>
      <c r="G47" s="13"/>
      <c r="H47" s="609"/>
      <c r="I47" s="610"/>
      <c r="J47" s="610"/>
      <c r="K47" s="611"/>
      <c r="L47" s="65"/>
      <c r="M47" s="361"/>
      <c r="N47" s="361"/>
      <c r="O47" s="84"/>
    </row>
    <row r="48" spans="1:15" ht="15.75" customHeight="1" thickBot="1" x14ac:dyDescent="0.35">
      <c r="A48" s="618" t="s">
        <v>19</v>
      </c>
      <c r="B48" s="619"/>
      <c r="C48" s="620"/>
      <c r="D48" s="210"/>
      <c r="E48" s="210"/>
      <c r="F48" s="211"/>
      <c r="H48" s="607"/>
      <c r="I48" s="608"/>
      <c r="J48" s="608"/>
      <c r="K48" s="555"/>
      <c r="L48" s="65"/>
      <c r="M48" s="701" t="s">
        <v>138</v>
      </c>
      <c r="N48" s="702"/>
      <c r="O48" s="68"/>
    </row>
    <row r="49" spans="1:15" ht="15.75" customHeight="1" thickBot="1" x14ac:dyDescent="0.3">
      <c r="A49" s="618" t="s">
        <v>140</v>
      </c>
      <c r="B49" s="619"/>
      <c r="C49" s="620"/>
      <c r="D49" s="210"/>
      <c r="E49" s="210"/>
      <c r="F49" s="211"/>
      <c r="G49" s="14"/>
      <c r="H49" s="607"/>
      <c r="I49" s="608"/>
      <c r="J49" s="608"/>
      <c r="K49" s="555"/>
      <c r="L49" s="57"/>
      <c r="M49" s="703"/>
      <c r="N49" s="704"/>
      <c r="O49" s="68"/>
    </row>
    <row r="50" spans="1:15" ht="27" customHeight="1" thickBot="1" x14ac:dyDescent="0.3">
      <c r="A50" s="618" t="s">
        <v>141</v>
      </c>
      <c r="B50" s="619"/>
      <c r="C50" s="621"/>
      <c r="D50" s="210"/>
      <c r="E50" s="210"/>
      <c r="F50" s="211"/>
      <c r="G50" s="13"/>
      <c r="H50" s="607"/>
      <c r="I50" s="608"/>
      <c r="J50" s="608"/>
      <c r="K50" s="555"/>
      <c r="L50" s="65"/>
      <c r="M50" s="697"/>
      <c r="N50" s="698"/>
      <c r="O50" s="68"/>
    </row>
    <row r="51" spans="1:15" ht="27" customHeight="1" thickBot="1" x14ac:dyDescent="0.3">
      <c r="A51" s="618" t="s">
        <v>142</v>
      </c>
      <c r="B51" s="619"/>
      <c r="C51" s="620"/>
      <c r="D51" s="210"/>
      <c r="E51" s="210"/>
      <c r="F51" s="211"/>
      <c r="H51" s="607"/>
      <c r="I51" s="608"/>
      <c r="J51" s="608"/>
      <c r="K51" s="555"/>
      <c r="L51" s="57"/>
      <c r="M51" s="697"/>
      <c r="N51" s="698"/>
      <c r="O51" s="68"/>
    </row>
    <row r="52" spans="1:15" ht="27" customHeight="1" thickBot="1" x14ac:dyDescent="0.3">
      <c r="A52" s="618" t="s">
        <v>143</v>
      </c>
      <c r="B52" s="619"/>
      <c r="C52" s="621"/>
      <c r="D52" s="210"/>
      <c r="E52" s="210"/>
      <c r="F52" s="211"/>
      <c r="G52" s="14"/>
      <c r="H52" s="607"/>
      <c r="I52" s="608"/>
      <c r="J52" s="608"/>
      <c r="K52" s="555"/>
      <c r="L52" s="64"/>
      <c r="M52" s="697"/>
      <c r="N52" s="698"/>
      <c r="O52" s="68"/>
    </row>
    <row r="53" spans="1:15" ht="15.75" customHeight="1" thickBot="1" x14ac:dyDescent="0.3">
      <c r="A53" s="618" t="s">
        <v>144</v>
      </c>
      <c r="B53" s="619"/>
      <c r="C53" s="620"/>
      <c r="D53" s="210"/>
      <c r="E53" s="210"/>
      <c r="F53" s="211"/>
      <c r="G53" s="14"/>
      <c r="H53" s="607"/>
      <c r="I53" s="608"/>
      <c r="J53" s="608"/>
      <c r="K53" s="555"/>
      <c r="L53" s="64"/>
      <c r="M53" s="697"/>
      <c r="N53" s="698"/>
      <c r="O53" s="68"/>
    </row>
    <row r="54" spans="1:15" ht="15.75" customHeight="1" thickBot="1" x14ac:dyDescent="0.3">
      <c r="A54" s="618" t="s">
        <v>145</v>
      </c>
      <c r="B54" s="619"/>
      <c r="C54" s="620"/>
      <c r="D54" s="210"/>
      <c r="E54" s="210"/>
      <c r="F54" s="211"/>
      <c r="G54" s="14"/>
      <c r="H54" s="607"/>
      <c r="I54" s="608"/>
      <c r="J54" s="608"/>
      <c r="K54" s="555"/>
      <c r="L54" s="64"/>
      <c r="M54" s="697"/>
      <c r="N54" s="698"/>
      <c r="O54" s="68"/>
    </row>
    <row r="55" spans="1:15" ht="27" customHeight="1" thickBot="1" x14ac:dyDescent="0.3">
      <c r="A55" s="618" t="s">
        <v>146</v>
      </c>
      <c r="B55" s="619"/>
      <c r="C55" s="620"/>
      <c r="D55" s="210"/>
      <c r="E55" s="210"/>
      <c r="F55" s="211"/>
      <c r="G55" s="14"/>
      <c r="H55" s="607"/>
      <c r="I55" s="608"/>
      <c r="J55" s="608"/>
      <c r="K55" s="555"/>
      <c r="L55" s="64"/>
      <c r="M55" s="697"/>
      <c r="N55" s="698"/>
      <c r="O55" s="68"/>
    </row>
    <row r="56" spans="1:15" ht="15.75" customHeight="1" thickBot="1" x14ac:dyDescent="0.3">
      <c r="A56" s="643" t="s">
        <v>20</v>
      </c>
      <c r="B56" s="644"/>
      <c r="C56" s="644"/>
      <c r="D56" s="644"/>
      <c r="E56" s="644"/>
      <c r="F56" s="645"/>
      <c r="G56" s="13"/>
      <c r="H56" s="612"/>
      <c r="I56" s="613"/>
      <c r="J56" s="613"/>
      <c r="K56" s="614"/>
      <c r="L56" s="64"/>
      <c r="M56" s="697"/>
      <c r="N56" s="698"/>
      <c r="O56" s="70"/>
    </row>
    <row r="57" spans="1:15" ht="27" customHeight="1" thickBot="1" x14ac:dyDescent="0.3">
      <c r="A57" s="618" t="s">
        <v>147</v>
      </c>
      <c r="B57" s="619"/>
      <c r="C57" s="620"/>
      <c r="D57" s="210"/>
      <c r="E57" s="210"/>
      <c r="F57" s="211"/>
      <c r="H57" s="607"/>
      <c r="I57" s="608"/>
      <c r="J57" s="608"/>
      <c r="K57" s="555"/>
      <c r="L57" s="64"/>
      <c r="M57" s="697"/>
      <c r="N57" s="698"/>
      <c r="O57" s="86"/>
    </row>
    <row r="58" spans="1:15" ht="27" customHeight="1" thickBot="1" x14ac:dyDescent="0.3">
      <c r="A58" s="714" t="s">
        <v>148</v>
      </c>
      <c r="B58" s="715"/>
      <c r="C58" s="716"/>
      <c r="D58" s="215"/>
      <c r="E58" s="212"/>
      <c r="F58" s="213"/>
      <c r="G58" s="14"/>
      <c r="H58" s="607"/>
      <c r="I58" s="608"/>
      <c r="J58" s="608"/>
      <c r="K58" s="555"/>
      <c r="L58" s="65"/>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89" ht="27" customHeight="1" thickBot="1" x14ac:dyDescent="0.3">
      <c r="A65" s="640" t="s">
        <v>155</v>
      </c>
      <c r="B65" s="641"/>
      <c r="C65" s="642"/>
      <c r="D65" s="309"/>
      <c r="E65" s="309"/>
      <c r="F65" s="310"/>
      <c r="G65" s="95"/>
      <c r="H65" s="631"/>
      <c r="I65" s="632"/>
      <c r="J65" s="632"/>
      <c r="K65" s="633"/>
      <c r="L65" s="76"/>
      <c r="M65" s="699"/>
      <c r="N65" s="700"/>
      <c r="O65" s="68"/>
    </row>
    <row r="66" spans="1:89" x14ac:dyDescent="0.25">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c r="BE66" s="56"/>
      <c r="BF66" s="56"/>
      <c r="BG66" s="56"/>
      <c r="BH66" s="56"/>
      <c r="BI66" s="56"/>
      <c r="BJ66" s="56"/>
      <c r="BK66" s="56"/>
      <c r="BL66" s="56"/>
      <c r="BM66" s="56"/>
      <c r="BN66" s="56"/>
      <c r="BO66" s="56"/>
      <c r="BP66" s="56"/>
      <c r="BQ66" s="56"/>
      <c r="BR66" s="56"/>
      <c r="BS66" s="56"/>
      <c r="BT66" s="56"/>
      <c r="BU66" s="56"/>
      <c r="BV66" s="56"/>
      <c r="BW66" s="56"/>
      <c r="BX66" s="56"/>
      <c r="BY66" s="56"/>
      <c r="BZ66" s="56"/>
      <c r="CA66" s="56"/>
      <c r="CB66" s="56"/>
      <c r="CC66" s="56"/>
      <c r="CD66" s="56"/>
      <c r="CE66" s="56"/>
      <c r="CF66" s="56"/>
      <c r="CG66" s="56"/>
      <c r="CH66" s="56"/>
      <c r="CI66" s="56"/>
      <c r="CJ66" s="56"/>
      <c r="CK66" s="56"/>
    </row>
    <row r="67" spans="1:89" x14ac:dyDescent="0.25">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c r="BE67" s="56"/>
      <c r="BF67" s="56"/>
      <c r="BG67" s="56"/>
      <c r="BH67" s="56"/>
      <c r="BI67" s="56"/>
      <c r="BJ67" s="56"/>
      <c r="BK67" s="56"/>
      <c r="BL67" s="56"/>
      <c r="BM67" s="56"/>
      <c r="BN67" s="56"/>
      <c r="BO67" s="56"/>
      <c r="BP67" s="56"/>
      <c r="BQ67" s="56"/>
      <c r="BR67" s="56"/>
      <c r="BS67" s="56"/>
      <c r="BT67" s="56"/>
      <c r="BU67" s="56"/>
      <c r="BV67" s="56"/>
      <c r="BW67" s="56"/>
      <c r="BX67" s="56"/>
      <c r="BY67" s="56"/>
      <c r="BZ67" s="56"/>
      <c r="CA67" s="56"/>
      <c r="CB67" s="56"/>
      <c r="CC67" s="56"/>
      <c r="CD67" s="56"/>
      <c r="CE67" s="56"/>
      <c r="CF67" s="56"/>
      <c r="CG67" s="56"/>
      <c r="CH67" s="56"/>
      <c r="CI67" s="56"/>
      <c r="CJ67" s="56"/>
      <c r="CK67" s="56"/>
    </row>
    <row r="68" spans="1:89" x14ac:dyDescent="0.25">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c r="BE68" s="56"/>
      <c r="BF68" s="56"/>
      <c r="BG68" s="56"/>
      <c r="BH68" s="56"/>
      <c r="BI68" s="56"/>
      <c r="BJ68" s="56"/>
      <c r="BK68" s="56"/>
      <c r="BL68" s="56"/>
      <c r="BM68" s="56"/>
      <c r="BN68" s="56"/>
      <c r="BO68" s="56"/>
      <c r="BP68" s="56"/>
      <c r="BQ68" s="56"/>
      <c r="BR68" s="56"/>
      <c r="BS68" s="56"/>
      <c r="BT68" s="56"/>
      <c r="BU68" s="56"/>
      <c r="BV68" s="56"/>
      <c r="BW68" s="56"/>
      <c r="BX68" s="56"/>
      <c r="BY68" s="56"/>
      <c r="BZ68" s="56"/>
      <c r="CA68" s="56"/>
      <c r="CB68" s="56"/>
      <c r="CC68" s="56"/>
      <c r="CD68" s="56"/>
      <c r="CE68" s="56"/>
      <c r="CF68" s="56"/>
      <c r="CG68" s="56"/>
      <c r="CH68" s="56"/>
      <c r="CI68" s="56"/>
      <c r="CJ68" s="56"/>
      <c r="CK68" s="56"/>
    </row>
    <row r="69" spans="1:89" x14ac:dyDescent="0.25">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c r="BA69" s="56"/>
      <c r="BB69" s="56"/>
      <c r="BC69" s="56"/>
      <c r="BD69" s="56"/>
      <c r="BE69" s="56"/>
      <c r="BF69" s="56"/>
      <c r="BG69" s="56"/>
      <c r="BH69" s="56"/>
      <c r="BI69" s="56"/>
      <c r="BJ69" s="56"/>
      <c r="BK69" s="56"/>
      <c r="BL69" s="56"/>
      <c r="BM69" s="56"/>
      <c r="BN69" s="56"/>
      <c r="BO69" s="56"/>
      <c r="BP69" s="56"/>
      <c r="BQ69" s="56"/>
      <c r="BR69" s="56"/>
      <c r="BS69" s="56"/>
      <c r="BT69" s="56"/>
      <c r="BU69" s="56"/>
      <c r="BV69" s="56"/>
      <c r="BW69" s="56"/>
      <c r="BX69" s="56"/>
      <c r="BY69" s="56"/>
      <c r="BZ69" s="56"/>
      <c r="CA69" s="56"/>
      <c r="CB69" s="56"/>
      <c r="CC69" s="56"/>
      <c r="CD69" s="56"/>
      <c r="CE69" s="56"/>
      <c r="CF69" s="56"/>
      <c r="CG69" s="56"/>
      <c r="CH69" s="56"/>
      <c r="CI69" s="56"/>
      <c r="CJ69" s="56"/>
      <c r="CK69" s="56"/>
    </row>
    <row r="70" spans="1:89" x14ac:dyDescent="0.25">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c r="BA70" s="56"/>
      <c r="BB70" s="56"/>
      <c r="BC70" s="56"/>
      <c r="BD70" s="56"/>
      <c r="BE70" s="56"/>
      <c r="BF70" s="56"/>
      <c r="BG70" s="56"/>
      <c r="BH70" s="56"/>
      <c r="BI70" s="56"/>
      <c r="BJ70" s="56"/>
      <c r="BK70" s="56"/>
      <c r="BL70" s="56"/>
      <c r="BM70" s="56"/>
      <c r="BN70" s="56"/>
      <c r="BO70" s="56"/>
      <c r="BP70" s="56"/>
      <c r="BQ70" s="56"/>
      <c r="BR70" s="56"/>
      <c r="BS70" s="56"/>
      <c r="BT70" s="56"/>
      <c r="BU70" s="56"/>
      <c r="BV70" s="56"/>
      <c r="BW70" s="56"/>
      <c r="BX70" s="56"/>
      <c r="BY70" s="56"/>
      <c r="BZ70" s="56"/>
      <c r="CA70" s="56"/>
      <c r="CB70" s="56"/>
      <c r="CC70" s="56"/>
      <c r="CD70" s="56"/>
      <c r="CE70" s="56"/>
      <c r="CF70" s="56"/>
      <c r="CG70" s="56"/>
      <c r="CH70" s="56"/>
      <c r="CI70" s="56"/>
      <c r="CJ70" s="56"/>
      <c r="CK70" s="56"/>
    </row>
    <row r="71" spans="1:89" x14ac:dyDescent="0.25">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AW71" s="56"/>
      <c r="AX71" s="56"/>
      <c r="AY71" s="56"/>
      <c r="AZ71" s="56"/>
      <c r="BA71" s="56"/>
      <c r="BB71" s="56"/>
      <c r="BC71" s="56"/>
      <c r="BD71" s="56"/>
      <c r="BE71" s="56"/>
      <c r="BF71" s="56"/>
      <c r="BG71" s="56"/>
      <c r="BH71" s="56"/>
      <c r="BI71" s="56"/>
      <c r="BJ71" s="56"/>
      <c r="BK71" s="56"/>
      <c r="BL71" s="56"/>
      <c r="BM71" s="56"/>
      <c r="BN71" s="56"/>
      <c r="BO71" s="56"/>
      <c r="BP71" s="56"/>
      <c r="BQ71" s="56"/>
      <c r="BR71" s="56"/>
      <c r="BS71" s="56"/>
      <c r="BT71" s="56"/>
      <c r="BU71" s="56"/>
      <c r="BV71" s="56"/>
      <c r="BW71" s="56"/>
      <c r="BX71" s="56"/>
      <c r="BY71" s="56"/>
      <c r="BZ71" s="56"/>
      <c r="CA71" s="56"/>
      <c r="CB71" s="56"/>
      <c r="CC71" s="56"/>
      <c r="CD71" s="56"/>
      <c r="CE71" s="56"/>
      <c r="CF71" s="56"/>
      <c r="CG71" s="56"/>
      <c r="CH71" s="56"/>
      <c r="CI71" s="56"/>
      <c r="CJ71" s="56"/>
      <c r="CK71" s="56"/>
    </row>
    <row r="72" spans="1:89" x14ac:dyDescent="0.25">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AW72" s="56"/>
      <c r="AX72" s="56"/>
      <c r="AY72" s="56"/>
      <c r="AZ72" s="56"/>
      <c r="BA72" s="56"/>
      <c r="BB72" s="56"/>
      <c r="BC72" s="56"/>
      <c r="BD72" s="56"/>
      <c r="BE72" s="56"/>
      <c r="BF72" s="56"/>
      <c r="BG72" s="56"/>
      <c r="BH72" s="56"/>
      <c r="BI72" s="56"/>
      <c r="BJ72" s="56"/>
      <c r="BK72" s="56"/>
      <c r="BL72" s="56"/>
      <c r="BM72" s="56"/>
      <c r="BN72" s="56"/>
      <c r="BO72" s="56"/>
      <c r="BP72" s="56"/>
      <c r="BQ72" s="56"/>
      <c r="BR72" s="56"/>
      <c r="BS72" s="56"/>
      <c r="BT72" s="56"/>
      <c r="BU72" s="56"/>
      <c r="BV72" s="56"/>
      <c r="BW72" s="56"/>
      <c r="BX72" s="56"/>
      <c r="BY72" s="56"/>
      <c r="BZ72" s="56"/>
      <c r="CA72" s="56"/>
      <c r="CB72" s="56"/>
      <c r="CC72" s="56"/>
      <c r="CD72" s="56"/>
      <c r="CE72" s="56"/>
      <c r="CF72" s="56"/>
      <c r="CG72" s="56"/>
      <c r="CH72" s="56"/>
      <c r="CI72" s="56"/>
      <c r="CJ72" s="56"/>
      <c r="CK72" s="56"/>
    </row>
    <row r="73" spans="1:89" x14ac:dyDescent="0.25">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AW73" s="56"/>
      <c r="AX73" s="56"/>
      <c r="AY73" s="56"/>
      <c r="AZ73" s="56"/>
      <c r="BA73" s="56"/>
      <c r="BB73" s="56"/>
      <c r="BC73" s="56"/>
      <c r="BD73" s="56"/>
      <c r="BE73" s="56"/>
      <c r="BF73" s="56"/>
      <c r="BG73" s="56"/>
      <c r="BH73" s="56"/>
      <c r="BI73" s="56"/>
      <c r="BJ73" s="56"/>
      <c r="BK73" s="56"/>
      <c r="BL73" s="56"/>
      <c r="BM73" s="56"/>
      <c r="BN73" s="56"/>
      <c r="BO73" s="56"/>
      <c r="BP73" s="56"/>
      <c r="BQ73" s="56"/>
      <c r="BR73" s="56"/>
      <c r="BS73" s="56"/>
      <c r="BT73" s="56"/>
      <c r="BU73" s="56"/>
      <c r="BV73" s="56"/>
      <c r="BW73" s="56"/>
      <c r="BX73" s="56"/>
      <c r="BY73" s="56"/>
      <c r="BZ73" s="56"/>
      <c r="CA73" s="56"/>
      <c r="CB73" s="56"/>
      <c r="CC73" s="56"/>
      <c r="CD73" s="56"/>
      <c r="CE73" s="56"/>
      <c r="CF73" s="56"/>
      <c r="CG73" s="56"/>
      <c r="CH73" s="56"/>
      <c r="CI73" s="56"/>
      <c r="CJ73" s="56"/>
      <c r="CK73" s="56"/>
    </row>
    <row r="74" spans="1:89" x14ac:dyDescent="0.25">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56"/>
      <c r="BQ74" s="56"/>
      <c r="BR74" s="56"/>
      <c r="BS74" s="56"/>
      <c r="BT74" s="56"/>
      <c r="BU74" s="56"/>
      <c r="BV74" s="56"/>
      <c r="BW74" s="56"/>
      <c r="BX74" s="56"/>
      <c r="BY74" s="56"/>
      <c r="BZ74" s="56"/>
      <c r="CA74" s="56"/>
      <c r="CB74" s="56"/>
      <c r="CC74" s="56"/>
      <c r="CD74" s="56"/>
      <c r="CE74" s="56"/>
      <c r="CF74" s="56"/>
      <c r="CG74" s="56"/>
      <c r="CH74" s="56"/>
      <c r="CI74" s="56"/>
      <c r="CJ74" s="56"/>
      <c r="CK74" s="56"/>
    </row>
    <row r="75" spans="1:89" x14ac:dyDescent="0.25">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c r="CH75" s="56"/>
      <c r="CI75" s="56"/>
      <c r="CJ75" s="56"/>
      <c r="CK75" s="56"/>
    </row>
    <row r="76" spans="1:89" x14ac:dyDescent="0.25">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56"/>
      <c r="BQ76" s="56"/>
      <c r="BR76" s="56"/>
      <c r="BS76" s="56"/>
      <c r="BT76" s="56"/>
      <c r="BU76" s="56"/>
      <c r="BV76" s="56"/>
      <c r="BW76" s="56"/>
      <c r="BX76" s="56"/>
      <c r="BY76" s="56"/>
      <c r="BZ76" s="56"/>
      <c r="CA76" s="56"/>
      <c r="CB76" s="56"/>
      <c r="CC76" s="56"/>
      <c r="CD76" s="56"/>
      <c r="CE76" s="56"/>
      <c r="CF76" s="56"/>
      <c r="CG76" s="56"/>
      <c r="CH76" s="56"/>
      <c r="CI76" s="56"/>
      <c r="CJ76" s="56"/>
      <c r="CK76" s="56"/>
    </row>
    <row r="77" spans="1:89" x14ac:dyDescent="0.25">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6"/>
      <c r="BQ77" s="56"/>
      <c r="BR77" s="56"/>
      <c r="BS77" s="56"/>
      <c r="BT77" s="56"/>
      <c r="BU77" s="56"/>
      <c r="BV77" s="56"/>
      <c r="BW77" s="56"/>
      <c r="BX77" s="56"/>
      <c r="BY77" s="56"/>
      <c r="BZ77" s="56"/>
      <c r="CA77" s="56"/>
      <c r="CB77" s="56"/>
      <c r="CC77" s="56"/>
      <c r="CD77" s="56"/>
      <c r="CE77" s="56"/>
      <c r="CF77" s="56"/>
      <c r="CG77" s="56"/>
      <c r="CH77" s="56"/>
      <c r="CI77" s="56"/>
      <c r="CJ77" s="56"/>
      <c r="CK77" s="56"/>
    </row>
    <row r="78" spans="1:89" x14ac:dyDescent="0.25">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6"/>
      <c r="BQ78" s="56"/>
      <c r="BR78" s="56"/>
      <c r="BS78" s="56"/>
      <c r="BT78" s="56"/>
      <c r="BU78" s="56"/>
      <c r="BV78" s="56"/>
      <c r="BW78" s="56"/>
      <c r="BX78" s="56"/>
      <c r="BY78" s="56"/>
      <c r="BZ78" s="56"/>
      <c r="CA78" s="56"/>
      <c r="CB78" s="56"/>
      <c r="CC78" s="56"/>
      <c r="CD78" s="56"/>
      <c r="CE78" s="56"/>
      <c r="CF78" s="56"/>
      <c r="CG78" s="56"/>
      <c r="CH78" s="56"/>
      <c r="CI78" s="56"/>
      <c r="CJ78" s="56"/>
      <c r="CK78" s="56"/>
    </row>
    <row r="79" spans="1:89" x14ac:dyDescent="0.25">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6"/>
      <c r="BQ79" s="56"/>
      <c r="BR79" s="56"/>
      <c r="BS79" s="56"/>
      <c r="BT79" s="56"/>
      <c r="BU79" s="56"/>
      <c r="BV79" s="56"/>
      <c r="BW79" s="56"/>
      <c r="BX79" s="56"/>
      <c r="BY79" s="56"/>
      <c r="BZ79" s="56"/>
      <c r="CA79" s="56"/>
      <c r="CB79" s="56"/>
      <c r="CC79" s="56"/>
      <c r="CD79" s="56"/>
      <c r="CE79" s="56"/>
      <c r="CF79" s="56"/>
      <c r="CG79" s="56"/>
      <c r="CH79" s="56"/>
      <c r="CI79" s="56"/>
      <c r="CJ79" s="56"/>
      <c r="CK79" s="56"/>
    </row>
    <row r="80" spans="1:89" x14ac:dyDescent="0.25">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c r="CH80" s="56"/>
      <c r="CI80" s="56"/>
      <c r="CJ80" s="56"/>
      <c r="CK80" s="56"/>
    </row>
    <row r="81" spans="1:89" x14ac:dyDescent="0.25">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6"/>
      <c r="BQ81" s="56"/>
      <c r="BR81" s="56"/>
      <c r="BS81" s="56"/>
      <c r="BT81" s="56"/>
      <c r="BU81" s="56"/>
      <c r="BV81" s="56"/>
      <c r="BW81" s="56"/>
      <c r="BX81" s="56"/>
      <c r="BY81" s="56"/>
      <c r="BZ81" s="56"/>
      <c r="CA81" s="56"/>
      <c r="CB81" s="56"/>
      <c r="CC81" s="56"/>
      <c r="CD81" s="56"/>
      <c r="CE81" s="56"/>
      <c r="CF81" s="56"/>
      <c r="CG81" s="56"/>
      <c r="CH81" s="56"/>
      <c r="CI81" s="56"/>
      <c r="CJ81" s="56"/>
      <c r="CK81" s="56"/>
    </row>
  </sheetData>
  <sheetProtection algorithmName="SHA-512" hashValue="5aJ7UoHPAb6Z3weR2HSvPzU+ZQDtUl1j40DFvnc8V+8Ek2yEY8qO10p62+Ay0h/BFWGGDU4Z3al/492a5Q4tdg==" saltValue="ymiZzVSFqkYKVK0H1ab9Zw==" spinCount="100000" sheet="1" objects="1" scenarios="1" selectLockedCells="1"/>
  <mergeCells count="73">
    <mergeCell ref="M51:N53"/>
    <mergeCell ref="M54:N56"/>
    <mergeCell ref="M57:N59"/>
    <mergeCell ref="M60:N62"/>
    <mergeCell ref="M63:N65"/>
    <mergeCell ref="M48:N48"/>
    <mergeCell ref="M49:N50"/>
    <mergeCell ref="A59:F59"/>
    <mergeCell ref="H59:K59"/>
    <mergeCell ref="A60:C60"/>
    <mergeCell ref="H60:K65"/>
    <mergeCell ref="A61:C61"/>
    <mergeCell ref="A62:C62"/>
    <mergeCell ref="A63:C63"/>
    <mergeCell ref="A64:C64"/>
    <mergeCell ref="A65:C65"/>
    <mergeCell ref="A56:F56"/>
    <mergeCell ref="H56:K56"/>
    <mergeCell ref="A57:C57"/>
    <mergeCell ref="H57:K58"/>
    <mergeCell ref="A58:C58"/>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4:F24"/>
    <mergeCell ref="H24:K24"/>
    <mergeCell ref="A25:C25"/>
    <mergeCell ref="H25:K33"/>
    <mergeCell ref="A26:C26"/>
    <mergeCell ref="A27:C27"/>
    <mergeCell ref="A28:C28"/>
    <mergeCell ref="A29:C29"/>
    <mergeCell ref="A30:C30"/>
    <mergeCell ref="A31:C31"/>
    <mergeCell ref="A32:C32"/>
    <mergeCell ref="A33:C33"/>
    <mergeCell ref="A22:C23"/>
    <mergeCell ref="D22:F22"/>
    <mergeCell ref="A1:K5"/>
    <mergeCell ref="M5:N5"/>
    <mergeCell ref="M6:N6"/>
    <mergeCell ref="C7:F13"/>
    <mergeCell ref="H7:J7"/>
    <mergeCell ref="H8:J13"/>
    <mergeCell ref="C14:F14"/>
    <mergeCell ref="H14:J14"/>
    <mergeCell ref="C15:F20"/>
    <mergeCell ref="H16:J20"/>
  </mergeCells>
  <conditionalFormatting sqref="A25">
    <cfRule type="expression" dxfId="900" priority="281">
      <formula>IF($R25="Nein",TRUE)</formula>
    </cfRule>
  </conditionalFormatting>
  <conditionalFormatting sqref="A25">
    <cfRule type="expression" dxfId="899" priority="280">
      <formula>IF($Y25="Nein",TRUE)</formula>
    </cfRule>
  </conditionalFormatting>
  <conditionalFormatting sqref="A25">
    <cfRule type="expression" dxfId="898" priority="279">
      <formula>IF($AF25="Nein",TRUE)</formula>
    </cfRule>
  </conditionalFormatting>
  <conditionalFormatting sqref="A25">
    <cfRule type="expression" dxfId="897" priority="278">
      <formula>IF($AM25="Nein",TRUE)</formula>
    </cfRule>
  </conditionalFormatting>
  <conditionalFormatting sqref="A25">
    <cfRule type="expression" dxfId="896" priority="277">
      <formula>IF($AT25="Nein",TRUE)</formula>
    </cfRule>
  </conditionalFormatting>
  <conditionalFormatting sqref="A35:A39 A41:A46 A48:A55 A57:A58">
    <cfRule type="expression" dxfId="895" priority="275">
      <formula>IF($O35="Nein",TRUE)</formula>
    </cfRule>
  </conditionalFormatting>
  <conditionalFormatting sqref="A35:A39 A41:A46 A48:A55 A57:A58">
    <cfRule type="expression" dxfId="894" priority="274">
      <formula>IF($W35="Nein",TRUE)</formula>
    </cfRule>
  </conditionalFormatting>
  <conditionalFormatting sqref="A35:A39 A41:A46 A48:A55 A57:A58">
    <cfRule type="expression" dxfId="893" priority="273">
      <formula>IF($AD35="Nein",TRUE)</formula>
    </cfRule>
  </conditionalFormatting>
  <conditionalFormatting sqref="A35:A39 A41:A46 A48:A55 A57:A58">
    <cfRule type="expression" dxfId="892" priority="272">
      <formula>IF($AK35="Nein",TRUE)</formula>
    </cfRule>
  </conditionalFormatting>
  <conditionalFormatting sqref="A35:A39 A41:A46 A48:A55 A57:A58">
    <cfRule type="expression" dxfId="891" priority="271">
      <formula>IF($AR35="Nein",TRUE)</formula>
    </cfRule>
  </conditionalFormatting>
  <conditionalFormatting sqref="A35:A39 A41:A46 A48:A55 A57:A58">
    <cfRule type="expression" dxfId="890" priority="270">
      <formula>IF($I35="Nein",TRUE)</formula>
    </cfRule>
  </conditionalFormatting>
  <conditionalFormatting sqref="A25 A35:A39 A41:A46 A48:A55 A57:A58">
    <cfRule type="expression" dxfId="889" priority="276">
      <formula>IF(#REF!="Nein",TRUE)</formula>
    </cfRule>
  </conditionalFormatting>
  <conditionalFormatting sqref="A25">
    <cfRule type="expression" dxfId="888" priority="282">
      <formula>IF(#REF!="Nein",TRUE)</formula>
    </cfRule>
  </conditionalFormatting>
  <conditionalFormatting sqref="A25:D25">
    <cfRule type="expression" dxfId="887" priority="269">
      <formula>$D$25="J"</formula>
    </cfRule>
  </conditionalFormatting>
  <conditionalFormatting sqref="A26:D26">
    <cfRule type="expression" dxfId="886" priority="268">
      <formula>$D$26="J"</formula>
    </cfRule>
  </conditionalFormatting>
  <conditionalFormatting sqref="A27:D27">
    <cfRule type="expression" dxfId="885" priority="267">
      <formula>$D$27="J"</formula>
    </cfRule>
  </conditionalFormatting>
  <conditionalFormatting sqref="A28:D28">
    <cfRule type="expression" dxfId="884" priority="266">
      <formula>$D$28="J"</formula>
    </cfRule>
  </conditionalFormatting>
  <conditionalFormatting sqref="A29:D29">
    <cfRule type="expression" dxfId="883" priority="265">
      <formula>$D$29="J"</formula>
    </cfRule>
  </conditionalFormatting>
  <conditionalFormatting sqref="A30:D30">
    <cfRule type="expression" dxfId="882" priority="264">
      <formula>$D$30="J"</formula>
    </cfRule>
  </conditionalFormatting>
  <conditionalFormatting sqref="A31:D31">
    <cfRule type="expression" dxfId="881" priority="263">
      <formula>$D$31="J"</formula>
    </cfRule>
  </conditionalFormatting>
  <conditionalFormatting sqref="A32:D32">
    <cfRule type="expression" dxfId="880" priority="262">
      <formula>$D$32="J"</formula>
    </cfRule>
  </conditionalFormatting>
  <conditionalFormatting sqref="A33:D33">
    <cfRule type="expression" dxfId="879" priority="261">
      <formula>$D$33="J"</formula>
    </cfRule>
  </conditionalFormatting>
  <conditionalFormatting sqref="A35:D35">
    <cfRule type="expression" dxfId="878" priority="260">
      <formula>$D$35="J"</formula>
    </cfRule>
  </conditionalFormatting>
  <conditionalFormatting sqref="A36:D36">
    <cfRule type="expression" dxfId="877" priority="259">
      <formula>$D$36="J"</formula>
    </cfRule>
  </conditionalFormatting>
  <conditionalFormatting sqref="A37:D37">
    <cfRule type="expression" dxfId="876" priority="258">
      <formula>$D$37="J"</formula>
    </cfRule>
  </conditionalFormatting>
  <conditionalFormatting sqref="A38:D38">
    <cfRule type="expression" dxfId="875" priority="257">
      <formula>$D$38="J"</formula>
    </cfRule>
  </conditionalFormatting>
  <conditionalFormatting sqref="A39:D39">
    <cfRule type="expression" dxfId="874" priority="256">
      <formula>$D$39="J"</formula>
    </cfRule>
  </conditionalFormatting>
  <conditionalFormatting sqref="A41:D41">
    <cfRule type="expression" dxfId="873" priority="255">
      <formula>$D$41="J"</formula>
    </cfRule>
  </conditionalFormatting>
  <conditionalFormatting sqref="A42:D42">
    <cfRule type="expression" dxfId="872" priority="254">
      <formula>$D$42="J"</formula>
    </cfRule>
  </conditionalFormatting>
  <conditionalFormatting sqref="A43:D43">
    <cfRule type="expression" dxfId="871" priority="253">
      <formula>$D$43="J"</formula>
    </cfRule>
  </conditionalFormatting>
  <conditionalFormatting sqref="A44:D44">
    <cfRule type="expression" dxfId="870" priority="252">
      <formula>$D$44="J"</formula>
    </cfRule>
  </conditionalFormatting>
  <conditionalFormatting sqref="A45:D45">
    <cfRule type="expression" dxfId="869" priority="251">
      <formula>$D$45="J"</formula>
    </cfRule>
  </conditionalFormatting>
  <conditionalFormatting sqref="A46:D46">
    <cfRule type="expression" dxfId="868" priority="250">
      <formula>$D$46="J"</formula>
    </cfRule>
  </conditionalFormatting>
  <conditionalFormatting sqref="A48:D48">
    <cfRule type="expression" dxfId="867" priority="249">
      <formula>$D$48="J"</formula>
    </cfRule>
  </conditionalFormatting>
  <conditionalFormatting sqref="A49:D49">
    <cfRule type="expression" dxfId="866" priority="248">
      <formula>$D$49="J"</formula>
    </cfRule>
  </conditionalFormatting>
  <conditionalFormatting sqref="A50:D50">
    <cfRule type="expression" dxfId="865" priority="247">
      <formula>$D$50="J"</formula>
    </cfRule>
  </conditionalFormatting>
  <conditionalFormatting sqref="A51:D51">
    <cfRule type="expression" dxfId="864" priority="246">
      <formula>$D$51="J"</formula>
    </cfRule>
  </conditionalFormatting>
  <conditionalFormatting sqref="A52:D52">
    <cfRule type="expression" dxfId="863" priority="245">
      <formula>$D$52="J"</formula>
    </cfRule>
  </conditionalFormatting>
  <conditionalFormatting sqref="A53:D53">
    <cfRule type="expression" dxfId="862" priority="244">
      <formula>$D$53="J"</formula>
    </cfRule>
  </conditionalFormatting>
  <conditionalFormatting sqref="A54:D54">
    <cfRule type="expression" dxfId="861" priority="243">
      <formula>$D$54="J"</formula>
    </cfRule>
  </conditionalFormatting>
  <conditionalFormatting sqref="A55:D55">
    <cfRule type="expression" dxfId="860" priority="242">
      <formula>$D$55="J"</formula>
    </cfRule>
  </conditionalFormatting>
  <conditionalFormatting sqref="A57:D57">
    <cfRule type="expression" dxfId="859" priority="241">
      <formula>$D$57="J"</formula>
    </cfRule>
  </conditionalFormatting>
  <conditionalFormatting sqref="A58:D58">
    <cfRule type="expression" dxfId="858" priority="240">
      <formula>$D$58="J"</formula>
    </cfRule>
  </conditionalFormatting>
  <conditionalFormatting sqref="A25:E25">
    <cfRule type="expression" dxfId="857" priority="239">
      <formula>$E$25="J"</formula>
    </cfRule>
  </conditionalFormatting>
  <conditionalFormatting sqref="A26:E26">
    <cfRule type="expression" dxfId="856" priority="238">
      <formula>$E$26="J"</formula>
    </cfRule>
  </conditionalFormatting>
  <conditionalFormatting sqref="A27:E27">
    <cfRule type="expression" dxfId="855" priority="237">
      <formula>$E$27="J"</formula>
    </cfRule>
  </conditionalFormatting>
  <conditionalFormatting sqref="A28:E28">
    <cfRule type="expression" dxfId="854" priority="236">
      <formula>$E$28="J"</formula>
    </cfRule>
  </conditionalFormatting>
  <conditionalFormatting sqref="A29:E29">
    <cfRule type="expression" dxfId="853" priority="235">
      <formula>$E$29="J"</formula>
    </cfRule>
  </conditionalFormatting>
  <conditionalFormatting sqref="A30:E30">
    <cfRule type="expression" dxfId="852" priority="234">
      <formula>$E$30="J"</formula>
    </cfRule>
  </conditionalFormatting>
  <conditionalFormatting sqref="A31:E31">
    <cfRule type="expression" dxfId="851" priority="233">
      <formula>$E$31="J"</formula>
    </cfRule>
  </conditionalFormatting>
  <conditionalFormatting sqref="A32:E32">
    <cfRule type="expression" dxfId="850" priority="232">
      <formula>$E$32="J"</formula>
    </cfRule>
  </conditionalFormatting>
  <conditionalFormatting sqref="A33:E33">
    <cfRule type="expression" dxfId="849" priority="231">
      <formula>$E$33="J"</formula>
    </cfRule>
  </conditionalFormatting>
  <conditionalFormatting sqref="A35:E35">
    <cfRule type="expression" dxfId="848" priority="230">
      <formula>$E$35="J"</formula>
    </cfRule>
  </conditionalFormatting>
  <conditionalFormatting sqref="A36:E36">
    <cfRule type="expression" dxfId="847" priority="229">
      <formula>$E$36="J"</formula>
    </cfRule>
  </conditionalFormatting>
  <conditionalFormatting sqref="A37:E37">
    <cfRule type="expression" dxfId="846" priority="228">
      <formula>$E$37="J"</formula>
    </cfRule>
  </conditionalFormatting>
  <conditionalFormatting sqref="A38:E38">
    <cfRule type="expression" dxfId="845" priority="227">
      <formula>$E$38="J"</formula>
    </cfRule>
  </conditionalFormatting>
  <conditionalFormatting sqref="A39:E39">
    <cfRule type="expression" dxfId="844" priority="226">
      <formula>$E$39="J"</formula>
    </cfRule>
  </conditionalFormatting>
  <conditionalFormatting sqref="A41:E41">
    <cfRule type="expression" dxfId="843" priority="225">
      <formula>$E$41="J"</formula>
    </cfRule>
  </conditionalFormatting>
  <conditionalFormatting sqref="A42:E42">
    <cfRule type="expression" dxfId="842" priority="224">
      <formula>$E$42="J"</formula>
    </cfRule>
  </conditionalFormatting>
  <conditionalFormatting sqref="A43:E43">
    <cfRule type="expression" dxfId="841" priority="223">
      <formula>$E$43="J"</formula>
    </cfRule>
  </conditionalFormatting>
  <conditionalFormatting sqref="A44:E44">
    <cfRule type="expression" dxfId="840" priority="222">
      <formula>$E$44="J"</formula>
    </cfRule>
  </conditionalFormatting>
  <conditionalFormatting sqref="A45:E45">
    <cfRule type="expression" dxfId="839" priority="221">
      <formula>$E$45="J"</formula>
    </cfRule>
  </conditionalFormatting>
  <conditionalFormatting sqref="A46:E46">
    <cfRule type="expression" dxfId="838" priority="220">
      <formula>$E$46="J"</formula>
    </cfRule>
  </conditionalFormatting>
  <conditionalFormatting sqref="A48:E48">
    <cfRule type="expression" dxfId="837" priority="219">
      <formula>$E$48="J"</formula>
    </cfRule>
  </conditionalFormatting>
  <conditionalFormatting sqref="A49:E49">
    <cfRule type="expression" dxfId="836" priority="218">
      <formula>$E$49="J"</formula>
    </cfRule>
  </conditionalFormatting>
  <conditionalFormatting sqref="A50:E50">
    <cfRule type="expression" dxfId="835" priority="217">
      <formula>$E$50="J"</formula>
    </cfRule>
  </conditionalFormatting>
  <conditionalFormatting sqref="A51:E51">
    <cfRule type="expression" dxfId="834" priority="216">
      <formula>$E$51="J"</formula>
    </cfRule>
  </conditionalFormatting>
  <conditionalFormatting sqref="A52:E52">
    <cfRule type="expression" dxfId="833" priority="215">
      <formula>$E$52="J"</formula>
    </cfRule>
  </conditionalFormatting>
  <conditionalFormatting sqref="A53:E53">
    <cfRule type="expression" dxfId="832" priority="214">
      <formula>$E$53="J"</formula>
    </cfRule>
  </conditionalFormatting>
  <conditionalFormatting sqref="A54:E54">
    <cfRule type="expression" dxfId="831" priority="213">
      <formula>$E$54="J"</formula>
    </cfRule>
  </conditionalFormatting>
  <conditionalFormatting sqref="A55:E55">
    <cfRule type="expression" dxfId="830" priority="212">
      <formula>$E$55="J"</formula>
    </cfRule>
  </conditionalFormatting>
  <conditionalFormatting sqref="A57:E57">
    <cfRule type="expression" dxfId="829" priority="211">
      <formula>$E$57="J"</formula>
    </cfRule>
  </conditionalFormatting>
  <conditionalFormatting sqref="A58:E58">
    <cfRule type="expression" dxfId="828" priority="210">
      <formula>$E$58="J"</formula>
    </cfRule>
  </conditionalFormatting>
  <conditionalFormatting sqref="A25:F25">
    <cfRule type="expression" dxfId="827" priority="209">
      <formula>$F$25="J"</formula>
    </cfRule>
  </conditionalFormatting>
  <conditionalFormatting sqref="A26:F26">
    <cfRule type="expression" dxfId="826" priority="208">
      <formula>$F$26="J"</formula>
    </cfRule>
  </conditionalFormatting>
  <conditionalFormatting sqref="A27:F27">
    <cfRule type="expression" dxfId="825" priority="207">
      <formula>$F$27="J"</formula>
    </cfRule>
  </conditionalFormatting>
  <conditionalFormatting sqref="A28:F28">
    <cfRule type="expression" dxfId="824" priority="206">
      <formula>$F$28="J"</formula>
    </cfRule>
  </conditionalFormatting>
  <conditionalFormatting sqref="A29:F29">
    <cfRule type="expression" dxfId="823" priority="205">
      <formula>$F$29="J"</formula>
    </cfRule>
  </conditionalFormatting>
  <conditionalFormatting sqref="A30:F30">
    <cfRule type="expression" dxfId="822" priority="204">
      <formula>$F$30="J"</formula>
    </cfRule>
  </conditionalFormatting>
  <conditionalFormatting sqref="A31:F31">
    <cfRule type="expression" dxfId="821" priority="203">
      <formula>$F$31="J"</formula>
    </cfRule>
  </conditionalFormatting>
  <conditionalFormatting sqref="A32:F32">
    <cfRule type="expression" dxfId="820" priority="202">
      <formula>$F$32="J"</formula>
    </cfRule>
  </conditionalFormatting>
  <conditionalFormatting sqref="A33:F33">
    <cfRule type="expression" dxfId="819" priority="201">
      <formula>$F$33="J"</formula>
    </cfRule>
  </conditionalFormatting>
  <conditionalFormatting sqref="A35:F35">
    <cfRule type="expression" dxfId="818" priority="200">
      <formula>$F$35="J"</formula>
    </cfRule>
  </conditionalFormatting>
  <conditionalFormatting sqref="A36:F36">
    <cfRule type="expression" dxfId="817" priority="199">
      <formula>$F$36="J"</formula>
    </cfRule>
  </conditionalFormatting>
  <conditionalFormatting sqref="A37:F37">
    <cfRule type="expression" dxfId="816" priority="198">
      <formula>$F$37="J"</formula>
    </cfRule>
  </conditionalFormatting>
  <conditionalFormatting sqref="A38:F38">
    <cfRule type="expression" dxfId="815" priority="197">
      <formula>$F$38="J"</formula>
    </cfRule>
  </conditionalFormatting>
  <conditionalFormatting sqref="A39:F39">
    <cfRule type="expression" dxfId="814" priority="196">
      <formula>$F$39="J"</formula>
    </cfRule>
  </conditionalFormatting>
  <conditionalFormatting sqref="A41:F41">
    <cfRule type="expression" dxfId="813" priority="195">
      <formula>$F$41="J"</formula>
    </cfRule>
  </conditionalFormatting>
  <conditionalFormatting sqref="A42:F42">
    <cfRule type="expression" dxfId="812" priority="194">
      <formula>$F$42="J"</formula>
    </cfRule>
  </conditionalFormatting>
  <conditionalFormatting sqref="A43:F43">
    <cfRule type="expression" dxfId="811" priority="193">
      <formula>$F$43="J"</formula>
    </cfRule>
  </conditionalFormatting>
  <conditionalFormatting sqref="A44:F44">
    <cfRule type="expression" dxfId="810" priority="192">
      <formula>$F$44="J"</formula>
    </cfRule>
  </conditionalFormatting>
  <conditionalFormatting sqref="A45:F45">
    <cfRule type="expression" dxfId="809" priority="191">
      <formula>$F$45="J"</formula>
    </cfRule>
  </conditionalFormatting>
  <conditionalFormatting sqref="A46:F46">
    <cfRule type="expression" dxfId="808" priority="190">
      <formula>$F$46="J"</formula>
    </cfRule>
  </conditionalFormatting>
  <conditionalFormatting sqref="A48:F48">
    <cfRule type="expression" dxfId="807" priority="189">
      <formula>$F$48="J"</formula>
    </cfRule>
  </conditionalFormatting>
  <conditionalFormatting sqref="A49:F49">
    <cfRule type="expression" dxfId="806" priority="188">
      <formula>$F$49="J"</formula>
    </cfRule>
  </conditionalFormatting>
  <conditionalFormatting sqref="A50:F50">
    <cfRule type="expression" dxfId="805" priority="187">
      <formula>$F$50="J"</formula>
    </cfRule>
  </conditionalFormatting>
  <conditionalFormatting sqref="A51:F51">
    <cfRule type="expression" dxfId="804" priority="186">
      <formula>$F$51="J"</formula>
    </cfRule>
  </conditionalFormatting>
  <conditionalFormatting sqref="A52:F52">
    <cfRule type="expression" dxfId="803" priority="185">
      <formula>$F$52="J"</formula>
    </cfRule>
  </conditionalFormatting>
  <conditionalFormatting sqref="A53:F53">
    <cfRule type="expression" dxfId="802" priority="184">
      <formula>$F$53="J"</formula>
    </cfRule>
  </conditionalFormatting>
  <conditionalFormatting sqref="A54:F54">
    <cfRule type="expression" dxfId="801" priority="183">
      <formula>$F$54="J"</formula>
    </cfRule>
  </conditionalFormatting>
  <conditionalFormatting sqref="A55:F55">
    <cfRule type="expression" dxfId="800" priority="182">
      <formula>$F$55="J"</formula>
    </cfRule>
  </conditionalFormatting>
  <conditionalFormatting sqref="A57:F57">
    <cfRule type="expression" dxfId="799" priority="181">
      <formula>$F$57="J"</formula>
    </cfRule>
  </conditionalFormatting>
  <conditionalFormatting sqref="A58:F58">
    <cfRule type="expression" dxfId="798" priority="180">
      <formula>$F$58="J"</formula>
    </cfRule>
  </conditionalFormatting>
  <conditionalFormatting sqref="D60">
    <cfRule type="expression" dxfId="797" priority="107">
      <formula>$D$60="J"</formula>
    </cfRule>
  </conditionalFormatting>
  <conditionalFormatting sqref="D61">
    <cfRule type="expression" dxfId="796" priority="106">
      <formula>$D$61="J"</formula>
    </cfRule>
  </conditionalFormatting>
  <conditionalFormatting sqref="D62">
    <cfRule type="expression" dxfId="795" priority="105">
      <formula>$D$62="J"</formula>
    </cfRule>
  </conditionalFormatting>
  <conditionalFormatting sqref="D63">
    <cfRule type="expression" dxfId="794" priority="104">
      <formula>$D$63="J"</formula>
    </cfRule>
  </conditionalFormatting>
  <conditionalFormatting sqref="D64">
    <cfRule type="expression" dxfId="793" priority="103">
      <formula>$D$64="J"</formula>
    </cfRule>
  </conditionalFormatting>
  <conditionalFormatting sqref="D65">
    <cfRule type="expression" dxfId="792" priority="102">
      <formula>$D$65="J"</formula>
    </cfRule>
  </conditionalFormatting>
  <conditionalFormatting sqref="D60:E60">
    <cfRule type="expression" dxfId="791" priority="101">
      <formula>$E$60="J"</formula>
    </cfRule>
  </conditionalFormatting>
  <conditionalFormatting sqref="D61:E61">
    <cfRule type="expression" dxfId="790" priority="100">
      <formula>$E$61="J"</formula>
    </cfRule>
  </conditionalFormatting>
  <conditionalFormatting sqref="D62:E62">
    <cfRule type="expression" dxfId="789" priority="99">
      <formula>$E$62="J"</formula>
    </cfRule>
  </conditionalFormatting>
  <conditionalFormatting sqref="D63:E63">
    <cfRule type="expression" dxfId="788" priority="98">
      <formula>$E$63="J"</formula>
    </cfRule>
  </conditionalFormatting>
  <conditionalFormatting sqref="D64:E64">
    <cfRule type="expression" dxfId="787" priority="97">
      <formula>$E$64="J"</formula>
    </cfRule>
  </conditionalFormatting>
  <conditionalFormatting sqref="D65:E65">
    <cfRule type="expression" dxfId="786" priority="96">
      <formula>$E$65="J"</formula>
    </cfRule>
  </conditionalFormatting>
  <conditionalFormatting sqref="D60:F60">
    <cfRule type="expression" dxfId="785" priority="95">
      <formula>$F$60="J"</formula>
    </cfRule>
  </conditionalFormatting>
  <conditionalFormatting sqref="D61:F61">
    <cfRule type="expression" dxfId="784" priority="94">
      <formula>$F$61="J"</formula>
    </cfRule>
  </conditionalFormatting>
  <conditionalFormatting sqref="D62:F62">
    <cfRule type="expression" dxfId="783" priority="93">
      <formula>$F$62="J"</formula>
    </cfRule>
  </conditionalFormatting>
  <conditionalFormatting sqref="D63:F63">
    <cfRule type="expression" dxfId="782" priority="92">
      <formula>$F$63="J"</formula>
    </cfRule>
  </conditionalFormatting>
  <conditionalFormatting sqref="D64:F64">
    <cfRule type="expression" dxfId="781" priority="91">
      <formula>$F$64="J"</formula>
    </cfRule>
  </conditionalFormatting>
  <conditionalFormatting sqref="D65:F65">
    <cfRule type="expression" dxfId="780" priority="90">
      <formula>$F$65="J"</formula>
    </cfRule>
  </conditionalFormatting>
  <conditionalFormatting sqref="A60:C60">
    <cfRule type="expression" dxfId="779" priority="18">
      <formula>$D$60="J"</formula>
    </cfRule>
  </conditionalFormatting>
  <conditionalFormatting sqref="A61:C61">
    <cfRule type="expression" dxfId="778" priority="17">
      <formula>$D$61="J"</formula>
    </cfRule>
  </conditionalFormatting>
  <conditionalFormatting sqref="A62:C62">
    <cfRule type="expression" dxfId="777" priority="16">
      <formula>$D$62="J"</formula>
    </cfRule>
  </conditionalFormatting>
  <conditionalFormatting sqref="A63:C63">
    <cfRule type="expression" dxfId="776" priority="15">
      <formula>$D$63="J"</formula>
    </cfRule>
  </conditionalFormatting>
  <conditionalFormatting sqref="A64:C64">
    <cfRule type="expression" dxfId="775" priority="14">
      <formula>$D$64="J"</formula>
    </cfRule>
  </conditionalFormatting>
  <conditionalFormatting sqref="A65:C65">
    <cfRule type="expression" dxfId="774" priority="13">
      <formula>$D$65="J"</formula>
    </cfRule>
  </conditionalFormatting>
  <conditionalFormatting sqref="A60:C60">
    <cfRule type="expression" dxfId="773" priority="12">
      <formula>$E$60="J"</formula>
    </cfRule>
  </conditionalFormatting>
  <conditionalFormatting sqref="A61:C61">
    <cfRule type="expression" dxfId="772" priority="11">
      <formula>$E$61="J"</formula>
    </cfRule>
  </conditionalFormatting>
  <conditionalFormatting sqref="A62:C62">
    <cfRule type="expression" dxfId="771" priority="10">
      <formula>$E$62="J"</formula>
    </cfRule>
  </conditionalFormatting>
  <conditionalFormatting sqref="A63:C63">
    <cfRule type="expression" dxfId="770" priority="9">
      <formula>$E$63="J"</formula>
    </cfRule>
  </conditionalFormatting>
  <conditionalFormatting sqref="A64:C64">
    <cfRule type="expression" dxfId="769" priority="8">
      <formula>$E$64="J"</formula>
    </cfRule>
  </conditionalFormatting>
  <conditionalFormatting sqref="A65:C65">
    <cfRule type="expression" dxfId="768" priority="7">
      <formula>$E$65="J"</formula>
    </cfRule>
  </conditionalFormatting>
  <conditionalFormatting sqref="A60:C60">
    <cfRule type="expression" dxfId="767" priority="6">
      <formula>$F$60="J"</formula>
    </cfRule>
  </conditionalFormatting>
  <conditionalFormatting sqref="A61:C61">
    <cfRule type="expression" dxfId="766" priority="5">
      <formula>$F$61="J"</formula>
    </cfRule>
  </conditionalFormatting>
  <conditionalFormatting sqref="A62:C62">
    <cfRule type="expression" dxfId="765" priority="4">
      <formula>$F$62="J"</formula>
    </cfRule>
  </conditionalFormatting>
  <conditionalFormatting sqref="A63:C63">
    <cfRule type="expression" dxfId="764" priority="3">
      <formula>$F$63="J"</formula>
    </cfRule>
  </conditionalFormatting>
  <conditionalFormatting sqref="A64:C64">
    <cfRule type="expression" dxfId="763" priority="2">
      <formula>$F$64="J"</formula>
    </cfRule>
  </conditionalFormatting>
  <conditionalFormatting sqref="A65:C65">
    <cfRule type="expression" dxfId="76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6630" r:id="rId8" name="Check Box 6">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6631" r:id="rId9" name="Check Box 7">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6632" r:id="rId10" name="Check Box 8">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6633" r:id="rId11" name="Check Box 9">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4E003904-2D3B-46D1-9A3B-02F9BFAB79CD}">
            <xm:f>'Kind 3'!#REF!="J"</xm:f>
            <x14:dxf>
              <font>
                <color rgb="FF00CC00"/>
              </font>
              <fill>
                <patternFill>
                  <bgColor theme="9" tint="0.59996337778862885"/>
                </patternFill>
              </fill>
            </x14:dxf>
          </x14:cfRule>
          <x14:cfRule type="expression" priority="71" id="{F11FFD33-A155-4BE5-B258-EDE874819F5B}">
            <xm:f>'Kind 2'!#REF!="J"</xm:f>
            <x14:dxf>
              <font>
                <color rgb="FF00CC00"/>
              </font>
              <fill>
                <patternFill>
                  <bgColor theme="9" tint="0.59996337778862885"/>
                </patternFill>
              </fill>
            </x14:dxf>
          </x14:cfRule>
          <x14:cfRule type="expression" priority="89" id="{6C74B202-AC6B-422F-AEDF-40A7DB3061C1}">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C4985A53-DD2F-48E6-8303-B6B41CFFACD4}">
            <xm:f>'Kind 4'!#REF!="J"</xm:f>
            <x14:dxf>
              <font>
                <color rgb="FF00CC00"/>
              </font>
              <fill>
                <patternFill>
                  <bgColor theme="9" tint="0.59996337778862885"/>
                </patternFill>
              </fill>
            </x14:dxf>
          </x14:cfRule>
          <x14:cfRule type="expression" priority="52" id="{E415F149-D493-4D5B-BA60-34D226C04810}">
            <xm:f>'Kind 3'!#REF!="J"</xm:f>
            <x14:dxf>
              <font>
                <color rgb="FF00CC00"/>
              </font>
              <fill>
                <patternFill>
                  <bgColor theme="9" tint="0.59996337778862885"/>
                </patternFill>
              </fill>
            </x14:dxf>
          </x14:cfRule>
          <x14:cfRule type="expression" priority="70" id="{C4903123-45D1-4439-A88F-3C5161BF957D}">
            <xm:f>'Kind 2'!#REF!="J"</xm:f>
            <x14:dxf>
              <font>
                <color rgb="FF00CC00"/>
              </font>
              <fill>
                <patternFill>
                  <bgColor theme="9" tint="0.59996337778862885"/>
                </patternFill>
              </fill>
            </x14:dxf>
          </x14:cfRule>
          <x14:cfRule type="expression" priority="88" id="{13A233BD-B3C6-4521-9324-0830120935A9}">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FBD8D88C-D4BF-4867-B3C3-2AF5102F438C}">
            <xm:f>'Kind 4'!#REF!="J"</xm:f>
            <x14:dxf>
              <font>
                <color rgb="FF00CC00"/>
              </font>
              <fill>
                <patternFill>
                  <bgColor theme="9" tint="0.59996337778862885"/>
                </patternFill>
              </fill>
            </x14:dxf>
          </x14:cfRule>
          <x14:cfRule type="expression" priority="51" id="{75244FC3-CBB2-49CF-8B83-90AB0889E556}">
            <xm:f>'Kind 3'!#REF!="J"</xm:f>
            <x14:dxf>
              <font>
                <color rgb="FF00CC00"/>
              </font>
              <fill>
                <patternFill>
                  <bgColor theme="9" tint="0.59996337778862885"/>
                </patternFill>
              </fill>
            </x14:dxf>
          </x14:cfRule>
          <x14:cfRule type="expression" priority="69" id="{BFDDA439-53A2-4C90-B6EF-09897292535E}">
            <xm:f>'Kind 2'!#REF!="J"</xm:f>
            <x14:dxf>
              <font>
                <color rgb="FF00CC00"/>
              </font>
              <fill>
                <patternFill>
                  <bgColor theme="9" tint="0.59996337778862885"/>
                </patternFill>
              </fill>
            </x14:dxf>
          </x14:cfRule>
          <x14:cfRule type="expression" priority="87" id="{2AB00D22-B9DB-48B3-9D87-1ADF5E857DF0}">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1374C40F-481E-44E7-A50F-AFF85D68AFF0}">
            <xm:f>'Kind 4'!#REF!="J"</xm:f>
            <x14:dxf>
              <font>
                <color rgb="FF00CC00"/>
              </font>
              <fill>
                <patternFill>
                  <bgColor theme="9" tint="0.59996337778862885"/>
                </patternFill>
              </fill>
            </x14:dxf>
          </x14:cfRule>
          <x14:cfRule type="expression" priority="50" id="{7C06199C-7337-4488-AE69-7E34EF09E6EB}">
            <xm:f>'Kind 3'!#REF!="J"</xm:f>
            <x14:dxf>
              <font>
                <color rgb="FF00CC00"/>
              </font>
              <fill>
                <patternFill>
                  <bgColor theme="9" tint="0.59996337778862885"/>
                </patternFill>
              </fill>
            </x14:dxf>
          </x14:cfRule>
          <x14:cfRule type="expression" priority="68" id="{14476ED6-FE73-4C0B-8FDB-B1321566884D}">
            <xm:f>'Kind 2'!#REF!="J"</xm:f>
            <x14:dxf>
              <font>
                <color rgb="FF00CC00"/>
              </font>
              <fill>
                <patternFill>
                  <bgColor theme="9" tint="0.59996337778862885"/>
                </patternFill>
              </fill>
            </x14:dxf>
          </x14:cfRule>
          <x14:cfRule type="expression" priority="86" id="{52457A96-541F-4BFB-B762-B8002B28F79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611F6171-0D06-48CF-AA92-3E7ED1D83C2C}">
            <xm:f>'Kind 4'!#REF!="J"</xm:f>
            <x14:dxf>
              <font>
                <color rgb="FF00CC00"/>
              </font>
              <fill>
                <patternFill>
                  <bgColor theme="9" tint="0.59996337778862885"/>
                </patternFill>
              </fill>
            </x14:dxf>
          </x14:cfRule>
          <x14:cfRule type="expression" priority="49" id="{025B3E6E-4566-4439-9BF3-33FB8E314108}">
            <xm:f>'Kind 3'!#REF!="J"</xm:f>
            <x14:dxf>
              <font>
                <color rgb="FF00CC00"/>
              </font>
              <fill>
                <patternFill>
                  <bgColor theme="9" tint="0.59996337778862885"/>
                </patternFill>
              </fill>
            </x14:dxf>
          </x14:cfRule>
          <x14:cfRule type="expression" priority="67" id="{CA89C0AE-3655-4977-B38E-34EA79B2CBA3}">
            <xm:f>'Kind 2'!#REF!="J"</xm:f>
            <x14:dxf>
              <font>
                <color rgb="FF00CC00"/>
              </font>
              <fill>
                <patternFill>
                  <bgColor theme="9" tint="0.59996337778862885"/>
                </patternFill>
              </fill>
            </x14:dxf>
          </x14:cfRule>
          <x14:cfRule type="expression" priority="85" id="{2FFA1A4E-5063-43F4-96F7-DEC2E27D123F}">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5EB74690-87F3-4E94-B05F-7FDEB49A9B39}">
            <xm:f>'Kind 4'!#REF!="J"</xm:f>
            <x14:dxf>
              <font>
                <color rgb="FF00CC00"/>
              </font>
              <fill>
                <patternFill>
                  <bgColor theme="9" tint="0.59996337778862885"/>
                </patternFill>
              </fill>
            </x14:dxf>
          </x14:cfRule>
          <x14:cfRule type="expression" priority="48" id="{8D5F36BC-9B65-4A2C-8302-49728FC8D1F8}">
            <xm:f>'Kind 3'!#REF!="J"</xm:f>
            <x14:dxf>
              <font>
                <color rgb="FF00CC00"/>
              </font>
              <fill>
                <patternFill>
                  <bgColor theme="9" tint="0.59996337778862885"/>
                </patternFill>
              </fill>
            </x14:dxf>
          </x14:cfRule>
          <x14:cfRule type="expression" priority="66" id="{A1A8992F-8B50-4C1B-AD07-6B4872E625A8}">
            <xm:f>'Kind 2'!#REF!="J"</xm:f>
            <x14:dxf>
              <font>
                <color rgb="FF00CC00"/>
              </font>
              <fill>
                <patternFill>
                  <bgColor theme="9" tint="0.59996337778862885"/>
                </patternFill>
              </fill>
            </x14:dxf>
          </x14:cfRule>
          <x14:cfRule type="expression" priority="84" id="{9C95549B-F1B8-44AE-83BE-6748C509E9AE}">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A545960E-5CE4-4A7E-9A61-7BE6226E1344}">
            <xm:f>'Kind 4'!#REF!="J"</xm:f>
            <x14:dxf>
              <font>
                <color rgb="FF00CC00"/>
              </font>
              <fill>
                <patternFill>
                  <bgColor theme="9" tint="0.59996337778862885"/>
                </patternFill>
              </fill>
            </x14:dxf>
          </x14:cfRule>
          <x14:cfRule type="expression" priority="47" id="{819B8E00-F0BF-4506-AEA1-2CECD2618B11}">
            <xm:f>'Kind 3'!#REF!="J"</xm:f>
            <x14:dxf>
              <font>
                <color rgb="FF00CC00"/>
              </font>
              <fill>
                <patternFill>
                  <bgColor theme="9" tint="0.59996337778862885"/>
                </patternFill>
              </fill>
            </x14:dxf>
          </x14:cfRule>
          <x14:cfRule type="expression" priority="65" id="{9E31FC26-031D-45D4-826B-1478E8AFF701}">
            <xm:f>'Kind 2'!#REF!="J"</xm:f>
            <x14:dxf>
              <font>
                <color rgb="FF00CC00"/>
              </font>
              <fill>
                <patternFill>
                  <bgColor theme="9" tint="0.59996337778862885"/>
                </patternFill>
              </fill>
            </x14:dxf>
          </x14:cfRule>
          <x14:cfRule type="expression" priority="83" id="{85D8CE3F-8465-4B20-8560-57BAEE2D44F1}">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26AE49CF-8BFA-407A-819A-6E325855014D}">
            <xm:f>'Kind 4'!#REF!="J"</xm:f>
            <x14:dxf>
              <font>
                <color rgb="FF00CC00"/>
              </font>
              <fill>
                <patternFill>
                  <bgColor theme="9" tint="0.59996337778862885"/>
                </patternFill>
              </fill>
            </x14:dxf>
          </x14:cfRule>
          <x14:cfRule type="expression" priority="46" id="{70800C8B-A918-46AA-AAF3-A73F2B7794F3}">
            <xm:f>'Kind 3'!#REF!="J"</xm:f>
            <x14:dxf>
              <font>
                <color rgb="FF00CC00"/>
              </font>
              <fill>
                <patternFill>
                  <bgColor theme="9" tint="0.59996337778862885"/>
                </patternFill>
              </fill>
            </x14:dxf>
          </x14:cfRule>
          <x14:cfRule type="expression" priority="64" id="{762D14EF-6628-441A-BFD0-9E69E8E0D39E}">
            <xm:f>'Kind 2'!#REF!="J"</xm:f>
            <x14:dxf>
              <font>
                <color rgb="FF00CC00"/>
              </font>
              <fill>
                <patternFill>
                  <bgColor theme="9" tint="0.59996337778862885"/>
                </patternFill>
              </fill>
            </x14:dxf>
          </x14:cfRule>
          <x14:cfRule type="expression" priority="82" id="{F126852B-7D44-41C8-BCDE-DF55B23E9CA4}">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848D3E22-5038-45F0-A242-553DBCA70121}">
            <xm:f>'Kind 4'!#REF!="J"</xm:f>
            <x14:dxf>
              <font>
                <color rgb="FF00CC00"/>
              </font>
              <fill>
                <patternFill>
                  <bgColor theme="9" tint="0.59996337778862885"/>
                </patternFill>
              </fill>
            </x14:dxf>
          </x14:cfRule>
          <x14:cfRule type="expression" priority="45" id="{EEC377C7-64F9-4630-887D-6A4AF5020250}">
            <xm:f>'Kind 3'!#REF!="J"</xm:f>
            <x14:dxf>
              <font>
                <color rgb="FF00CC00"/>
              </font>
              <fill>
                <patternFill>
                  <bgColor theme="9" tint="0.59996337778862885"/>
                </patternFill>
              </fill>
            </x14:dxf>
          </x14:cfRule>
          <x14:cfRule type="expression" priority="63" id="{CE6218BE-841A-4221-AE3F-ACA094E247C4}">
            <xm:f>'Kind 2'!#REF!="J"</xm:f>
            <x14:dxf>
              <font>
                <color rgb="FF00CC00"/>
              </font>
              <fill>
                <patternFill>
                  <bgColor theme="9" tint="0.59996337778862885"/>
                </patternFill>
              </fill>
            </x14:dxf>
          </x14:cfRule>
          <x14:cfRule type="expression" priority="81" id="{5D553C85-8C15-4665-9D61-918B7E41656F}">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26CF5DD7-2C39-4531-A71C-7CFC900B3248}">
            <xm:f>'Kind 4'!#REF!="J"</xm:f>
            <x14:dxf>
              <font>
                <color rgb="FF00CC00"/>
              </font>
              <fill>
                <patternFill>
                  <bgColor theme="9" tint="0.59996337778862885"/>
                </patternFill>
              </fill>
            </x14:dxf>
          </x14:cfRule>
          <x14:cfRule type="expression" priority="44" id="{6049D76A-D800-4007-BE97-3B707DEC72ED}">
            <xm:f>'Kind 3'!#REF!="J"</xm:f>
            <x14:dxf>
              <font>
                <color rgb="FF00CC00"/>
              </font>
              <fill>
                <patternFill>
                  <bgColor theme="9" tint="0.59996337778862885"/>
                </patternFill>
              </fill>
            </x14:dxf>
          </x14:cfRule>
          <x14:cfRule type="expression" priority="62" id="{842C1360-2873-4D43-A78F-CA086184809C}">
            <xm:f>'Kind 2'!#REF!="J"</xm:f>
            <x14:dxf>
              <font>
                <color rgb="FF00CC00"/>
              </font>
              <fill>
                <patternFill>
                  <bgColor theme="9" tint="0.59996337778862885"/>
                </patternFill>
              </fill>
            </x14:dxf>
          </x14:cfRule>
          <x14:cfRule type="expression" priority="80" id="{B1CFA6B6-EDAE-44C0-8DBE-19DD55456CA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A024DD3F-0C71-4816-BFED-613E57B00FC3}">
            <xm:f>'Kind 4'!#REF!="J"</xm:f>
            <x14:dxf>
              <font>
                <color rgb="FF00CC00"/>
              </font>
              <fill>
                <patternFill>
                  <bgColor theme="9" tint="0.59996337778862885"/>
                </patternFill>
              </fill>
            </x14:dxf>
          </x14:cfRule>
          <x14:cfRule type="expression" priority="43" id="{659183AA-1D4E-4819-8085-98AAD4546BDB}">
            <xm:f>'Kind 3'!#REF!="J"</xm:f>
            <x14:dxf>
              <font>
                <color rgb="FF00CC00"/>
              </font>
              <fill>
                <patternFill>
                  <bgColor theme="9" tint="0.59996337778862885"/>
                </patternFill>
              </fill>
            </x14:dxf>
          </x14:cfRule>
          <x14:cfRule type="expression" priority="61" id="{6220D7BD-A638-4145-9659-F4301FC47E66}">
            <xm:f>'Kind 2'!#REF!="J"</xm:f>
            <x14:dxf>
              <font>
                <color rgb="FF00CC00"/>
              </font>
              <fill>
                <patternFill>
                  <bgColor theme="9" tint="0.59996337778862885"/>
                </patternFill>
              </fill>
            </x14:dxf>
          </x14:cfRule>
          <x14:cfRule type="expression" priority="79" id="{D1D92488-FD79-4766-AEAD-A470F510C376}">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25F1396F-5042-4FCE-8F2F-8DDD4355C24E}">
            <xm:f>'Kind 4'!#REF!="J"</xm:f>
            <x14:dxf>
              <font>
                <color rgb="FF00CC00"/>
              </font>
              <fill>
                <patternFill>
                  <bgColor theme="9" tint="0.59996337778862885"/>
                </patternFill>
              </fill>
            </x14:dxf>
          </x14:cfRule>
          <x14:cfRule type="expression" priority="42" id="{B53FF9D7-AA1A-4E18-B663-4AD965C7A032}">
            <xm:f>'Kind 3'!#REF!="J"</xm:f>
            <x14:dxf>
              <font>
                <color rgb="FF00CC00"/>
              </font>
              <fill>
                <patternFill>
                  <bgColor theme="9" tint="0.59996337778862885"/>
                </patternFill>
              </fill>
            </x14:dxf>
          </x14:cfRule>
          <x14:cfRule type="expression" priority="60" id="{9D3C4FC7-F8B1-4A28-94FA-E2FF43A928D8}">
            <xm:f>'Kind 2'!#REF!="J"</xm:f>
            <x14:dxf>
              <font>
                <color rgb="FF00CC00"/>
              </font>
              <fill>
                <patternFill>
                  <bgColor theme="9" tint="0.59996337778862885"/>
                </patternFill>
              </fill>
            </x14:dxf>
          </x14:cfRule>
          <x14:cfRule type="expression" priority="78" id="{D2328765-2689-4959-BA96-A67D4ADC5A77}">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1945DD9F-F7BC-4166-B1E3-4AE1A5C1DC11}">
            <xm:f>'Kind 4'!#REF!="J"</xm:f>
            <x14:dxf>
              <font>
                <color rgb="FF00CC00"/>
              </font>
              <fill>
                <patternFill>
                  <bgColor theme="9" tint="0.59996337778862885"/>
                </patternFill>
              </fill>
            </x14:dxf>
          </x14:cfRule>
          <x14:cfRule type="expression" priority="41" id="{AD9BC92D-3677-4473-99F5-AFE9622C1CAF}">
            <xm:f>'Kind 3'!#REF!="J"</xm:f>
            <x14:dxf>
              <font>
                <color rgb="FF00CC00"/>
              </font>
              <fill>
                <patternFill>
                  <bgColor theme="9" tint="0.59996337778862885"/>
                </patternFill>
              </fill>
            </x14:dxf>
          </x14:cfRule>
          <x14:cfRule type="expression" priority="59" id="{CEF5BCF4-2646-4331-8012-DA8C43D5E82E}">
            <xm:f>'Kind 2'!#REF!="J"</xm:f>
            <x14:dxf>
              <font>
                <color rgb="FF00CC00"/>
              </font>
              <fill>
                <patternFill>
                  <bgColor theme="9" tint="0.59996337778862885"/>
                </patternFill>
              </fill>
            </x14:dxf>
          </x14:cfRule>
          <x14:cfRule type="expression" priority="77" id="{26536EFB-7B60-4F66-BFFE-51D0B3B21E8C}">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9D27A4BF-3DD9-4176-89BE-D943B747788D}">
            <xm:f>'Kind 4'!#REF!="J"</xm:f>
            <x14:dxf>
              <font>
                <color rgb="FF00CC00"/>
              </font>
              <fill>
                <patternFill>
                  <bgColor theme="9" tint="0.59996337778862885"/>
                </patternFill>
              </fill>
            </x14:dxf>
          </x14:cfRule>
          <x14:cfRule type="expression" priority="40" id="{10CA3125-1632-4DCE-BBAD-145835DCF149}">
            <xm:f>'Kind 3'!#REF!="J"</xm:f>
            <x14:dxf>
              <font>
                <color rgb="FF00CC00"/>
              </font>
              <fill>
                <patternFill>
                  <bgColor theme="9" tint="0.59996337778862885"/>
                </patternFill>
              </fill>
            </x14:dxf>
          </x14:cfRule>
          <x14:cfRule type="expression" priority="58" id="{04053E0B-29C9-4D0B-B309-FB47EFA101CE}">
            <xm:f>'Kind 2'!#REF!="J"</xm:f>
            <x14:dxf>
              <font>
                <color rgb="FF00CC00"/>
              </font>
              <fill>
                <patternFill>
                  <bgColor theme="9" tint="0.59996337778862885"/>
                </patternFill>
              </fill>
            </x14:dxf>
          </x14:cfRule>
          <x14:cfRule type="expression" priority="76" id="{7F14AB20-51DD-44B9-BB15-A87A341F0EEA}">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34F874B7-D8C2-4981-ABE0-35DCAE03D89E}">
            <xm:f>'Kind 4'!#REF!="J"</xm:f>
            <x14:dxf>
              <font>
                <color rgb="FF00CC00"/>
              </font>
              <fill>
                <patternFill>
                  <bgColor theme="9" tint="0.59996337778862885"/>
                </patternFill>
              </fill>
            </x14:dxf>
          </x14:cfRule>
          <x14:cfRule type="expression" priority="39" id="{881D0238-FF84-436D-A879-501DFD300E7F}">
            <xm:f>'Kind 3'!#REF!="J"</xm:f>
            <x14:dxf>
              <font>
                <color rgb="FF00CC00"/>
              </font>
              <fill>
                <patternFill>
                  <bgColor theme="9" tint="0.59996337778862885"/>
                </patternFill>
              </fill>
            </x14:dxf>
          </x14:cfRule>
          <x14:cfRule type="expression" priority="57" id="{184D70CC-F1F8-4DEE-B937-2F6C5CC05E75}">
            <xm:f>'Kind 2'!#REF!="J"</xm:f>
            <x14:dxf>
              <font>
                <color rgb="FF00CC00"/>
              </font>
              <fill>
                <patternFill>
                  <bgColor theme="9" tint="0.59996337778862885"/>
                </patternFill>
              </fill>
            </x14:dxf>
          </x14:cfRule>
          <x14:cfRule type="expression" priority="75" id="{23CF7EBD-E5E0-4B48-9131-64E6EEF722DE}">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6C2A64A0-1AD0-4DD7-8E9F-C00219E1E6EE}">
            <xm:f>'Kind 4'!#REF!="J"</xm:f>
            <x14:dxf>
              <font>
                <color rgb="FF00CC00"/>
              </font>
              <fill>
                <patternFill>
                  <bgColor theme="9" tint="0.59996337778862885"/>
                </patternFill>
              </fill>
            </x14:dxf>
          </x14:cfRule>
          <x14:cfRule type="expression" priority="38" id="{66189714-132E-4B5F-82BC-7E298B64D7CC}">
            <xm:f>'Kind 3'!#REF!="J"</xm:f>
            <x14:dxf>
              <font>
                <color rgb="FF00CC00"/>
              </font>
              <fill>
                <patternFill>
                  <bgColor theme="9" tint="0.59996337778862885"/>
                </patternFill>
              </fill>
            </x14:dxf>
          </x14:cfRule>
          <x14:cfRule type="expression" priority="56" id="{3E45A128-0AA2-4439-BCA4-BEDA7E59F7F0}">
            <xm:f>'Kind 2'!#REF!="J"</xm:f>
            <x14:dxf>
              <font>
                <color rgb="FF00CC00"/>
              </font>
              <fill>
                <patternFill>
                  <bgColor theme="9" tint="0.59996337778862885"/>
                </patternFill>
              </fill>
            </x14:dxf>
          </x14:cfRule>
          <x14:cfRule type="expression" priority="74" id="{D7C6E050-7869-4E92-8A12-92AEEF7EE0C4}">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3CACF666-CC94-41FB-A965-28E16ECDC60F}">
            <xm:f>'Kind 4'!#REF!="J"</xm:f>
            <x14:dxf>
              <font>
                <color rgb="FF00CC00"/>
              </font>
              <fill>
                <patternFill>
                  <bgColor theme="9" tint="0.59996337778862885"/>
                </patternFill>
              </fill>
            </x14:dxf>
          </x14:cfRule>
          <x14:cfRule type="expression" priority="37" id="{3484CF1E-9EA1-458C-B8DB-D70A5294C70A}">
            <xm:f>'Kind 3'!#REF!="J"</xm:f>
            <x14:dxf>
              <font>
                <color rgb="FF00CC00"/>
              </font>
              <fill>
                <patternFill>
                  <bgColor theme="9" tint="0.59996337778862885"/>
                </patternFill>
              </fill>
            </x14:dxf>
          </x14:cfRule>
          <x14:cfRule type="expression" priority="55" id="{CCB4496F-FC90-4B12-B356-1039FA782964}">
            <xm:f>'Kind 2'!#REF!="J"</xm:f>
            <x14:dxf>
              <font>
                <color rgb="FF00CC00"/>
              </font>
              <fill>
                <patternFill>
                  <bgColor theme="9" tint="0.59996337778862885"/>
                </patternFill>
              </fill>
            </x14:dxf>
          </x14:cfRule>
          <x14:cfRule type="expression" priority="73" id="{EF7ACF45-F742-4813-91ED-019435F8C71F}">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E8392DBC-FA45-408B-A719-730CD9F0A407}">
            <xm:f>'Kind 4'!#REF!="J"</xm:f>
            <x14:dxf>
              <font>
                <color rgb="FF00CC00"/>
              </font>
              <fill>
                <patternFill>
                  <bgColor theme="9" tint="0.59996337778862885"/>
                </patternFill>
              </fill>
            </x14:dxf>
          </x14:cfRule>
          <x14:cfRule type="expression" priority="36" id="{29DB1925-3F0F-4D1B-B211-BBEE0F85CEA3}">
            <xm:f>'Kind 3'!#REF!="J"</xm:f>
            <x14:dxf>
              <font>
                <color rgb="FF00CC00"/>
              </font>
              <fill>
                <patternFill>
                  <bgColor theme="9" tint="0.59996337778862885"/>
                </patternFill>
              </fill>
            </x14:dxf>
          </x14:cfRule>
          <x14:cfRule type="expression" priority="54" id="{68778577-613D-4A27-9379-7B93ECBB69EE}">
            <xm:f>'Kind 2'!#REF!="J"</xm:f>
            <x14:dxf>
              <font>
                <color rgb="FF00CC00"/>
              </font>
              <fill>
                <patternFill>
                  <bgColor theme="9" tint="0.59996337778862885"/>
                </patternFill>
              </fill>
            </x14:dxf>
          </x14:cfRule>
          <x14:cfRule type="expression" priority="72" id="{C3CAC4C3-4F11-4C58-A669-4E381CA6E164}">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0000000}">
          <x14:formula1>
            <xm:f>Intern!$H$1:$H$2</xm:f>
          </x14:formula1>
          <xm:sqref>D25:F33 D35:F39 D41:F46 D48:F55 D57:F58 D60:F65</xm:sqref>
        </x14:dataValidation>
        <x14:dataValidation type="list" allowBlank="1" showInputMessage="1" showErrorMessage="1" xr:uid="{00000000-0002-0000-0A00-000001000000}">
          <x14:formula1>
            <xm:f>Intern!$L$1:$L$7</xm:f>
          </x14:formula1>
          <xm:sqref>A13</xm:sqref>
        </x14:dataValidation>
        <x14:dataValidation type="list" allowBlank="1" showInputMessage="1" showErrorMessage="1" xr:uid="{A4D90E0F-8D30-4FF5-94C0-8C50A0AB003B}">
          <x14:formula1>
            <xm:f>Intern!$M$1:$M$6</xm:f>
          </x14:formula1>
          <xm:sqref>A18</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0"/>
  <dimension ref="A1:P83"/>
  <sheetViews>
    <sheetView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thickBot="1" x14ac:dyDescent="0.3">
      <c r="A1" s="646" t="s">
        <v>159</v>
      </c>
      <c r="B1" s="646"/>
      <c r="C1" s="646"/>
      <c r="D1" s="646"/>
      <c r="E1" s="646"/>
      <c r="F1" s="646"/>
      <c r="G1" s="646"/>
      <c r="H1" s="646"/>
      <c r="I1" s="646"/>
      <c r="J1" s="646"/>
      <c r="K1" s="721"/>
      <c r="L1" s="102"/>
      <c r="M1" s="103"/>
      <c r="N1" s="104"/>
      <c r="O1" s="88"/>
      <c r="P1" s="56"/>
    </row>
    <row r="2" spans="1:16" ht="10.5" customHeight="1" thickBot="1" x14ac:dyDescent="0.3">
      <c r="A2" s="505"/>
      <c r="B2" s="505"/>
      <c r="C2" s="505"/>
      <c r="D2" s="505"/>
      <c r="E2" s="505"/>
      <c r="F2" s="505"/>
      <c r="G2" s="505"/>
      <c r="H2" s="505"/>
      <c r="I2" s="505"/>
      <c r="J2" s="505"/>
      <c r="K2" s="722"/>
      <c r="L2" s="100"/>
      <c r="M2" s="67"/>
      <c r="N2" s="6"/>
      <c r="O2" s="66"/>
      <c r="P2" s="56"/>
    </row>
    <row r="3" spans="1:16" ht="5.25" customHeight="1" thickBot="1" x14ac:dyDescent="0.3">
      <c r="A3" s="505"/>
      <c r="B3" s="505"/>
      <c r="C3" s="505"/>
      <c r="D3" s="505"/>
      <c r="E3" s="505"/>
      <c r="F3" s="505"/>
      <c r="G3" s="505"/>
      <c r="H3" s="505"/>
      <c r="I3" s="505"/>
      <c r="J3" s="505"/>
      <c r="K3" s="722"/>
      <c r="L3" s="101"/>
      <c r="M3" s="92"/>
      <c r="N3" s="94"/>
      <c r="O3" s="96"/>
      <c r="P3" s="56"/>
    </row>
    <row r="4" spans="1:16" ht="18.75" customHeight="1" thickBot="1" x14ac:dyDescent="0.3">
      <c r="A4" s="505"/>
      <c r="B4" s="505"/>
      <c r="C4" s="505"/>
      <c r="D4" s="505"/>
      <c r="E4" s="505"/>
      <c r="F4" s="505"/>
      <c r="G4" s="505"/>
      <c r="H4" s="505"/>
      <c r="I4" s="505"/>
      <c r="J4" s="505"/>
      <c r="K4" s="722"/>
      <c r="L4" s="101"/>
      <c r="M4" s="34"/>
      <c r="N4" s="12"/>
      <c r="O4" s="11"/>
      <c r="P4" s="56"/>
    </row>
    <row r="5" spans="1:16" ht="21.75" customHeight="1" thickBot="1" x14ac:dyDescent="0.3">
      <c r="A5" s="508"/>
      <c r="B5" s="508"/>
      <c r="C5" s="508"/>
      <c r="D5" s="508"/>
      <c r="E5" s="508"/>
      <c r="F5" s="508"/>
      <c r="G5" s="508"/>
      <c r="H5" s="508"/>
      <c r="I5" s="508"/>
      <c r="J5" s="508"/>
      <c r="K5" s="723"/>
      <c r="L5" s="60"/>
      <c r="M5" s="693" t="s">
        <v>43</v>
      </c>
      <c r="N5" s="694"/>
      <c r="O5" s="58" t="s">
        <v>43</v>
      </c>
      <c r="P5" s="56"/>
    </row>
    <row r="6" spans="1:16" ht="16.5" customHeight="1" thickBot="1" x14ac:dyDescent="0.3">
      <c r="A6" s="24" t="s">
        <v>28</v>
      </c>
      <c r="B6" s="25"/>
      <c r="C6" s="19" t="s">
        <v>109</v>
      </c>
      <c r="D6" s="18"/>
      <c r="E6" s="18"/>
      <c r="F6" s="18"/>
      <c r="G6" s="18"/>
      <c r="H6" s="19" t="s">
        <v>108</v>
      </c>
      <c r="I6" s="18"/>
      <c r="J6" s="18"/>
      <c r="K6" s="20"/>
      <c r="L6" s="61"/>
      <c r="M6" s="695" t="s">
        <v>30</v>
      </c>
      <c r="N6" s="696"/>
      <c r="O6" s="258" t="s">
        <v>34</v>
      </c>
      <c r="P6" s="56"/>
    </row>
    <row r="7" spans="1:16" ht="25.7" customHeight="1" thickBot="1" x14ac:dyDescent="0.3">
      <c r="A7" s="209" t="s">
        <v>124</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18"/>
      <c r="M7" s="364"/>
      <c r="N7" s="362"/>
      <c r="O7" s="363"/>
      <c r="P7" s="56"/>
    </row>
    <row r="8" spans="1:16" ht="25.7" customHeight="1" thickTop="1" thickBot="1" x14ac:dyDescent="0.3">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18"/>
      <c r="M8" s="354"/>
      <c r="N8" s="353"/>
      <c r="O8" s="270"/>
      <c r="P8" s="56"/>
    </row>
    <row r="9" spans="1:16" ht="25.7" customHeight="1" thickBot="1" x14ac:dyDescent="0.3">
      <c r="A9" s="324"/>
      <c r="B9" s="297"/>
      <c r="C9" s="653"/>
      <c r="D9" s="654"/>
      <c r="E9" s="654"/>
      <c r="F9" s="655"/>
      <c r="G9" s="16"/>
      <c r="H9" s="669"/>
      <c r="I9" s="669"/>
      <c r="J9" s="669"/>
      <c r="K9" s="17"/>
      <c r="L9" s="118"/>
      <c r="M9" s="355"/>
      <c r="N9" s="353"/>
      <c r="O9" s="270"/>
      <c r="P9" s="56"/>
    </row>
    <row r="10" spans="1:16" ht="25.7" customHeight="1" thickBot="1" x14ac:dyDescent="0.3">
      <c r="A10" s="325"/>
      <c r="B10" s="254"/>
      <c r="C10" s="653"/>
      <c r="D10" s="654"/>
      <c r="E10" s="654"/>
      <c r="F10" s="655"/>
      <c r="G10" s="16"/>
      <c r="H10" s="669"/>
      <c r="I10" s="669"/>
      <c r="J10" s="669"/>
      <c r="K10" s="17"/>
      <c r="L10" s="118"/>
      <c r="M10" s="277"/>
      <c r="N10" s="352"/>
      <c r="O10" s="270"/>
      <c r="P10" s="56"/>
    </row>
    <row r="11" spans="1:16" ht="25.7" customHeight="1" thickBot="1" x14ac:dyDescent="0.3">
      <c r="A11" s="28" t="s">
        <v>22</v>
      </c>
      <c r="B11" s="31"/>
      <c r="C11" s="653"/>
      <c r="D11" s="654"/>
      <c r="E11" s="654"/>
      <c r="F11" s="655"/>
      <c r="G11" s="16"/>
      <c r="H11" s="669"/>
      <c r="I11" s="669"/>
      <c r="J11" s="669"/>
      <c r="K11" s="17"/>
      <c r="L11" s="118"/>
      <c r="M11" s="354"/>
      <c r="N11" s="352"/>
      <c r="O11" s="270"/>
      <c r="P11" s="56"/>
    </row>
    <row r="12" spans="1:16" ht="25.7" customHeight="1" thickBot="1" x14ac:dyDescent="0.3">
      <c r="A12" s="26" t="s">
        <v>29</v>
      </c>
      <c r="B12" s="31"/>
      <c r="C12" s="653"/>
      <c r="D12" s="654"/>
      <c r="E12" s="654"/>
      <c r="F12" s="655"/>
      <c r="G12" s="16"/>
      <c r="H12" s="669"/>
      <c r="I12" s="669"/>
      <c r="J12" s="669"/>
      <c r="K12" s="17"/>
      <c r="L12" s="118"/>
      <c r="M12" s="354"/>
      <c r="N12" s="352"/>
      <c r="O12" s="270"/>
      <c r="P12" s="54"/>
    </row>
    <row r="13" spans="1:16" ht="25.7" customHeight="1" thickBot="1" x14ac:dyDescent="0.3">
      <c r="A13" s="262">
        <v>1</v>
      </c>
      <c r="B13" s="31"/>
      <c r="C13" s="653"/>
      <c r="D13" s="654"/>
      <c r="E13" s="654"/>
      <c r="F13" s="655"/>
      <c r="G13" s="16"/>
      <c r="H13" s="669"/>
      <c r="I13" s="669"/>
      <c r="J13" s="669"/>
      <c r="K13" s="17"/>
      <c r="L13" s="118"/>
      <c r="M13" s="354"/>
      <c r="N13" s="181"/>
      <c r="O13" s="270"/>
      <c r="P13" s="54"/>
    </row>
    <row r="14" spans="1:16" ht="25.7" customHeight="1" thickBot="1" x14ac:dyDescent="0.3">
      <c r="A14" s="263"/>
      <c r="B14" s="255"/>
      <c r="C14" s="656" t="s">
        <v>126</v>
      </c>
      <c r="D14" s="657"/>
      <c r="E14" s="657"/>
      <c r="F14" s="658"/>
      <c r="G14" s="264"/>
      <c r="H14" s="670" t="s">
        <v>108</v>
      </c>
      <c r="I14" s="670"/>
      <c r="J14" s="670"/>
      <c r="K14" s="17"/>
      <c r="L14" s="118"/>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18"/>
      <c r="M15" s="355"/>
      <c r="N15" s="352"/>
      <c r="O15" s="270"/>
      <c r="P15" s="54"/>
    </row>
    <row r="16" spans="1:16" ht="25.7" customHeight="1" thickTop="1" thickBot="1" x14ac:dyDescent="0.3">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18"/>
      <c r="M16" s="355"/>
      <c r="N16" s="181"/>
      <c r="O16" s="270"/>
      <c r="P16" s="54"/>
    </row>
    <row r="17" spans="1:16" ht="25.7" customHeight="1" thickBot="1" x14ac:dyDescent="0.3">
      <c r="A17" s="176" t="s">
        <v>137</v>
      </c>
      <c r="B17" s="272"/>
      <c r="C17" s="667"/>
      <c r="D17" s="667"/>
      <c r="E17" s="667"/>
      <c r="F17" s="667"/>
      <c r="G17" s="176"/>
      <c r="H17" s="667"/>
      <c r="I17" s="667"/>
      <c r="J17" s="667"/>
      <c r="K17" s="17"/>
      <c r="L17" s="118"/>
      <c r="M17" s="277"/>
      <c r="N17" s="352"/>
      <c r="O17" s="270"/>
      <c r="P17" s="54"/>
    </row>
    <row r="18" spans="1:16" ht="25.7" customHeight="1" thickBot="1" x14ac:dyDescent="0.3">
      <c r="A18" s="267">
        <v>3</v>
      </c>
      <c r="B18" s="273" t="s">
        <v>136</v>
      </c>
      <c r="C18" s="667"/>
      <c r="D18" s="667"/>
      <c r="E18" s="667"/>
      <c r="F18" s="667"/>
      <c r="G18" s="176"/>
      <c r="H18" s="667"/>
      <c r="I18" s="667"/>
      <c r="J18" s="667"/>
      <c r="K18" s="17"/>
      <c r="L18" s="118"/>
      <c r="M18" s="355"/>
      <c r="N18" s="181"/>
      <c r="O18" s="270"/>
      <c r="P18" s="54"/>
    </row>
    <row r="19" spans="1:16" ht="25.7" customHeight="1" thickBot="1" x14ac:dyDescent="0.3">
      <c r="A19" s="176"/>
      <c r="B19" s="274"/>
      <c r="C19" s="667"/>
      <c r="D19" s="667"/>
      <c r="E19" s="667"/>
      <c r="F19" s="667"/>
      <c r="G19" s="176"/>
      <c r="H19" s="667"/>
      <c r="I19" s="667"/>
      <c r="J19" s="667"/>
      <c r="K19" s="17"/>
      <c r="L19" s="118"/>
      <c r="M19" s="355"/>
      <c r="N19" s="352"/>
      <c r="O19" s="270"/>
      <c r="P19" s="54"/>
    </row>
    <row r="20" spans="1:16" ht="25.7" customHeight="1" thickBot="1" x14ac:dyDescent="0.3">
      <c r="A20" s="176"/>
      <c r="B20" s="275"/>
      <c r="C20" s="667"/>
      <c r="D20" s="667"/>
      <c r="E20" s="667"/>
      <c r="F20" s="667"/>
      <c r="G20" s="176"/>
      <c r="H20" s="667"/>
      <c r="I20" s="667"/>
      <c r="J20" s="667"/>
      <c r="K20" s="22"/>
      <c r="L20" s="118"/>
      <c r="M20" s="277"/>
      <c r="N20" s="351"/>
      <c r="O20" s="270"/>
      <c r="P20" s="54"/>
    </row>
    <row r="21" spans="1:16" ht="25.7" customHeight="1" thickBot="1" x14ac:dyDescent="0.3">
      <c r="A21" s="179"/>
      <c r="B21" s="178"/>
      <c r="C21" s="177"/>
      <c r="D21" s="329"/>
      <c r="E21" s="329"/>
      <c r="F21" s="329"/>
      <c r="G21" s="23"/>
      <c r="H21" s="23"/>
      <c r="I21" s="23"/>
      <c r="J21" s="5"/>
      <c r="K21" s="27"/>
      <c r="L21" s="119"/>
      <c r="M21" s="354"/>
      <c r="N21" s="351"/>
      <c r="O21" s="270"/>
      <c r="P21" s="54"/>
    </row>
    <row r="22" spans="1:16" ht="25.7" customHeight="1" thickBot="1" x14ac:dyDescent="0.3">
      <c r="A22" s="497" t="s">
        <v>149</v>
      </c>
      <c r="B22" s="674"/>
      <c r="C22" s="675"/>
      <c r="D22" s="682" t="s">
        <v>24</v>
      </c>
      <c r="E22" s="682"/>
      <c r="F22" s="682"/>
      <c r="G22" s="253"/>
      <c r="H22" s="1"/>
      <c r="I22" s="1"/>
      <c r="J22" s="9"/>
      <c r="K22" s="63"/>
      <c r="L22" s="120"/>
      <c r="M22" s="355"/>
      <c r="N22" s="351"/>
      <c r="O22" s="270"/>
      <c r="P22" s="54"/>
    </row>
    <row r="23" spans="1:16" ht="25.7" customHeight="1" thickBot="1" x14ac:dyDescent="0.3">
      <c r="A23" s="676"/>
      <c r="B23" s="677"/>
      <c r="C23" s="678"/>
      <c r="D23" s="328" t="s">
        <v>25</v>
      </c>
      <c r="E23" s="316" t="s">
        <v>26</v>
      </c>
      <c r="F23" s="316" t="s">
        <v>27</v>
      </c>
      <c r="G23" s="15"/>
      <c r="H23" s="287" t="s">
        <v>46</v>
      </c>
      <c r="K23" s="62"/>
      <c r="L23" s="6"/>
      <c r="M23" s="355"/>
      <c r="N23" s="181"/>
      <c r="O23" s="270"/>
      <c r="P23" s="54"/>
    </row>
    <row r="24" spans="1:16" ht="25.7" customHeight="1" thickBot="1" x14ac:dyDescent="0.3">
      <c r="A24" s="708" t="s">
        <v>0</v>
      </c>
      <c r="B24" s="709"/>
      <c r="C24" s="709"/>
      <c r="D24" s="709"/>
      <c r="E24" s="709"/>
      <c r="F24" s="710"/>
      <c r="G24" s="14"/>
      <c r="H24" s="647"/>
      <c r="I24" s="648"/>
      <c r="J24" s="648"/>
      <c r="K24" s="649"/>
      <c r="L24" s="64"/>
      <c r="M24" s="355"/>
      <c r="N24" s="352"/>
      <c r="O24" s="270"/>
      <c r="P24" s="54"/>
    </row>
    <row r="25" spans="1:16" ht="25.7" customHeight="1" thickBot="1" x14ac:dyDescent="0.3">
      <c r="A25" s="711" t="s">
        <v>1</v>
      </c>
      <c r="B25" s="712"/>
      <c r="C25" s="713"/>
      <c r="D25" s="210"/>
      <c r="E25" s="210"/>
      <c r="F25" s="211"/>
      <c r="G25" s="13"/>
      <c r="H25" s="607"/>
      <c r="I25" s="608"/>
      <c r="J25" s="608"/>
      <c r="K25" s="555"/>
      <c r="L25" s="64"/>
      <c r="M25" s="355"/>
      <c r="N25" s="352"/>
      <c r="O25" s="270"/>
      <c r="P25" s="54"/>
    </row>
    <row r="26" spans="1:16" ht="25.7" customHeight="1" thickBot="1" x14ac:dyDescent="0.3">
      <c r="A26" s="711" t="s">
        <v>2</v>
      </c>
      <c r="B26" s="712"/>
      <c r="C26" s="713"/>
      <c r="D26" s="210"/>
      <c r="E26" s="210"/>
      <c r="F26" s="211"/>
      <c r="G26" s="13"/>
      <c r="H26" s="607"/>
      <c r="I26" s="608"/>
      <c r="J26" s="608"/>
      <c r="K26" s="555"/>
      <c r="L26" s="64"/>
      <c r="M26" s="355"/>
      <c r="N26" s="353"/>
      <c r="O26" s="270"/>
      <c r="P26" s="54"/>
    </row>
    <row r="27" spans="1:16" ht="25.7" customHeight="1" thickBot="1" x14ac:dyDescent="0.3">
      <c r="A27" s="711" t="s">
        <v>70</v>
      </c>
      <c r="B27" s="712"/>
      <c r="C27" s="713"/>
      <c r="D27" s="210"/>
      <c r="E27" s="210"/>
      <c r="F27" s="211"/>
      <c r="H27" s="607"/>
      <c r="I27" s="608"/>
      <c r="J27" s="608"/>
      <c r="K27" s="555"/>
      <c r="L27" s="65"/>
      <c r="M27" s="356"/>
      <c r="N27" s="352"/>
      <c r="O27" s="270"/>
    </row>
    <row r="28" spans="1:16" ht="25.7" customHeight="1" thickBot="1" x14ac:dyDescent="0.3">
      <c r="A28" s="711" t="s">
        <v>3</v>
      </c>
      <c r="B28" s="712"/>
      <c r="C28" s="713"/>
      <c r="D28" s="210"/>
      <c r="E28" s="210"/>
      <c r="F28" s="211"/>
      <c r="G28" s="13"/>
      <c r="H28" s="607"/>
      <c r="I28" s="608"/>
      <c r="J28" s="608"/>
      <c r="K28" s="555"/>
      <c r="L28" s="65"/>
      <c r="M28" s="358"/>
      <c r="N28" s="352"/>
      <c r="O28" s="270"/>
    </row>
    <row r="29" spans="1:16" ht="25.7" customHeight="1" thickBot="1" x14ac:dyDescent="0.3">
      <c r="A29" s="711" t="s">
        <v>4</v>
      </c>
      <c r="B29" s="712"/>
      <c r="C29" s="713"/>
      <c r="D29" s="210"/>
      <c r="E29" s="210"/>
      <c r="F29" s="211"/>
      <c r="H29" s="607"/>
      <c r="I29" s="608"/>
      <c r="J29" s="608"/>
      <c r="K29" s="555"/>
      <c r="L29" s="65"/>
      <c r="M29" s="278"/>
      <c r="N29" s="181"/>
      <c r="O29" s="367"/>
    </row>
    <row r="30" spans="1:16" ht="25.7" customHeight="1" thickBot="1" x14ac:dyDescent="0.3">
      <c r="A30" s="711" t="s">
        <v>5</v>
      </c>
      <c r="B30" s="712"/>
      <c r="C30" s="713"/>
      <c r="D30" s="210"/>
      <c r="E30" s="210"/>
      <c r="F30" s="211"/>
      <c r="G30" s="14"/>
      <c r="H30" s="607"/>
      <c r="I30" s="608"/>
      <c r="J30" s="608"/>
      <c r="K30" s="555"/>
      <c r="L30" s="64"/>
      <c r="M30" s="360"/>
      <c r="N30" s="352"/>
      <c r="O30" s="270"/>
    </row>
    <row r="31" spans="1:16" ht="25.7" customHeight="1" thickBot="1" x14ac:dyDescent="0.3">
      <c r="A31" s="711" t="s">
        <v>47</v>
      </c>
      <c r="B31" s="712"/>
      <c r="C31" s="713"/>
      <c r="D31" s="210"/>
      <c r="E31" s="210"/>
      <c r="F31" s="211"/>
      <c r="G31" s="14"/>
      <c r="H31" s="607"/>
      <c r="I31" s="608"/>
      <c r="J31" s="608"/>
      <c r="K31" s="555"/>
      <c r="L31" s="64"/>
      <c r="M31" s="358"/>
      <c r="N31" s="352"/>
      <c r="O31" s="368"/>
    </row>
    <row r="32" spans="1:16" ht="25.7" customHeight="1" thickBot="1" x14ac:dyDescent="0.3">
      <c r="A32" s="711" t="s">
        <v>6</v>
      </c>
      <c r="B32" s="712"/>
      <c r="C32" s="713"/>
      <c r="D32" s="210"/>
      <c r="E32" s="210"/>
      <c r="F32" s="211"/>
      <c r="G32" s="14"/>
      <c r="H32" s="607"/>
      <c r="I32" s="608"/>
      <c r="J32" s="608"/>
      <c r="K32" s="555"/>
      <c r="L32" s="64"/>
      <c r="M32" s="359"/>
      <c r="N32" s="352"/>
      <c r="O32" s="368"/>
    </row>
    <row r="33" spans="1:15" ht="25.7" customHeight="1" thickBot="1" x14ac:dyDescent="0.3">
      <c r="A33" s="711" t="s">
        <v>7</v>
      </c>
      <c r="B33" s="712"/>
      <c r="C33" s="713"/>
      <c r="D33" s="210"/>
      <c r="E33" s="210"/>
      <c r="F33" s="211"/>
      <c r="G33" s="13"/>
      <c r="H33" s="607"/>
      <c r="I33" s="608"/>
      <c r="J33" s="608"/>
      <c r="K33" s="555"/>
      <c r="L33" s="64"/>
      <c r="M33" s="278"/>
      <c r="N33" s="352"/>
      <c r="O33" s="367"/>
    </row>
    <row r="34" spans="1:15" ht="25.7" customHeight="1" thickBot="1" x14ac:dyDescent="0.3">
      <c r="A34" s="686" t="s">
        <v>8</v>
      </c>
      <c r="B34" s="687"/>
      <c r="C34" s="687"/>
      <c r="D34" s="687"/>
      <c r="E34" s="687"/>
      <c r="F34" s="688"/>
      <c r="H34" s="659"/>
      <c r="I34" s="660"/>
      <c r="J34" s="660"/>
      <c r="K34" s="661"/>
      <c r="L34" s="64"/>
      <c r="M34" s="358"/>
      <c r="N34" s="352"/>
      <c r="O34" s="270"/>
    </row>
    <row r="35" spans="1:15" ht="25.7" customHeight="1" thickBot="1" x14ac:dyDescent="0.3">
      <c r="A35" s="618" t="s">
        <v>9</v>
      </c>
      <c r="B35" s="619"/>
      <c r="C35" s="621"/>
      <c r="D35" s="210"/>
      <c r="E35" s="210"/>
      <c r="F35" s="211"/>
      <c r="G35" s="14"/>
      <c r="H35" s="607"/>
      <c r="I35" s="608"/>
      <c r="J35" s="608"/>
      <c r="K35" s="555"/>
      <c r="L35" s="64"/>
      <c r="M35" s="358"/>
      <c r="N35" s="352"/>
      <c r="O35" s="368"/>
    </row>
    <row r="36" spans="1:15" ht="25.7" customHeight="1" thickBot="1" x14ac:dyDescent="0.3">
      <c r="A36" s="618" t="s">
        <v>10</v>
      </c>
      <c r="B36" s="619"/>
      <c r="C36" s="620"/>
      <c r="D36" s="210"/>
      <c r="E36" s="210"/>
      <c r="F36" s="211"/>
      <c r="G36" s="14"/>
      <c r="H36" s="607"/>
      <c r="I36" s="608"/>
      <c r="J36" s="608"/>
      <c r="K36" s="555"/>
      <c r="L36" s="64"/>
      <c r="M36" s="358"/>
      <c r="N36" s="351"/>
      <c r="O36" s="270"/>
    </row>
    <row r="37" spans="1:15" ht="21.75" customHeight="1" thickBot="1" x14ac:dyDescent="0.3">
      <c r="A37" s="618" t="s">
        <v>11</v>
      </c>
      <c r="B37" s="619"/>
      <c r="C37" s="621"/>
      <c r="D37" s="210"/>
      <c r="E37" s="210"/>
      <c r="F37" s="211"/>
      <c r="G37" s="78"/>
      <c r="H37" s="607"/>
      <c r="I37" s="608"/>
      <c r="J37" s="608"/>
      <c r="K37" s="555"/>
      <c r="L37" s="65"/>
      <c r="M37" s="358"/>
      <c r="N37" s="181"/>
      <c r="O37" s="369"/>
    </row>
    <row r="38" spans="1:15" ht="27" customHeight="1" thickBot="1" x14ac:dyDescent="0.3">
      <c r="A38" s="618" t="s">
        <v>12</v>
      </c>
      <c r="B38" s="619"/>
      <c r="C38" s="620"/>
      <c r="D38" s="210"/>
      <c r="E38" s="210"/>
      <c r="F38" s="211"/>
      <c r="G38" s="13"/>
      <c r="H38" s="607"/>
      <c r="I38" s="608"/>
      <c r="J38" s="608"/>
      <c r="K38" s="555"/>
      <c r="L38" s="57"/>
      <c r="M38" s="359"/>
      <c r="N38" s="352"/>
      <c r="O38" s="369"/>
    </row>
    <row r="39" spans="1:15" ht="27" customHeight="1" thickBot="1" x14ac:dyDescent="0.3">
      <c r="A39" s="618" t="s">
        <v>13</v>
      </c>
      <c r="B39" s="619"/>
      <c r="C39" s="620"/>
      <c r="D39" s="210"/>
      <c r="E39" s="210"/>
      <c r="F39" s="211"/>
      <c r="G39" s="13"/>
      <c r="H39" s="607"/>
      <c r="I39" s="608"/>
      <c r="J39" s="608"/>
      <c r="K39" s="555"/>
      <c r="L39" s="64"/>
      <c r="M39" s="359"/>
      <c r="N39" s="352"/>
      <c r="O39" s="369"/>
    </row>
    <row r="40" spans="1:15" ht="21.75" customHeight="1" thickBot="1" x14ac:dyDescent="0.3">
      <c r="A40" s="689" t="s">
        <v>14</v>
      </c>
      <c r="B40" s="690"/>
      <c r="C40" s="690"/>
      <c r="D40" s="690"/>
      <c r="E40" s="690"/>
      <c r="F40" s="691"/>
      <c r="H40" s="662"/>
      <c r="I40" s="663"/>
      <c r="J40" s="663"/>
      <c r="K40" s="664"/>
      <c r="L40" s="64"/>
      <c r="M40" s="278"/>
      <c r="N40" s="352"/>
      <c r="O40" s="369"/>
    </row>
    <row r="41" spans="1:15" ht="21.75" customHeight="1" thickBot="1" x14ac:dyDescent="0.3">
      <c r="A41" s="618" t="s">
        <v>106</v>
      </c>
      <c r="B41" s="619"/>
      <c r="C41" s="621"/>
      <c r="D41" s="210"/>
      <c r="E41" s="210"/>
      <c r="F41" s="211"/>
      <c r="G41" s="14"/>
      <c r="H41" s="607"/>
      <c r="I41" s="608"/>
      <c r="J41" s="608"/>
      <c r="K41" s="555"/>
      <c r="L41" s="64"/>
      <c r="M41" s="358"/>
      <c r="N41" s="352"/>
      <c r="O41" s="369"/>
    </row>
    <row r="42" spans="1:15" ht="27" customHeight="1" thickBot="1" x14ac:dyDescent="0.3">
      <c r="A42" s="618" t="s">
        <v>15</v>
      </c>
      <c r="B42" s="619"/>
      <c r="C42" s="620"/>
      <c r="D42" s="210"/>
      <c r="E42" s="210"/>
      <c r="F42" s="211"/>
      <c r="G42" s="14"/>
      <c r="H42" s="607"/>
      <c r="I42" s="608"/>
      <c r="J42" s="608"/>
      <c r="K42" s="555"/>
      <c r="L42" s="65"/>
      <c r="M42" s="278"/>
      <c r="N42" s="352"/>
      <c r="O42" s="369"/>
    </row>
    <row r="43" spans="1:15" ht="27" customHeight="1" thickBot="1" x14ac:dyDescent="0.3">
      <c r="A43" s="618" t="s">
        <v>107</v>
      </c>
      <c r="B43" s="619"/>
      <c r="C43" s="621"/>
      <c r="D43" s="210"/>
      <c r="E43" s="210"/>
      <c r="F43" s="211"/>
      <c r="G43" s="14"/>
      <c r="H43" s="607"/>
      <c r="I43" s="608"/>
      <c r="J43" s="608"/>
      <c r="K43" s="555"/>
      <c r="L43" s="57"/>
      <c r="M43" s="358"/>
      <c r="N43" s="181"/>
      <c r="O43" s="369"/>
    </row>
    <row r="44" spans="1:15" ht="27" customHeight="1" thickBot="1" x14ac:dyDescent="0.3">
      <c r="A44" s="618" t="s">
        <v>16</v>
      </c>
      <c r="B44" s="619"/>
      <c r="C44" s="620"/>
      <c r="D44" s="210"/>
      <c r="E44" s="210"/>
      <c r="F44" s="211"/>
      <c r="G44" s="14"/>
      <c r="H44" s="607"/>
      <c r="I44" s="608"/>
      <c r="J44" s="608"/>
      <c r="K44" s="555"/>
      <c r="L44" s="64"/>
      <c r="M44" s="278"/>
      <c r="N44" s="352"/>
      <c r="O44" s="369"/>
    </row>
    <row r="45" spans="1:15" ht="27.75" customHeight="1" thickBot="1" x14ac:dyDescent="0.3">
      <c r="A45" s="618" t="s">
        <v>157</v>
      </c>
      <c r="B45" s="619"/>
      <c r="C45" s="620"/>
      <c r="D45" s="210"/>
      <c r="E45" s="210"/>
      <c r="F45" s="211"/>
      <c r="G45" s="14"/>
      <c r="H45" s="607"/>
      <c r="I45" s="608"/>
      <c r="J45" s="608"/>
      <c r="K45" s="555"/>
      <c r="L45" s="64"/>
      <c r="M45" s="358"/>
      <c r="N45" s="352"/>
      <c r="O45" s="369"/>
    </row>
    <row r="46" spans="1:15" ht="27" customHeight="1" thickBot="1" x14ac:dyDescent="0.3">
      <c r="A46" s="618" t="s">
        <v>105</v>
      </c>
      <c r="B46" s="619"/>
      <c r="C46" s="621"/>
      <c r="D46" s="210"/>
      <c r="E46" s="210"/>
      <c r="F46" s="211"/>
      <c r="G46" s="13"/>
      <c r="H46" s="607"/>
      <c r="I46" s="608"/>
      <c r="J46" s="608"/>
      <c r="K46" s="555"/>
      <c r="L46" s="65"/>
      <c r="M46" s="357"/>
      <c r="N46" s="182"/>
      <c r="O46" s="370"/>
    </row>
    <row r="47" spans="1:15" ht="15.75" customHeight="1" thickBot="1" x14ac:dyDescent="0.3">
      <c r="A47" s="622" t="s">
        <v>18</v>
      </c>
      <c r="B47" s="623"/>
      <c r="C47" s="623"/>
      <c r="D47" s="623"/>
      <c r="E47" s="623"/>
      <c r="F47" s="624"/>
      <c r="G47" s="13"/>
      <c r="H47" s="609"/>
      <c r="I47" s="610"/>
      <c r="J47" s="610"/>
      <c r="K47" s="611"/>
      <c r="L47" s="65"/>
      <c r="M47" s="361"/>
      <c r="N47" s="361"/>
      <c r="O47" s="84"/>
    </row>
    <row r="48" spans="1:15" ht="15.75" customHeight="1" thickBot="1" x14ac:dyDescent="0.35">
      <c r="A48" s="618" t="s">
        <v>19</v>
      </c>
      <c r="B48" s="619"/>
      <c r="C48" s="620"/>
      <c r="D48" s="210"/>
      <c r="E48" s="210"/>
      <c r="F48" s="211"/>
      <c r="H48" s="607"/>
      <c r="I48" s="608"/>
      <c r="J48" s="608"/>
      <c r="K48" s="555"/>
      <c r="L48" s="65"/>
      <c r="M48" s="701" t="s">
        <v>138</v>
      </c>
      <c r="N48" s="702"/>
      <c r="O48" s="68"/>
    </row>
    <row r="49" spans="1:15" ht="15.75" customHeight="1" thickBot="1" x14ac:dyDescent="0.3">
      <c r="A49" s="618" t="s">
        <v>140</v>
      </c>
      <c r="B49" s="619"/>
      <c r="C49" s="620"/>
      <c r="D49" s="210"/>
      <c r="E49" s="210"/>
      <c r="F49" s="211"/>
      <c r="G49" s="14"/>
      <c r="H49" s="607"/>
      <c r="I49" s="608"/>
      <c r="J49" s="608"/>
      <c r="K49" s="555"/>
      <c r="L49" s="57"/>
      <c r="M49" s="703"/>
      <c r="N49" s="704"/>
      <c r="O49" s="68"/>
    </row>
    <row r="50" spans="1:15" ht="27" customHeight="1" thickBot="1" x14ac:dyDescent="0.3">
      <c r="A50" s="618" t="s">
        <v>141</v>
      </c>
      <c r="B50" s="619"/>
      <c r="C50" s="621"/>
      <c r="D50" s="210"/>
      <c r="E50" s="210"/>
      <c r="F50" s="211"/>
      <c r="G50" s="13"/>
      <c r="H50" s="607"/>
      <c r="I50" s="608"/>
      <c r="J50" s="608"/>
      <c r="K50" s="555"/>
      <c r="L50" s="65"/>
      <c r="M50" s="697"/>
      <c r="N50" s="698"/>
      <c r="O50" s="68"/>
    </row>
    <row r="51" spans="1:15" ht="27" customHeight="1" thickBot="1" x14ac:dyDescent="0.3">
      <c r="A51" s="618" t="s">
        <v>142</v>
      </c>
      <c r="B51" s="619"/>
      <c r="C51" s="620"/>
      <c r="D51" s="210"/>
      <c r="E51" s="210"/>
      <c r="F51" s="211"/>
      <c r="H51" s="607"/>
      <c r="I51" s="608"/>
      <c r="J51" s="608"/>
      <c r="K51" s="555"/>
      <c r="L51" s="57"/>
      <c r="M51" s="697"/>
      <c r="N51" s="698"/>
      <c r="O51" s="68"/>
    </row>
    <row r="52" spans="1:15" ht="27" customHeight="1" thickBot="1" x14ac:dyDescent="0.3">
      <c r="A52" s="618" t="s">
        <v>143</v>
      </c>
      <c r="B52" s="619"/>
      <c r="C52" s="621"/>
      <c r="D52" s="210"/>
      <c r="E52" s="210"/>
      <c r="F52" s="211"/>
      <c r="G52" s="14"/>
      <c r="H52" s="607"/>
      <c r="I52" s="608"/>
      <c r="J52" s="608"/>
      <c r="K52" s="555"/>
      <c r="L52" s="64"/>
      <c r="M52" s="697"/>
      <c r="N52" s="698"/>
      <c r="O52" s="68"/>
    </row>
    <row r="53" spans="1:15" ht="15.75" customHeight="1" thickBot="1" x14ac:dyDescent="0.3">
      <c r="A53" s="618" t="s">
        <v>144</v>
      </c>
      <c r="B53" s="619"/>
      <c r="C53" s="620"/>
      <c r="D53" s="210"/>
      <c r="E53" s="210"/>
      <c r="F53" s="211"/>
      <c r="G53" s="14"/>
      <c r="H53" s="607"/>
      <c r="I53" s="608"/>
      <c r="J53" s="608"/>
      <c r="K53" s="555"/>
      <c r="L53" s="64"/>
      <c r="M53" s="697"/>
      <c r="N53" s="698"/>
      <c r="O53" s="68"/>
    </row>
    <row r="54" spans="1:15" ht="15.75" customHeight="1" thickBot="1" x14ac:dyDescent="0.3">
      <c r="A54" s="618" t="s">
        <v>145</v>
      </c>
      <c r="B54" s="619"/>
      <c r="C54" s="620"/>
      <c r="D54" s="210"/>
      <c r="E54" s="210"/>
      <c r="F54" s="211"/>
      <c r="G54" s="14"/>
      <c r="H54" s="607"/>
      <c r="I54" s="608"/>
      <c r="J54" s="608"/>
      <c r="K54" s="555"/>
      <c r="L54" s="64"/>
      <c r="M54" s="697"/>
      <c r="N54" s="698"/>
      <c r="O54" s="68"/>
    </row>
    <row r="55" spans="1:15" ht="27" customHeight="1" thickBot="1" x14ac:dyDescent="0.3">
      <c r="A55" s="618" t="s">
        <v>146</v>
      </c>
      <c r="B55" s="619"/>
      <c r="C55" s="620"/>
      <c r="D55" s="210"/>
      <c r="E55" s="210"/>
      <c r="F55" s="211"/>
      <c r="G55" s="14"/>
      <c r="H55" s="607"/>
      <c r="I55" s="608"/>
      <c r="J55" s="608"/>
      <c r="K55" s="555"/>
      <c r="L55" s="64"/>
      <c r="M55" s="697"/>
      <c r="N55" s="698"/>
      <c r="O55" s="68"/>
    </row>
    <row r="56" spans="1:15" ht="15.75" customHeight="1" thickBot="1" x14ac:dyDescent="0.3">
      <c r="A56" s="643" t="s">
        <v>20</v>
      </c>
      <c r="B56" s="644"/>
      <c r="C56" s="644"/>
      <c r="D56" s="644"/>
      <c r="E56" s="644"/>
      <c r="F56" s="645"/>
      <c r="G56" s="13"/>
      <c r="H56" s="612"/>
      <c r="I56" s="613"/>
      <c r="J56" s="613"/>
      <c r="K56" s="614"/>
      <c r="L56" s="64"/>
      <c r="M56" s="697"/>
      <c r="N56" s="698"/>
      <c r="O56" s="70"/>
    </row>
    <row r="57" spans="1:15" ht="27" customHeight="1" thickBot="1" x14ac:dyDescent="0.3">
      <c r="A57" s="618" t="s">
        <v>147</v>
      </c>
      <c r="B57" s="619"/>
      <c r="C57" s="620"/>
      <c r="D57" s="210"/>
      <c r="E57" s="210"/>
      <c r="F57" s="211"/>
      <c r="H57" s="607"/>
      <c r="I57" s="608"/>
      <c r="J57" s="608"/>
      <c r="K57" s="555"/>
      <c r="L57" s="64"/>
      <c r="M57" s="697"/>
      <c r="N57" s="698"/>
      <c r="O57" s="86"/>
    </row>
    <row r="58" spans="1:15" ht="27" customHeight="1" thickBot="1" x14ac:dyDescent="0.3">
      <c r="A58" s="714" t="s">
        <v>148</v>
      </c>
      <c r="B58" s="715"/>
      <c r="C58" s="716"/>
      <c r="D58" s="215"/>
      <c r="E58" s="212"/>
      <c r="F58" s="213"/>
      <c r="G58" s="14"/>
      <c r="H58" s="607"/>
      <c r="I58" s="608"/>
      <c r="J58" s="608"/>
      <c r="K58" s="555"/>
      <c r="L58" s="65"/>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637" t="s">
        <v>151</v>
      </c>
      <c r="B61" s="638"/>
      <c r="C61" s="639"/>
      <c r="D61" s="210"/>
      <c r="E61" s="210"/>
      <c r="F61" s="315"/>
      <c r="G61" s="95"/>
      <c r="H61" s="607"/>
      <c r="I61" s="608"/>
      <c r="J61" s="608"/>
      <c r="K61" s="555"/>
      <c r="L61" s="76"/>
      <c r="M61" s="697"/>
      <c r="N61" s="698"/>
      <c r="O61" s="68"/>
    </row>
    <row r="62" spans="1:15" ht="15" customHeight="1" x14ac:dyDescent="0.25">
      <c r="A62" s="637" t="s">
        <v>152</v>
      </c>
      <c r="B62" s="638"/>
      <c r="C62" s="639"/>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210"/>
      <c r="E64" s="210"/>
      <c r="F64" s="315"/>
      <c r="G64" s="95"/>
      <c r="H64" s="607"/>
      <c r="I64" s="608"/>
      <c r="J64" s="608"/>
      <c r="K64" s="555"/>
      <c r="M64" s="697"/>
      <c r="N64" s="698"/>
      <c r="O64" s="68"/>
    </row>
    <row r="65" spans="1:16" ht="27" customHeight="1" thickBot="1" x14ac:dyDescent="0.3">
      <c r="A65" s="640" t="s">
        <v>155</v>
      </c>
      <c r="B65" s="641"/>
      <c r="C65" s="642"/>
      <c r="D65" s="309"/>
      <c r="E65" s="309"/>
      <c r="F65" s="310"/>
      <c r="G65" s="95"/>
      <c r="H65" s="631"/>
      <c r="I65" s="632"/>
      <c r="J65" s="632"/>
      <c r="K65" s="633"/>
      <c r="L65" s="76"/>
      <c r="M65" s="699"/>
      <c r="N65" s="700"/>
      <c r="O65" s="68"/>
    </row>
    <row r="66" spans="1:16" x14ac:dyDescent="0.25">
      <c r="A66" s="56"/>
      <c r="B66" s="56"/>
      <c r="C66" s="56"/>
      <c r="D66" s="56"/>
      <c r="E66" s="56"/>
      <c r="F66" s="56"/>
      <c r="G66" s="56"/>
      <c r="H66" s="56"/>
      <c r="I66" s="56"/>
      <c r="J66" s="56"/>
      <c r="K66" s="56"/>
      <c r="L66" s="56"/>
      <c r="M66" s="56"/>
      <c r="N66" s="56"/>
      <c r="O66" s="56"/>
      <c r="P66" s="56"/>
    </row>
    <row r="67" spans="1:16" x14ac:dyDescent="0.25">
      <c r="A67" s="56"/>
      <c r="B67" s="56"/>
      <c r="C67" s="56"/>
      <c r="D67" s="56"/>
      <c r="E67" s="56"/>
      <c r="F67" s="56"/>
      <c r="G67" s="56"/>
      <c r="H67" s="56"/>
      <c r="I67" s="56"/>
      <c r="J67" s="56"/>
      <c r="K67" s="56"/>
      <c r="L67" s="56"/>
      <c r="M67" s="56"/>
      <c r="N67" s="56"/>
      <c r="O67" s="56"/>
      <c r="P67" s="56"/>
    </row>
    <row r="68" spans="1:16" x14ac:dyDescent="0.25">
      <c r="A68" s="56"/>
      <c r="B68" s="56"/>
      <c r="C68" s="56"/>
      <c r="D68" s="56"/>
      <c r="E68" s="56"/>
      <c r="F68" s="56"/>
      <c r="G68" s="56"/>
      <c r="H68" s="56"/>
      <c r="I68" s="56"/>
      <c r="J68" s="56"/>
      <c r="K68" s="56"/>
      <c r="L68" s="56"/>
      <c r="M68" s="56"/>
      <c r="N68" s="56"/>
      <c r="O68" s="56"/>
      <c r="P68" s="56"/>
    </row>
    <row r="69" spans="1:16" x14ac:dyDescent="0.25">
      <c r="A69" s="56"/>
      <c r="B69" s="56"/>
      <c r="C69" s="56"/>
      <c r="D69" s="56"/>
      <c r="E69" s="56"/>
      <c r="F69" s="56"/>
      <c r="G69" s="56"/>
      <c r="H69" s="56"/>
      <c r="I69" s="56"/>
      <c r="J69" s="56"/>
      <c r="K69" s="56"/>
      <c r="L69" s="56"/>
      <c r="M69" s="56"/>
      <c r="N69" s="56"/>
      <c r="O69" s="56"/>
      <c r="P69" s="56"/>
    </row>
    <row r="70" spans="1:16" x14ac:dyDescent="0.25">
      <c r="A70" s="56"/>
      <c r="B70" s="56"/>
      <c r="C70" s="56"/>
      <c r="D70" s="56"/>
      <c r="E70" s="56"/>
      <c r="F70" s="56"/>
      <c r="G70" s="56"/>
      <c r="H70" s="56"/>
      <c r="I70" s="56"/>
      <c r="J70" s="56"/>
      <c r="K70" s="56"/>
      <c r="L70" s="56"/>
      <c r="M70" s="56"/>
      <c r="N70" s="56"/>
      <c r="O70" s="56"/>
      <c r="P70" s="56"/>
    </row>
    <row r="71" spans="1:16" x14ac:dyDescent="0.25">
      <c r="A71" s="56"/>
      <c r="B71" s="56"/>
      <c r="C71" s="56"/>
      <c r="D71" s="56"/>
      <c r="E71" s="56"/>
      <c r="F71" s="56"/>
      <c r="G71" s="56"/>
      <c r="H71" s="56"/>
      <c r="I71" s="56"/>
      <c r="J71" s="56"/>
      <c r="K71" s="56"/>
      <c r="L71" s="56"/>
      <c r="M71" s="56"/>
      <c r="N71" s="56"/>
      <c r="O71" s="56"/>
      <c r="P71" s="56"/>
    </row>
    <row r="72" spans="1:16" x14ac:dyDescent="0.25">
      <c r="A72" s="56"/>
      <c r="B72" s="56"/>
      <c r="C72" s="56"/>
      <c r="D72" s="56"/>
      <c r="E72" s="56"/>
      <c r="F72" s="56"/>
      <c r="G72" s="56"/>
      <c r="H72" s="56"/>
      <c r="I72" s="56"/>
      <c r="J72" s="56"/>
      <c r="K72" s="56"/>
      <c r="L72" s="56"/>
      <c r="M72" s="56"/>
      <c r="N72" s="56"/>
      <c r="O72" s="56"/>
      <c r="P72" s="56"/>
    </row>
    <row r="73" spans="1:16" x14ac:dyDescent="0.25">
      <c r="A73" s="56"/>
      <c r="B73" s="56"/>
      <c r="C73" s="56"/>
      <c r="D73" s="56"/>
      <c r="E73" s="56"/>
      <c r="F73" s="56"/>
      <c r="G73" s="56"/>
      <c r="H73" s="56"/>
      <c r="I73" s="56"/>
      <c r="J73" s="56"/>
      <c r="K73" s="56"/>
      <c r="L73" s="56"/>
      <c r="M73" s="56"/>
      <c r="N73" s="56"/>
      <c r="O73" s="56"/>
      <c r="P73" s="56"/>
    </row>
    <row r="74" spans="1:16" x14ac:dyDescent="0.25">
      <c r="A74" s="56"/>
      <c r="B74" s="56"/>
      <c r="C74" s="56"/>
      <c r="D74" s="56"/>
      <c r="E74" s="56"/>
      <c r="F74" s="56"/>
      <c r="G74" s="56"/>
      <c r="H74" s="56"/>
      <c r="I74" s="56"/>
      <c r="J74" s="56"/>
      <c r="K74" s="56"/>
      <c r="L74" s="56"/>
      <c r="M74" s="56"/>
      <c r="N74" s="56"/>
      <c r="O74" s="56"/>
      <c r="P74" s="56"/>
    </row>
    <row r="75" spans="1:16" x14ac:dyDescent="0.25">
      <c r="A75" s="56"/>
      <c r="B75" s="56"/>
      <c r="C75" s="56"/>
      <c r="D75" s="56"/>
      <c r="E75" s="56"/>
      <c r="F75" s="56"/>
      <c r="G75" s="56"/>
      <c r="H75" s="56"/>
      <c r="I75" s="56"/>
      <c r="J75" s="56"/>
      <c r="K75" s="56"/>
      <c r="L75" s="56"/>
      <c r="M75" s="56"/>
      <c r="N75" s="56"/>
      <c r="O75" s="56"/>
      <c r="P75" s="56"/>
    </row>
    <row r="76" spans="1:16" x14ac:dyDescent="0.25">
      <c r="A76" s="56"/>
      <c r="B76" s="56"/>
      <c r="C76" s="56"/>
      <c r="D76" s="56"/>
      <c r="E76" s="56"/>
      <c r="F76" s="56"/>
      <c r="G76" s="56"/>
      <c r="H76" s="56"/>
      <c r="I76" s="56"/>
      <c r="J76" s="56"/>
      <c r="K76" s="56"/>
      <c r="L76" s="56"/>
      <c r="M76" s="56"/>
      <c r="N76" s="56"/>
      <c r="O76" s="56"/>
      <c r="P76" s="56"/>
    </row>
    <row r="77" spans="1:16" x14ac:dyDescent="0.25">
      <c r="A77" s="56"/>
      <c r="B77" s="56"/>
      <c r="C77" s="56"/>
      <c r="D77" s="56"/>
      <c r="E77" s="56"/>
      <c r="F77" s="56"/>
      <c r="G77" s="56"/>
      <c r="H77" s="56"/>
      <c r="I77" s="56"/>
      <c r="J77" s="56"/>
      <c r="K77" s="56"/>
      <c r="L77" s="56"/>
      <c r="M77" s="56"/>
      <c r="N77" s="56"/>
      <c r="O77" s="56"/>
      <c r="P77" s="56"/>
    </row>
    <row r="78" spans="1:16" x14ac:dyDescent="0.25">
      <c r="A78" s="56"/>
      <c r="B78" s="56"/>
      <c r="C78" s="56"/>
      <c r="D78" s="56"/>
      <c r="E78" s="56"/>
      <c r="F78" s="56"/>
      <c r="G78" s="56"/>
      <c r="H78" s="56"/>
      <c r="I78" s="56"/>
      <c r="J78" s="56"/>
      <c r="K78" s="56"/>
      <c r="L78" s="56"/>
      <c r="M78" s="56"/>
      <c r="N78" s="56"/>
      <c r="O78" s="56"/>
      <c r="P78" s="56"/>
    </row>
    <row r="79" spans="1:16" x14ac:dyDescent="0.25">
      <c r="A79" s="56"/>
      <c r="B79" s="56"/>
      <c r="C79" s="56"/>
      <c r="D79" s="56"/>
      <c r="E79" s="56"/>
      <c r="F79" s="56"/>
      <c r="G79" s="56"/>
      <c r="H79" s="56"/>
      <c r="I79" s="56"/>
      <c r="J79" s="56"/>
      <c r="K79" s="56"/>
      <c r="L79" s="56"/>
      <c r="M79" s="56"/>
      <c r="N79" s="56"/>
      <c r="O79" s="56"/>
      <c r="P79" s="56"/>
    </row>
    <row r="80" spans="1:16" x14ac:dyDescent="0.25">
      <c r="A80" s="56"/>
      <c r="B80" s="56"/>
      <c r="C80" s="56"/>
      <c r="D80" s="56"/>
      <c r="E80" s="56"/>
      <c r="F80" s="56"/>
      <c r="G80" s="56"/>
      <c r="H80" s="56"/>
      <c r="I80" s="56"/>
      <c r="J80" s="56"/>
      <c r="K80" s="56"/>
      <c r="L80" s="56"/>
      <c r="M80" s="56"/>
      <c r="N80" s="56"/>
      <c r="O80" s="56"/>
      <c r="P80" s="56"/>
    </row>
    <row r="81" spans="1:16" x14ac:dyDescent="0.25">
      <c r="A81" s="56"/>
      <c r="B81" s="56"/>
      <c r="C81" s="56"/>
      <c r="D81" s="56"/>
      <c r="E81" s="56"/>
      <c r="F81" s="56"/>
      <c r="G81" s="56"/>
      <c r="H81" s="56"/>
      <c r="I81" s="56"/>
      <c r="J81" s="56"/>
      <c r="K81" s="56"/>
      <c r="L81" s="56"/>
      <c r="M81" s="56"/>
      <c r="N81" s="56"/>
      <c r="O81" s="56"/>
      <c r="P81" s="56"/>
    </row>
    <row r="82" spans="1:16" x14ac:dyDescent="0.25">
      <c r="A82" s="56"/>
      <c r="B82" s="56"/>
      <c r="C82" s="56"/>
      <c r="D82" s="56"/>
      <c r="E82" s="56"/>
      <c r="F82" s="56"/>
      <c r="G82" s="56"/>
      <c r="H82" s="56"/>
      <c r="I82" s="56"/>
      <c r="J82" s="56"/>
      <c r="K82" s="56"/>
      <c r="L82" s="56"/>
      <c r="M82" s="56"/>
      <c r="N82" s="56"/>
      <c r="O82" s="56"/>
      <c r="P82" s="56"/>
    </row>
    <row r="83" spans="1:16" x14ac:dyDescent="0.25">
      <c r="A83" s="56"/>
      <c r="B83" s="56"/>
      <c r="C83" s="56"/>
      <c r="D83" s="56"/>
      <c r="E83" s="56"/>
      <c r="F83" s="56"/>
      <c r="G83" s="56"/>
      <c r="H83" s="56"/>
      <c r="I83" s="56"/>
      <c r="J83" s="56"/>
      <c r="K83" s="56"/>
      <c r="L83" s="56"/>
      <c r="M83" s="56"/>
      <c r="N83" s="56"/>
      <c r="O83" s="56"/>
      <c r="P83" s="56"/>
    </row>
  </sheetData>
  <sheetProtection algorithmName="SHA-512" hashValue="Dzrc8Mc/AMiQXXE6AnXLr4a2x0wTJQYx/CEm1OACJz49j0oHdhuoxKRiKfjrCAWImyEfI4udoSQPwNp7NX6vZw==" saltValue="WsXXs1CSfC+XxlrNcaFI9w==" spinCount="100000" sheet="1" objects="1" scenarios="1" selectLockedCells="1"/>
  <mergeCells count="73">
    <mergeCell ref="M51:N53"/>
    <mergeCell ref="M54:N56"/>
    <mergeCell ref="M57:N59"/>
    <mergeCell ref="M60:N62"/>
    <mergeCell ref="M63:N65"/>
    <mergeCell ref="M48:N48"/>
    <mergeCell ref="M49:N50"/>
    <mergeCell ref="A59:F59"/>
    <mergeCell ref="H59:K59"/>
    <mergeCell ref="A60:C60"/>
    <mergeCell ref="H60:K65"/>
    <mergeCell ref="A61:C61"/>
    <mergeCell ref="A62:C62"/>
    <mergeCell ref="A63:C63"/>
    <mergeCell ref="A64:C64"/>
    <mergeCell ref="A65:C65"/>
    <mergeCell ref="A56:F56"/>
    <mergeCell ref="H56:K56"/>
    <mergeCell ref="A57:C57"/>
    <mergeCell ref="H57:K58"/>
    <mergeCell ref="A58:C58"/>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4:F24"/>
    <mergeCell ref="H24:K24"/>
    <mergeCell ref="A25:C25"/>
    <mergeCell ref="H25:K33"/>
    <mergeCell ref="A26:C26"/>
    <mergeCell ref="A27:C27"/>
    <mergeCell ref="A28:C28"/>
    <mergeCell ref="A29:C29"/>
    <mergeCell ref="A30:C30"/>
    <mergeCell ref="A31:C31"/>
    <mergeCell ref="A32:C32"/>
    <mergeCell ref="A33:C33"/>
    <mergeCell ref="A22:C23"/>
    <mergeCell ref="D22:F22"/>
    <mergeCell ref="A1:K5"/>
    <mergeCell ref="M5:N5"/>
    <mergeCell ref="M6:N6"/>
    <mergeCell ref="C7:F13"/>
    <mergeCell ref="H7:J7"/>
    <mergeCell ref="H8:J13"/>
    <mergeCell ref="C14:F14"/>
    <mergeCell ref="H14:J14"/>
    <mergeCell ref="C15:F20"/>
    <mergeCell ref="H16:J20"/>
  </mergeCells>
  <conditionalFormatting sqref="A25">
    <cfRule type="expression" dxfId="690" priority="281">
      <formula>IF($R25="Nein",TRUE)</formula>
    </cfRule>
  </conditionalFormatting>
  <conditionalFormatting sqref="A25">
    <cfRule type="expression" dxfId="689" priority="280">
      <formula>IF($Y25="Nein",TRUE)</formula>
    </cfRule>
  </conditionalFormatting>
  <conditionalFormatting sqref="A25">
    <cfRule type="expression" dxfId="688" priority="279">
      <formula>IF($AF25="Nein",TRUE)</formula>
    </cfRule>
  </conditionalFormatting>
  <conditionalFormatting sqref="A25">
    <cfRule type="expression" dxfId="687" priority="278">
      <formula>IF($AM25="Nein",TRUE)</formula>
    </cfRule>
  </conditionalFormatting>
  <conditionalFormatting sqref="A25">
    <cfRule type="expression" dxfId="686" priority="277">
      <formula>IF($AT25="Nein",TRUE)</formula>
    </cfRule>
  </conditionalFormatting>
  <conditionalFormatting sqref="A35:A39 A41:A46 A48:A55 A57:A58">
    <cfRule type="expression" dxfId="685" priority="275">
      <formula>IF($O35="Nein",TRUE)</formula>
    </cfRule>
  </conditionalFormatting>
  <conditionalFormatting sqref="A35:A39 A41:A46 A48:A55 A57:A58">
    <cfRule type="expression" dxfId="684" priority="274">
      <formula>IF($W35="Nein",TRUE)</formula>
    </cfRule>
  </conditionalFormatting>
  <conditionalFormatting sqref="A35:A39 A41:A46 A48:A55 A57:A58">
    <cfRule type="expression" dxfId="683" priority="273">
      <formula>IF($AD35="Nein",TRUE)</formula>
    </cfRule>
  </conditionalFormatting>
  <conditionalFormatting sqref="A35:A39 A41:A46 A48:A55 A57:A58">
    <cfRule type="expression" dxfId="682" priority="272">
      <formula>IF($AK35="Nein",TRUE)</formula>
    </cfRule>
  </conditionalFormatting>
  <conditionalFormatting sqref="A35:A39 A41:A46 A48:A55 A57:A58">
    <cfRule type="expression" dxfId="681" priority="271">
      <formula>IF($AR35="Nein",TRUE)</formula>
    </cfRule>
  </conditionalFormatting>
  <conditionalFormatting sqref="A35:A39 A41:A46 A48:A55 A57:A58">
    <cfRule type="expression" dxfId="680" priority="270">
      <formula>IF($I35="Nein",TRUE)</formula>
    </cfRule>
  </conditionalFormatting>
  <conditionalFormatting sqref="A25 A35:A39 A41:A46 A48:A55 A57:A58">
    <cfRule type="expression" dxfId="679" priority="276">
      <formula>IF(#REF!="Nein",TRUE)</formula>
    </cfRule>
  </conditionalFormatting>
  <conditionalFormatting sqref="A25">
    <cfRule type="expression" dxfId="678" priority="282">
      <formula>IF(#REF!="Nein",TRUE)</formula>
    </cfRule>
  </conditionalFormatting>
  <conditionalFormatting sqref="A25:D25">
    <cfRule type="expression" dxfId="677" priority="269">
      <formula>$D$25="J"</formula>
    </cfRule>
  </conditionalFormatting>
  <conditionalFormatting sqref="A26:D26">
    <cfRule type="expression" dxfId="676" priority="268">
      <formula>$D$26="J"</formula>
    </cfRule>
  </conditionalFormatting>
  <conditionalFormatting sqref="A27:D27">
    <cfRule type="expression" dxfId="675" priority="267">
      <formula>$D$27="J"</formula>
    </cfRule>
  </conditionalFormatting>
  <conditionalFormatting sqref="A28:D28">
    <cfRule type="expression" dxfId="674" priority="266">
      <formula>$D$28="J"</formula>
    </cfRule>
  </conditionalFormatting>
  <conditionalFormatting sqref="A29:D29">
    <cfRule type="expression" dxfId="673" priority="265">
      <formula>$D$29="J"</formula>
    </cfRule>
  </conditionalFormatting>
  <conditionalFormatting sqref="A30:D30">
    <cfRule type="expression" dxfId="672" priority="264">
      <formula>$D$30="J"</formula>
    </cfRule>
  </conditionalFormatting>
  <conditionalFormatting sqref="A31:D31">
    <cfRule type="expression" dxfId="671" priority="263">
      <formula>$D$31="J"</formula>
    </cfRule>
  </conditionalFormatting>
  <conditionalFormatting sqref="A32:D32">
    <cfRule type="expression" dxfId="670" priority="262">
      <formula>$D$32="J"</formula>
    </cfRule>
  </conditionalFormatting>
  <conditionalFormatting sqref="A33:D33">
    <cfRule type="expression" dxfId="669" priority="261">
      <formula>$D$33="J"</formula>
    </cfRule>
  </conditionalFormatting>
  <conditionalFormatting sqref="A35:D35">
    <cfRule type="expression" dxfId="668" priority="260">
      <formula>$D$35="J"</formula>
    </cfRule>
  </conditionalFormatting>
  <conditionalFormatting sqref="A36:D36">
    <cfRule type="expression" dxfId="667" priority="259">
      <formula>$D$36="J"</formula>
    </cfRule>
  </conditionalFormatting>
  <conditionalFormatting sqref="A37:D37">
    <cfRule type="expression" dxfId="666" priority="258">
      <formula>$D$37="J"</formula>
    </cfRule>
  </conditionalFormatting>
  <conditionalFormatting sqref="A38:D38">
    <cfRule type="expression" dxfId="665" priority="257">
      <formula>$D$38="J"</formula>
    </cfRule>
  </conditionalFormatting>
  <conditionalFormatting sqref="A39:D39">
    <cfRule type="expression" dxfId="664" priority="256">
      <formula>$D$39="J"</formula>
    </cfRule>
  </conditionalFormatting>
  <conditionalFormatting sqref="A41:D41">
    <cfRule type="expression" dxfId="663" priority="255">
      <formula>$D$41="J"</formula>
    </cfRule>
  </conditionalFormatting>
  <conditionalFormatting sqref="A42:D42">
    <cfRule type="expression" dxfId="662" priority="254">
      <formula>$D$42="J"</formula>
    </cfRule>
  </conditionalFormatting>
  <conditionalFormatting sqref="A43:D43">
    <cfRule type="expression" dxfId="661" priority="253">
      <formula>$D$43="J"</formula>
    </cfRule>
  </conditionalFormatting>
  <conditionalFormatting sqref="A44:D44">
    <cfRule type="expression" dxfId="660" priority="252">
      <formula>$D$44="J"</formula>
    </cfRule>
  </conditionalFormatting>
  <conditionalFormatting sqref="A45:D45">
    <cfRule type="expression" dxfId="659" priority="251">
      <formula>$D$45="J"</formula>
    </cfRule>
  </conditionalFormatting>
  <conditionalFormatting sqref="A46:D46">
    <cfRule type="expression" dxfId="658" priority="250">
      <formula>$D$46="J"</formula>
    </cfRule>
  </conditionalFormatting>
  <conditionalFormatting sqref="A48:D48">
    <cfRule type="expression" dxfId="657" priority="249">
      <formula>$D$48="J"</formula>
    </cfRule>
  </conditionalFormatting>
  <conditionalFormatting sqref="A49:D49">
    <cfRule type="expression" dxfId="656" priority="248">
      <formula>$D$49="J"</formula>
    </cfRule>
  </conditionalFormatting>
  <conditionalFormatting sqref="A50:D50">
    <cfRule type="expression" dxfId="655" priority="247">
      <formula>$D$50="J"</formula>
    </cfRule>
  </conditionalFormatting>
  <conditionalFormatting sqref="A51:D51">
    <cfRule type="expression" dxfId="654" priority="246">
      <formula>$D$51="J"</formula>
    </cfRule>
  </conditionalFormatting>
  <conditionalFormatting sqref="A52:D52">
    <cfRule type="expression" dxfId="653" priority="245">
      <formula>$D$52="J"</formula>
    </cfRule>
  </conditionalFormatting>
  <conditionalFormatting sqref="A53:D53">
    <cfRule type="expression" dxfId="652" priority="244">
      <formula>$D$53="J"</formula>
    </cfRule>
  </conditionalFormatting>
  <conditionalFormatting sqref="A54:D54">
    <cfRule type="expression" dxfId="651" priority="243">
      <formula>$D$54="J"</formula>
    </cfRule>
  </conditionalFormatting>
  <conditionalFormatting sqref="A55:D55">
    <cfRule type="expression" dxfId="650" priority="242">
      <formula>$D$55="J"</formula>
    </cfRule>
  </conditionalFormatting>
  <conditionalFormatting sqref="A57:D57">
    <cfRule type="expression" dxfId="649" priority="241">
      <formula>$D$57="J"</formula>
    </cfRule>
  </conditionalFormatting>
  <conditionalFormatting sqref="A58:D58">
    <cfRule type="expression" dxfId="648" priority="240">
      <formula>$D$58="J"</formula>
    </cfRule>
  </conditionalFormatting>
  <conditionalFormatting sqref="A25:E25">
    <cfRule type="expression" dxfId="647" priority="239">
      <formula>$E$25="J"</formula>
    </cfRule>
  </conditionalFormatting>
  <conditionalFormatting sqref="A26:E26">
    <cfRule type="expression" dxfId="646" priority="238">
      <formula>$E$26="J"</formula>
    </cfRule>
  </conditionalFormatting>
  <conditionalFormatting sqref="A27:E27">
    <cfRule type="expression" dxfId="645" priority="237">
      <formula>$E$27="J"</formula>
    </cfRule>
  </conditionalFormatting>
  <conditionalFormatting sqref="A28:E28">
    <cfRule type="expression" dxfId="644" priority="236">
      <formula>$E$28="J"</formula>
    </cfRule>
  </conditionalFormatting>
  <conditionalFormatting sqref="A29:E29">
    <cfRule type="expression" dxfId="643" priority="235">
      <formula>$E$29="J"</formula>
    </cfRule>
  </conditionalFormatting>
  <conditionalFormatting sqref="A30:E30">
    <cfRule type="expression" dxfId="642" priority="234">
      <formula>$E$30="J"</formula>
    </cfRule>
  </conditionalFormatting>
  <conditionalFormatting sqref="A31:E31">
    <cfRule type="expression" dxfId="641" priority="233">
      <formula>$E$31="J"</formula>
    </cfRule>
  </conditionalFormatting>
  <conditionalFormatting sqref="A32:E32">
    <cfRule type="expression" dxfId="640" priority="232">
      <formula>$E$32="J"</formula>
    </cfRule>
  </conditionalFormatting>
  <conditionalFormatting sqref="A33:E33">
    <cfRule type="expression" dxfId="639" priority="231">
      <formula>$E$33="J"</formula>
    </cfRule>
  </conditionalFormatting>
  <conditionalFormatting sqref="A35:E35">
    <cfRule type="expression" dxfId="638" priority="230">
      <formula>$E$35="J"</formula>
    </cfRule>
  </conditionalFormatting>
  <conditionalFormatting sqref="A36:E36">
    <cfRule type="expression" dxfId="637" priority="229">
      <formula>$E$36="J"</formula>
    </cfRule>
  </conditionalFormatting>
  <conditionalFormatting sqref="A37:E37">
    <cfRule type="expression" dxfId="636" priority="228">
      <formula>$E$37="J"</formula>
    </cfRule>
  </conditionalFormatting>
  <conditionalFormatting sqref="A38:E38">
    <cfRule type="expression" dxfId="635" priority="227">
      <formula>$E$38="J"</formula>
    </cfRule>
  </conditionalFormatting>
  <conditionalFormatting sqref="A39:E39">
    <cfRule type="expression" dxfId="634" priority="226">
      <formula>$E$39="J"</formula>
    </cfRule>
  </conditionalFormatting>
  <conditionalFormatting sqref="A41:E41">
    <cfRule type="expression" dxfId="633" priority="225">
      <formula>$E$41="J"</formula>
    </cfRule>
  </conditionalFormatting>
  <conditionalFormatting sqref="A42:E42">
    <cfRule type="expression" dxfId="632" priority="224">
      <formula>$E$42="J"</formula>
    </cfRule>
  </conditionalFormatting>
  <conditionalFormatting sqref="A43:E43">
    <cfRule type="expression" dxfId="631" priority="223">
      <formula>$E$43="J"</formula>
    </cfRule>
  </conditionalFormatting>
  <conditionalFormatting sqref="A44:E44">
    <cfRule type="expression" dxfId="630" priority="222">
      <formula>$E$44="J"</formula>
    </cfRule>
  </conditionalFormatting>
  <conditionalFormatting sqref="A45:E45">
    <cfRule type="expression" dxfId="629" priority="221">
      <formula>$E$45="J"</formula>
    </cfRule>
  </conditionalFormatting>
  <conditionalFormatting sqref="A46:E46">
    <cfRule type="expression" dxfId="628" priority="220">
      <formula>$E$46="J"</formula>
    </cfRule>
  </conditionalFormatting>
  <conditionalFormatting sqref="A48:E48">
    <cfRule type="expression" dxfId="627" priority="219">
      <formula>$E$48="J"</formula>
    </cfRule>
  </conditionalFormatting>
  <conditionalFormatting sqref="A49:E49">
    <cfRule type="expression" dxfId="626" priority="218">
      <formula>$E$49="J"</formula>
    </cfRule>
  </conditionalFormatting>
  <conditionalFormatting sqref="A50:E50">
    <cfRule type="expression" dxfId="625" priority="217">
      <formula>$E$50="J"</formula>
    </cfRule>
  </conditionalFormatting>
  <conditionalFormatting sqref="A51:E51">
    <cfRule type="expression" dxfId="624" priority="216">
      <formula>$E$51="J"</formula>
    </cfRule>
  </conditionalFormatting>
  <conditionalFormatting sqref="A52:E52">
    <cfRule type="expression" dxfId="623" priority="215">
      <formula>$E$52="J"</formula>
    </cfRule>
  </conditionalFormatting>
  <conditionalFormatting sqref="A53:E53">
    <cfRule type="expression" dxfId="622" priority="214">
      <formula>$E$53="J"</formula>
    </cfRule>
  </conditionalFormatting>
  <conditionalFormatting sqref="A54:E54">
    <cfRule type="expression" dxfId="621" priority="213">
      <formula>$E$54="J"</formula>
    </cfRule>
  </conditionalFormatting>
  <conditionalFormatting sqref="A55:E55">
    <cfRule type="expression" dxfId="620" priority="212">
      <formula>$E$55="J"</formula>
    </cfRule>
  </conditionalFormatting>
  <conditionalFormatting sqref="A57:E57">
    <cfRule type="expression" dxfId="619" priority="211">
      <formula>$E$57="J"</formula>
    </cfRule>
  </conditionalFormatting>
  <conditionalFormatting sqref="A58:E58">
    <cfRule type="expression" dxfId="618" priority="210">
      <formula>$E$58="J"</formula>
    </cfRule>
  </conditionalFormatting>
  <conditionalFormatting sqref="A25:F25">
    <cfRule type="expression" dxfId="617" priority="209">
      <formula>$F$25="J"</formula>
    </cfRule>
  </conditionalFormatting>
  <conditionalFormatting sqref="A26:F26">
    <cfRule type="expression" dxfId="616" priority="208">
      <formula>$F$26="J"</formula>
    </cfRule>
  </conditionalFormatting>
  <conditionalFormatting sqref="A27:F27">
    <cfRule type="expression" dxfId="615" priority="207">
      <formula>$F$27="J"</formula>
    </cfRule>
  </conditionalFormatting>
  <conditionalFormatting sqref="A28:F28">
    <cfRule type="expression" dxfId="614" priority="206">
      <formula>$F$28="J"</formula>
    </cfRule>
  </conditionalFormatting>
  <conditionalFormatting sqref="A29:F29">
    <cfRule type="expression" dxfId="613" priority="205">
      <formula>$F$29="J"</formula>
    </cfRule>
  </conditionalFormatting>
  <conditionalFormatting sqref="A30:F30">
    <cfRule type="expression" dxfId="612" priority="204">
      <formula>$F$30="J"</formula>
    </cfRule>
  </conditionalFormatting>
  <conditionalFormatting sqref="A31:F31">
    <cfRule type="expression" dxfId="611" priority="203">
      <formula>$F$31="J"</formula>
    </cfRule>
  </conditionalFormatting>
  <conditionalFormatting sqref="A32:F32">
    <cfRule type="expression" dxfId="610" priority="202">
      <formula>$F$32="J"</formula>
    </cfRule>
  </conditionalFormatting>
  <conditionalFormatting sqref="A33:F33">
    <cfRule type="expression" dxfId="609" priority="201">
      <formula>$F$33="J"</formula>
    </cfRule>
  </conditionalFormatting>
  <conditionalFormatting sqref="A35:F35">
    <cfRule type="expression" dxfId="608" priority="200">
      <formula>$F$35="J"</formula>
    </cfRule>
  </conditionalFormatting>
  <conditionalFormatting sqref="A36:F36">
    <cfRule type="expression" dxfId="607" priority="199">
      <formula>$F$36="J"</formula>
    </cfRule>
  </conditionalFormatting>
  <conditionalFormatting sqref="A37:F37">
    <cfRule type="expression" dxfId="606" priority="198">
      <formula>$F$37="J"</formula>
    </cfRule>
  </conditionalFormatting>
  <conditionalFormatting sqref="A38:F38">
    <cfRule type="expression" dxfId="605" priority="197">
      <formula>$F$38="J"</formula>
    </cfRule>
  </conditionalFormatting>
  <conditionalFormatting sqref="A39:F39">
    <cfRule type="expression" dxfId="604" priority="196">
      <formula>$F$39="J"</formula>
    </cfRule>
  </conditionalFormatting>
  <conditionalFormatting sqref="A41:F41">
    <cfRule type="expression" dxfId="603" priority="195">
      <formula>$F$41="J"</formula>
    </cfRule>
  </conditionalFormatting>
  <conditionalFormatting sqref="A42:F42">
    <cfRule type="expression" dxfId="602" priority="194">
      <formula>$F$42="J"</formula>
    </cfRule>
  </conditionalFormatting>
  <conditionalFormatting sqref="A43:F43">
    <cfRule type="expression" dxfId="601" priority="193">
      <formula>$F$43="J"</formula>
    </cfRule>
  </conditionalFormatting>
  <conditionalFormatting sqref="A44:F44">
    <cfRule type="expression" dxfId="600" priority="192">
      <formula>$F$44="J"</formula>
    </cfRule>
  </conditionalFormatting>
  <conditionalFormatting sqref="A45:F45">
    <cfRule type="expression" dxfId="599" priority="191">
      <formula>$F$45="J"</formula>
    </cfRule>
  </conditionalFormatting>
  <conditionalFormatting sqref="A46:F46">
    <cfRule type="expression" dxfId="598" priority="190">
      <formula>$F$46="J"</formula>
    </cfRule>
  </conditionalFormatting>
  <conditionalFormatting sqref="A48:F48">
    <cfRule type="expression" dxfId="597" priority="189">
      <formula>$F$48="J"</formula>
    </cfRule>
  </conditionalFormatting>
  <conditionalFormatting sqref="A49:F49">
    <cfRule type="expression" dxfId="596" priority="188">
      <formula>$F$49="J"</formula>
    </cfRule>
  </conditionalFormatting>
  <conditionalFormatting sqref="A50:F50">
    <cfRule type="expression" dxfId="595" priority="187">
      <formula>$F$50="J"</formula>
    </cfRule>
  </conditionalFormatting>
  <conditionalFormatting sqref="A51:F51">
    <cfRule type="expression" dxfId="594" priority="186">
      <formula>$F$51="J"</formula>
    </cfRule>
  </conditionalFormatting>
  <conditionalFormatting sqref="A52:F52">
    <cfRule type="expression" dxfId="593" priority="185">
      <formula>$F$52="J"</formula>
    </cfRule>
  </conditionalFormatting>
  <conditionalFormatting sqref="A53:F53">
    <cfRule type="expression" dxfId="592" priority="184">
      <formula>$F$53="J"</formula>
    </cfRule>
  </conditionalFormatting>
  <conditionalFormatting sqref="A54:F54">
    <cfRule type="expression" dxfId="591" priority="183">
      <formula>$F$54="J"</formula>
    </cfRule>
  </conditionalFormatting>
  <conditionalFormatting sqref="A55:F55">
    <cfRule type="expression" dxfId="590" priority="182">
      <formula>$F$55="J"</formula>
    </cfRule>
  </conditionalFormatting>
  <conditionalFormatting sqref="A57:F57">
    <cfRule type="expression" dxfId="589" priority="181">
      <formula>$F$57="J"</formula>
    </cfRule>
  </conditionalFormatting>
  <conditionalFormatting sqref="A58:F58">
    <cfRule type="expression" dxfId="588" priority="180">
      <formula>$F$58="J"</formula>
    </cfRule>
  </conditionalFormatting>
  <conditionalFormatting sqref="D60">
    <cfRule type="expression" dxfId="587" priority="107">
      <formula>$D$60="J"</formula>
    </cfRule>
  </conditionalFormatting>
  <conditionalFormatting sqref="D61">
    <cfRule type="expression" dxfId="586" priority="106">
      <formula>$D$61="J"</formula>
    </cfRule>
  </conditionalFormatting>
  <conditionalFormatting sqref="D62">
    <cfRule type="expression" dxfId="585" priority="105">
      <formula>$D$62="J"</formula>
    </cfRule>
  </conditionalFormatting>
  <conditionalFormatting sqref="D63">
    <cfRule type="expression" dxfId="584" priority="104">
      <formula>$D$63="J"</formula>
    </cfRule>
  </conditionalFormatting>
  <conditionalFormatting sqref="D64">
    <cfRule type="expression" dxfId="583" priority="103">
      <formula>$D$64="J"</formula>
    </cfRule>
  </conditionalFormatting>
  <conditionalFormatting sqref="D65">
    <cfRule type="expression" dxfId="582" priority="102">
      <formula>$D$65="J"</formula>
    </cfRule>
  </conditionalFormatting>
  <conditionalFormatting sqref="D60:E60">
    <cfRule type="expression" dxfId="581" priority="101">
      <formula>$E$60="J"</formula>
    </cfRule>
  </conditionalFormatting>
  <conditionalFormatting sqref="D61:E61">
    <cfRule type="expression" dxfId="580" priority="100">
      <formula>$E$61="J"</formula>
    </cfRule>
  </conditionalFormatting>
  <conditionalFormatting sqref="D62:E62">
    <cfRule type="expression" dxfId="579" priority="99">
      <formula>$E$62="J"</formula>
    </cfRule>
  </conditionalFormatting>
  <conditionalFormatting sqref="D63:E63">
    <cfRule type="expression" dxfId="578" priority="98">
      <formula>$E$63="J"</formula>
    </cfRule>
  </conditionalFormatting>
  <conditionalFormatting sqref="D64:E64">
    <cfRule type="expression" dxfId="577" priority="97">
      <formula>$E$64="J"</formula>
    </cfRule>
  </conditionalFormatting>
  <conditionalFormatting sqref="D65:E65">
    <cfRule type="expression" dxfId="576" priority="96">
      <formula>$E$65="J"</formula>
    </cfRule>
  </conditionalFormatting>
  <conditionalFormatting sqref="D60:F60">
    <cfRule type="expression" dxfId="575" priority="95">
      <formula>$F$60="J"</formula>
    </cfRule>
  </conditionalFormatting>
  <conditionalFormatting sqref="D61:F61">
    <cfRule type="expression" dxfId="574" priority="94">
      <formula>$F$61="J"</formula>
    </cfRule>
  </conditionalFormatting>
  <conditionalFormatting sqref="D62:F62">
    <cfRule type="expression" dxfId="573" priority="93">
      <formula>$F$62="J"</formula>
    </cfRule>
  </conditionalFormatting>
  <conditionalFormatting sqref="D63:F63">
    <cfRule type="expression" dxfId="572" priority="92">
      <formula>$F$63="J"</formula>
    </cfRule>
  </conditionalFormatting>
  <conditionalFormatting sqref="D64:F64">
    <cfRule type="expression" dxfId="571" priority="91">
      <formula>$F$64="J"</formula>
    </cfRule>
  </conditionalFormatting>
  <conditionalFormatting sqref="D65:F65">
    <cfRule type="expression" dxfId="570" priority="90">
      <formula>$F$65="J"</formula>
    </cfRule>
  </conditionalFormatting>
  <conditionalFormatting sqref="A60:C60">
    <cfRule type="expression" dxfId="569" priority="18">
      <formula>$D$60="J"</formula>
    </cfRule>
  </conditionalFormatting>
  <conditionalFormatting sqref="A61:C61">
    <cfRule type="expression" dxfId="568" priority="17">
      <formula>$D$61="J"</formula>
    </cfRule>
  </conditionalFormatting>
  <conditionalFormatting sqref="A62:C62">
    <cfRule type="expression" dxfId="567" priority="16">
      <formula>$D$62="J"</formula>
    </cfRule>
  </conditionalFormatting>
  <conditionalFormatting sqref="A63:C63">
    <cfRule type="expression" dxfId="566" priority="15">
      <formula>$D$63="J"</formula>
    </cfRule>
  </conditionalFormatting>
  <conditionalFormatting sqref="A64:C64">
    <cfRule type="expression" dxfId="565" priority="14">
      <formula>$D$64="J"</formula>
    </cfRule>
  </conditionalFormatting>
  <conditionalFormatting sqref="A65:C65">
    <cfRule type="expression" dxfId="564" priority="13">
      <formula>$D$65="J"</formula>
    </cfRule>
  </conditionalFormatting>
  <conditionalFormatting sqref="A60:C60">
    <cfRule type="expression" dxfId="563" priority="12">
      <formula>$E$60="J"</formula>
    </cfRule>
  </conditionalFormatting>
  <conditionalFormatting sqref="A61:C61">
    <cfRule type="expression" dxfId="562" priority="11">
      <formula>$E$61="J"</formula>
    </cfRule>
  </conditionalFormatting>
  <conditionalFormatting sqref="A62:C62">
    <cfRule type="expression" dxfId="561" priority="10">
      <formula>$E$62="J"</formula>
    </cfRule>
  </conditionalFormatting>
  <conditionalFormatting sqref="A63:C63">
    <cfRule type="expression" dxfId="560" priority="9">
      <formula>$E$63="J"</formula>
    </cfRule>
  </conditionalFormatting>
  <conditionalFormatting sqref="A64:C64">
    <cfRule type="expression" dxfId="559" priority="8">
      <formula>$E$64="J"</formula>
    </cfRule>
  </conditionalFormatting>
  <conditionalFormatting sqref="A65:C65">
    <cfRule type="expression" dxfId="558" priority="7">
      <formula>$E$65="J"</formula>
    </cfRule>
  </conditionalFormatting>
  <conditionalFormatting sqref="A60:C60">
    <cfRule type="expression" dxfId="557" priority="6">
      <formula>$F$60="J"</formula>
    </cfRule>
  </conditionalFormatting>
  <conditionalFormatting sqref="A61:C61">
    <cfRule type="expression" dxfId="556" priority="5">
      <formula>$F$61="J"</formula>
    </cfRule>
  </conditionalFormatting>
  <conditionalFormatting sqref="A62:C62">
    <cfRule type="expression" dxfId="555" priority="4">
      <formula>$F$62="J"</formula>
    </cfRule>
  </conditionalFormatting>
  <conditionalFormatting sqref="A63:C63">
    <cfRule type="expression" dxfId="554" priority="3">
      <formula>$F$63="J"</formula>
    </cfRule>
  </conditionalFormatting>
  <conditionalFormatting sqref="A64:C64">
    <cfRule type="expression" dxfId="553" priority="2">
      <formula>$F$64="J"</formula>
    </cfRule>
  </conditionalFormatting>
  <conditionalFormatting sqref="A65:C65">
    <cfRule type="expression" dxfId="55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5606" r:id="rId8" name="Check Box 6">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5607" r:id="rId9" name="Check Box 7">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5608" r:id="rId10" name="Check Box 8">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5609" r:id="rId11" name="Check Box 9">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C11C8AD8-0E8B-4738-B0BE-03B650ADC8AE}">
            <xm:f>'Kind 3'!#REF!="J"</xm:f>
            <x14:dxf>
              <font>
                <color rgb="FF00CC00"/>
              </font>
              <fill>
                <patternFill>
                  <bgColor theme="9" tint="0.59996337778862885"/>
                </patternFill>
              </fill>
            </x14:dxf>
          </x14:cfRule>
          <x14:cfRule type="expression" priority="71" id="{B0BAC279-140C-42FE-B9D9-1AC201B870B6}">
            <xm:f>'Kind 2'!#REF!="J"</xm:f>
            <x14:dxf>
              <font>
                <color rgb="FF00CC00"/>
              </font>
              <fill>
                <patternFill>
                  <bgColor theme="9" tint="0.59996337778862885"/>
                </patternFill>
              </fill>
            </x14:dxf>
          </x14:cfRule>
          <x14:cfRule type="expression" priority="89" id="{0300505E-DA71-49BC-B34F-69639A04C2C7}">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3EDDDF33-D53E-47AA-B53E-4FECBF6F3F72}">
            <xm:f>'Kind 4'!#REF!="J"</xm:f>
            <x14:dxf>
              <font>
                <color rgb="FF00CC00"/>
              </font>
              <fill>
                <patternFill>
                  <bgColor theme="9" tint="0.59996337778862885"/>
                </patternFill>
              </fill>
            </x14:dxf>
          </x14:cfRule>
          <x14:cfRule type="expression" priority="52" id="{CA18D3C8-2DC9-4990-ADA8-5AFCD0F025C4}">
            <xm:f>'Kind 3'!#REF!="J"</xm:f>
            <x14:dxf>
              <font>
                <color rgb="FF00CC00"/>
              </font>
              <fill>
                <patternFill>
                  <bgColor theme="9" tint="0.59996337778862885"/>
                </patternFill>
              </fill>
            </x14:dxf>
          </x14:cfRule>
          <x14:cfRule type="expression" priority="70" id="{825C176B-BD4F-43C0-B2C6-4AC4F930A8C5}">
            <xm:f>'Kind 2'!#REF!="J"</xm:f>
            <x14:dxf>
              <font>
                <color rgb="FF00CC00"/>
              </font>
              <fill>
                <patternFill>
                  <bgColor theme="9" tint="0.59996337778862885"/>
                </patternFill>
              </fill>
            </x14:dxf>
          </x14:cfRule>
          <x14:cfRule type="expression" priority="88" id="{82E6CBC8-0150-4E8D-BA38-F894FE26F632}">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627A7384-FBE6-4F33-833B-3D2556056602}">
            <xm:f>'Kind 4'!#REF!="J"</xm:f>
            <x14:dxf>
              <font>
                <color rgb="FF00CC00"/>
              </font>
              <fill>
                <patternFill>
                  <bgColor theme="9" tint="0.59996337778862885"/>
                </patternFill>
              </fill>
            </x14:dxf>
          </x14:cfRule>
          <x14:cfRule type="expression" priority="51" id="{4966B53D-2D1D-4C59-ACCC-FE063944C90B}">
            <xm:f>'Kind 3'!#REF!="J"</xm:f>
            <x14:dxf>
              <font>
                <color rgb="FF00CC00"/>
              </font>
              <fill>
                <patternFill>
                  <bgColor theme="9" tint="0.59996337778862885"/>
                </patternFill>
              </fill>
            </x14:dxf>
          </x14:cfRule>
          <x14:cfRule type="expression" priority="69" id="{F555D632-A925-480D-A7D9-1F25DBE4B38B}">
            <xm:f>'Kind 2'!#REF!="J"</xm:f>
            <x14:dxf>
              <font>
                <color rgb="FF00CC00"/>
              </font>
              <fill>
                <patternFill>
                  <bgColor theme="9" tint="0.59996337778862885"/>
                </patternFill>
              </fill>
            </x14:dxf>
          </x14:cfRule>
          <x14:cfRule type="expression" priority="87" id="{63A9C0CA-8467-47C1-AA27-51CC4418BC54}">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EBA0A4C9-A301-418D-BE3E-A3D5A75F6884}">
            <xm:f>'Kind 4'!#REF!="J"</xm:f>
            <x14:dxf>
              <font>
                <color rgb="FF00CC00"/>
              </font>
              <fill>
                <patternFill>
                  <bgColor theme="9" tint="0.59996337778862885"/>
                </patternFill>
              </fill>
            </x14:dxf>
          </x14:cfRule>
          <x14:cfRule type="expression" priority="50" id="{CCD520E7-3BFB-400C-877E-2F6249F6657C}">
            <xm:f>'Kind 3'!#REF!="J"</xm:f>
            <x14:dxf>
              <font>
                <color rgb="FF00CC00"/>
              </font>
              <fill>
                <patternFill>
                  <bgColor theme="9" tint="0.59996337778862885"/>
                </patternFill>
              </fill>
            </x14:dxf>
          </x14:cfRule>
          <x14:cfRule type="expression" priority="68" id="{5444DAB3-BBF8-451D-A1D6-F57A88DD8018}">
            <xm:f>'Kind 2'!#REF!="J"</xm:f>
            <x14:dxf>
              <font>
                <color rgb="FF00CC00"/>
              </font>
              <fill>
                <patternFill>
                  <bgColor theme="9" tint="0.59996337778862885"/>
                </patternFill>
              </fill>
            </x14:dxf>
          </x14:cfRule>
          <x14:cfRule type="expression" priority="86" id="{19DE03BB-DCA7-4E59-A3F5-C6CA8DAA2DA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E9F72425-6EC6-48E5-BABD-CF247D614FF9}">
            <xm:f>'Kind 4'!#REF!="J"</xm:f>
            <x14:dxf>
              <font>
                <color rgb="FF00CC00"/>
              </font>
              <fill>
                <patternFill>
                  <bgColor theme="9" tint="0.59996337778862885"/>
                </patternFill>
              </fill>
            </x14:dxf>
          </x14:cfRule>
          <x14:cfRule type="expression" priority="49" id="{DE6A877A-AE8D-42AA-8DE8-D1DF764124B8}">
            <xm:f>'Kind 3'!#REF!="J"</xm:f>
            <x14:dxf>
              <font>
                <color rgb="FF00CC00"/>
              </font>
              <fill>
                <patternFill>
                  <bgColor theme="9" tint="0.59996337778862885"/>
                </patternFill>
              </fill>
            </x14:dxf>
          </x14:cfRule>
          <x14:cfRule type="expression" priority="67" id="{02661AAE-BA4F-4B27-8F6C-F6F33659DBF8}">
            <xm:f>'Kind 2'!#REF!="J"</xm:f>
            <x14:dxf>
              <font>
                <color rgb="FF00CC00"/>
              </font>
              <fill>
                <patternFill>
                  <bgColor theme="9" tint="0.59996337778862885"/>
                </patternFill>
              </fill>
            </x14:dxf>
          </x14:cfRule>
          <x14:cfRule type="expression" priority="85" id="{BEBD40F3-910F-45AD-AB88-D4B4373492C8}">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56F6372B-0495-411A-AA80-B416F334C47E}">
            <xm:f>'Kind 4'!#REF!="J"</xm:f>
            <x14:dxf>
              <font>
                <color rgb="FF00CC00"/>
              </font>
              <fill>
                <patternFill>
                  <bgColor theme="9" tint="0.59996337778862885"/>
                </patternFill>
              </fill>
            </x14:dxf>
          </x14:cfRule>
          <x14:cfRule type="expression" priority="48" id="{7BC3D6EE-2D8B-497C-97E9-A02BEF05C51E}">
            <xm:f>'Kind 3'!#REF!="J"</xm:f>
            <x14:dxf>
              <font>
                <color rgb="FF00CC00"/>
              </font>
              <fill>
                <patternFill>
                  <bgColor theme="9" tint="0.59996337778862885"/>
                </patternFill>
              </fill>
            </x14:dxf>
          </x14:cfRule>
          <x14:cfRule type="expression" priority="66" id="{E3BE6388-2D02-4A1B-8876-5BB91DB16F41}">
            <xm:f>'Kind 2'!#REF!="J"</xm:f>
            <x14:dxf>
              <font>
                <color rgb="FF00CC00"/>
              </font>
              <fill>
                <patternFill>
                  <bgColor theme="9" tint="0.59996337778862885"/>
                </patternFill>
              </fill>
            </x14:dxf>
          </x14:cfRule>
          <x14:cfRule type="expression" priority="84" id="{28B7FB9A-6C5D-4AC1-957C-CFED1404A1D9}">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3F64DB56-B4DA-4F07-9B9D-4B40FE424D67}">
            <xm:f>'Kind 4'!#REF!="J"</xm:f>
            <x14:dxf>
              <font>
                <color rgb="FF00CC00"/>
              </font>
              <fill>
                <patternFill>
                  <bgColor theme="9" tint="0.59996337778862885"/>
                </patternFill>
              </fill>
            </x14:dxf>
          </x14:cfRule>
          <x14:cfRule type="expression" priority="47" id="{F38716B6-BB17-44C3-88B2-CDD1108469EE}">
            <xm:f>'Kind 3'!#REF!="J"</xm:f>
            <x14:dxf>
              <font>
                <color rgb="FF00CC00"/>
              </font>
              <fill>
                <patternFill>
                  <bgColor theme="9" tint="0.59996337778862885"/>
                </patternFill>
              </fill>
            </x14:dxf>
          </x14:cfRule>
          <x14:cfRule type="expression" priority="65" id="{D6DF32DC-3B45-4EC2-8F54-D193CD66FCC5}">
            <xm:f>'Kind 2'!#REF!="J"</xm:f>
            <x14:dxf>
              <font>
                <color rgb="FF00CC00"/>
              </font>
              <fill>
                <patternFill>
                  <bgColor theme="9" tint="0.59996337778862885"/>
                </patternFill>
              </fill>
            </x14:dxf>
          </x14:cfRule>
          <x14:cfRule type="expression" priority="83" id="{D2C055BF-FF1C-4C88-AEE4-3D93F6CB41E8}">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3F8DC1F1-AF19-4C36-B760-34B0C0D359E9}">
            <xm:f>'Kind 4'!#REF!="J"</xm:f>
            <x14:dxf>
              <font>
                <color rgb="FF00CC00"/>
              </font>
              <fill>
                <patternFill>
                  <bgColor theme="9" tint="0.59996337778862885"/>
                </patternFill>
              </fill>
            </x14:dxf>
          </x14:cfRule>
          <x14:cfRule type="expression" priority="46" id="{10673EB9-E8B9-4D47-9A8B-300654D3C31C}">
            <xm:f>'Kind 3'!#REF!="J"</xm:f>
            <x14:dxf>
              <font>
                <color rgb="FF00CC00"/>
              </font>
              <fill>
                <patternFill>
                  <bgColor theme="9" tint="0.59996337778862885"/>
                </patternFill>
              </fill>
            </x14:dxf>
          </x14:cfRule>
          <x14:cfRule type="expression" priority="64" id="{4B2A8E99-02B0-402D-A4CA-DEC383961512}">
            <xm:f>'Kind 2'!#REF!="J"</xm:f>
            <x14:dxf>
              <font>
                <color rgb="FF00CC00"/>
              </font>
              <fill>
                <patternFill>
                  <bgColor theme="9" tint="0.59996337778862885"/>
                </patternFill>
              </fill>
            </x14:dxf>
          </x14:cfRule>
          <x14:cfRule type="expression" priority="82" id="{A5D1C6C3-EA24-4763-8E35-978B37A2C59E}">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FE4023D4-26E6-44E8-9C38-50A7B0DDAA95}">
            <xm:f>'Kind 4'!#REF!="J"</xm:f>
            <x14:dxf>
              <font>
                <color rgb="FF00CC00"/>
              </font>
              <fill>
                <patternFill>
                  <bgColor theme="9" tint="0.59996337778862885"/>
                </patternFill>
              </fill>
            </x14:dxf>
          </x14:cfRule>
          <x14:cfRule type="expression" priority="45" id="{9AB011B7-FFC3-49FF-ACA5-5666124742C8}">
            <xm:f>'Kind 3'!#REF!="J"</xm:f>
            <x14:dxf>
              <font>
                <color rgb="FF00CC00"/>
              </font>
              <fill>
                <patternFill>
                  <bgColor theme="9" tint="0.59996337778862885"/>
                </patternFill>
              </fill>
            </x14:dxf>
          </x14:cfRule>
          <x14:cfRule type="expression" priority="63" id="{7A343364-8B62-4EDF-B67A-67F8FFB8BC67}">
            <xm:f>'Kind 2'!#REF!="J"</xm:f>
            <x14:dxf>
              <font>
                <color rgb="FF00CC00"/>
              </font>
              <fill>
                <patternFill>
                  <bgColor theme="9" tint="0.59996337778862885"/>
                </patternFill>
              </fill>
            </x14:dxf>
          </x14:cfRule>
          <x14:cfRule type="expression" priority="81" id="{38532138-EA86-4603-9395-FD6C5A93AD4A}">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6BE6F1C0-A9D4-4F3E-A6E4-C246388624AC}">
            <xm:f>'Kind 4'!#REF!="J"</xm:f>
            <x14:dxf>
              <font>
                <color rgb="FF00CC00"/>
              </font>
              <fill>
                <patternFill>
                  <bgColor theme="9" tint="0.59996337778862885"/>
                </patternFill>
              </fill>
            </x14:dxf>
          </x14:cfRule>
          <x14:cfRule type="expression" priority="44" id="{9CC09583-68AF-4882-9DC7-F02B726FC8CB}">
            <xm:f>'Kind 3'!#REF!="J"</xm:f>
            <x14:dxf>
              <font>
                <color rgb="FF00CC00"/>
              </font>
              <fill>
                <patternFill>
                  <bgColor theme="9" tint="0.59996337778862885"/>
                </patternFill>
              </fill>
            </x14:dxf>
          </x14:cfRule>
          <x14:cfRule type="expression" priority="62" id="{9255A865-7A40-4541-AFB6-46CE01DA57CD}">
            <xm:f>'Kind 2'!#REF!="J"</xm:f>
            <x14:dxf>
              <font>
                <color rgb="FF00CC00"/>
              </font>
              <fill>
                <patternFill>
                  <bgColor theme="9" tint="0.59996337778862885"/>
                </patternFill>
              </fill>
            </x14:dxf>
          </x14:cfRule>
          <x14:cfRule type="expression" priority="80" id="{C433E910-9277-4CE3-8BAD-4FE645A6F261}">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4ABF284B-D452-423D-BD96-78E5942F52CF}">
            <xm:f>'Kind 4'!#REF!="J"</xm:f>
            <x14:dxf>
              <font>
                <color rgb="FF00CC00"/>
              </font>
              <fill>
                <patternFill>
                  <bgColor theme="9" tint="0.59996337778862885"/>
                </patternFill>
              </fill>
            </x14:dxf>
          </x14:cfRule>
          <x14:cfRule type="expression" priority="43" id="{E459AB28-6117-4666-83E7-C6E52D3AD1C6}">
            <xm:f>'Kind 3'!#REF!="J"</xm:f>
            <x14:dxf>
              <font>
                <color rgb="FF00CC00"/>
              </font>
              <fill>
                <patternFill>
                  <bgColor theme="9" tint="0.59996337778862885"/>
                </patternFill>
              </fill>
            </x14:dxf>
          </x14:cfRule>
          <x14:cfRule type="expression" priority="61" id="{E3C63CB6-D19F-473A-8EE4-8DF0FC4113EE}">
            <xm:f>'Kind 2'!#REF!="J"</xm:f>
            <x14:dxf>
              <font>
                <color rgb="FF00CC00"/>
              </font>
              <fill>
                <patternFill>
                  <bgColor theme="9" tint="0.59996337778862885"/>
                </patternFill>
              </fill>
            </x14:dxf>
          </x14:cfRule>
          <x14:cfRule type="expression" priority="79" id="{4A99EC1B-FCAF-4FAC-A11E-92AD8BF79740}">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7136BBD7-E3CD-4359-AF92-A242D66DB5A4}">
            <xm:f>'Kind 4'!#REF!="J"</xm:f>
            <x14:dxf>
              <font>
                <color rgb="FF00CC00"/>
              </font>
              <fill>
                <patternFill>
                  <bgColor theme="9" tint="0.59996337778862885"/>
                </patternFill>
              </fill>
            </x14:dxf>
          </x14:cfRule>
          <x14:cfRule type="expression" priority="42" id="{9B073C2C-160D-4952-8EE8-255D836C224D}">
            <xm:f>'Kind 3'!#REF!="J"</xm:f>
            <x14:dxf>
              <font>
                <color rgb="FF00CC00"/>
              </font>
              <fill>
                <patternFill>
                  <bgColor theme="9" tint="0.59996337778862885"/>
                </patternFill>
              </fill>
            </x14:dxf>
          </x14:cfRule>
          <x14:cfRule type="expression" priority="60" id="{57042FA4-70C4-4BD7-935B-EB9DDB659BDC}">
            <xm:f>'Kind 2'!#REF!="J"</xm:f>
            <x14:dxf>
              <font>
                <color rgb="FF00CC00"/>
              </font>
              <fill>
                <patternFill>
                  <bgColor theme="9" tint="0.59996337778862885"/>
                </patternFill>
              </fill>
            </x14:dxf>
          </x14:cfRule>
          <x14:cfRule type="expression" priority="78" id="{760D05AF-ADF0-4DD4-9F44-1C8990A47658}">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20838F57-5D74-4147-ADA2-70843302CFB2}">
            <xm:f>'Kind 4'!#REF!="J"</xm:f>
            <x14:dxf>
              <font>
                <color rgb="FF00CC00"/>
              </font>
              <fill>
                <patternFill>
                  <bgColor theme="9" tint="0.59996337778862885"/>
                </patternFill>
              </fill>
            </x14:dxf>
          </x14:cfRule>
          <x14:cfRule type="expression" priority="41" id="{4A65A6A7-451D-469C-B2EC-9993C5A2F95A}">
            <xm:f>'Kind 3'!#REF!="J"</xm:f>
            <x14:dxf>
              <font>
                <color rgb="FF00CC00"/>
              </font>
              <fill>
                <patternFill>
                  <bgColor theme="9" tint="0.59996337778862885"/>
                </patternFill>
              </fill>
            </x14:dxf>
          </x14:cfRule>
          <x14:cfRule type="expression" priority="59" id="{B7253F42-723F-43D5-ABB0-84C411DCF77D}">
            <xm:f>'Kind 2'!#REF!="J"</xm:f>
            <x14:dxf>
              <font>
                <color rgb="FF00CC00"/>
              </font>
              <fill>
                <patternFill>
                  <bgColor theme="9" tint="0.59996337778862885"/>
                </patternFill>
              </fill>
            </x14:dxf>
          </x14:cfRule>
          <x14:cfRule type="expression" priority="77" id="{DA10EF59-D306-4EDF-AB50-A7832E9E6612}">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85279C47-7759-486A-AF0B-5F5C0ED1F284}">
            <xm:f>'Kind 4'!#REF!="J"</xm:f>
            <x14:dxf>
              <font>
                <color rgb="FF00CC00"/>
              </font>
              <fill>
                <patternFill>
                  <bgColor theme="9" tint="0.59996337778862885"/>
                </patternFill>
              </fill>
            </x14:dxf>
          </x14:cfRule>
          <x14:cfRule type="expression" priority="40" id="{24963BAB-CDD7-4274-838C-0471247EBF61}">
            <xm:f>'Kind 3'!#REF!="J"</xm:f>
            <x14:dxf>
              <font>
                <color rgb="FF00CC00"/>
              </font>
              <fill>
                <patternFill>
                  <bgColor theme="9" tint="0.59996337778862885"/>
                </patternFill>
              </fill>
            </x14:dxf>
          </x14:cfRule>
          <x14:cfRule type="expression" priority="58" id="{962817B0-3F15-4A33-97E3-9DF60BE1C627}">
            <xm:f>'Kind 2'!#REF!="J"</xm:f>
            <x14:dxf>
              <font>
                <color rgb="FF00CC00"/>
              </font>
              <fill>
                <patternFill>
                  <bgColor theme="9" tint="0.59996337778862885"/>
                </patternFill>
              </fill>
            </x14:dxf>
          </x14:cfRule>
          <x14:cfRule type="expression" priority="76" id="{E69AC73A-E2EA-410D-A3A5-A402937B25E6}">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5FF305C7-FC06-44F4-95B9-56FF5671BD59}">
            <xm:f>'Kind 4'!#REF!="J"</xm:f>
            <x14:dxf>
              <font>
                <color rgb="FF00CC00"/>
              </font>
              <fill>
                <patternFill>
                  <bgColor theme="9" tint="0.59996337778862885"/>
                </patternFill>
              </fill>
            </x14:dxf>
          </x14:cfRule>
          <x14:cfRule type="expression" priority="39" id="{B168272B-E5F2-476C-912E-0FEBBB035AEC}">
            <xm:f>'Kind 3'!#REF!="J"</xm:f>
            <x14:dxf>
              <font>
                <color rgb="FF00CC00"/>
              </font>
              <fill>
                <patternFill>
                  <bgColor theme="9" tint="0.59996337778862885"/>
                </patternFill>
              </fill>
            </x14:dxf>
          </x14:cfRule>
          <x14:cfRule type="expression" priority="57" id="{BF01D3A3-9553-459F-8148-8E992E77F64E}">
            <xm:f>'Kind 2'!#REF!="J"</xm:f>
            <x14:dxf>
              <font>
                <color rgb="FF00CC00"/>
              </font>
              <fill>
                <patternFill>
                  <bgColor theme="9" tint="0.59996337778862885"/>
                </patternFill>
              </fill>
            </x14:dxf>
          </x14:cfRule>
          <x14:cfRule type="expression" priority="75" id="{252393EC-073F-4982-BC09-B5042B55829A}">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FC0B4613-49F3-4803-B08A-F59323755108}">
            <xm:f>'Kind 4'!#REF!="J"</xm:f>
            <x14:dxf>
              <font>
                <color rgb="FF00CC00"/>
              </font>
              <fill>
                <patternFill>
                  <bgColor theme="9" tint="0.59996337778862885"/>
                </patternFill>
              </fill>
            </x14:dxf>
          </x14:cfRule>
          <x14:cfRule type="expression" priority="38" id="{E9DBDBAA-B42C-4EE9-8C4A-3500E0793A5C}">
            <xm:f>'Kind 3'!#REF!="J"</xm:f>
            <x14:dxf>
              <font>
                <color rgb="FF00CC00"/>
              </font>
              <fill>
                <patternFill>
                  <bgColor theme="9" tint="0.59996337778862885"/>
                </patternFill>
              </fill>
            </x14:dxf>
          </x14:cfRule>
          <x14:cfRule type="expression" priority="56" id="{27B10CA7-4EAA-4ACE-AB32-10DE6BA01813}">
            <xm:f>'Kind 2'!#REF!="J"</xm:f>
            <x14:dxf>
              <font>
                <color rgb="FF00CC00"/>
              </font>
              <fill>
                <patternFill>
                  <bgColor theme="9" tint="0.59996337778862885"/>
                </patternFill>
              </fill>
            </x14:dxf>
          </x14:cfRule>
          <x14:cfRule type="expression" priority="74" id="{CF893C80-F2BC-4AEF-A7CF-3C28921C8759}">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CF51F212-3848-4CD0-AC33-907F93D0BBCF}">
            <xm:f>'Kind 4'!#REF!="J"</xm:f>
            <x14:dxf>
              <font>
                <color rgb="FF00CC00"/>
              </font>
              <fill>
                <patternFill>
                  <bgColor theme="9" tint="0.59996337778862885"/>
                </patternFill>
              </fill>
            </x14:dxf>
          </x14:cfRule>
          <x14:cfRule type="expression" priority="37" id="{D244BD89-20A0-46DA-AA37-145D23037FAD}">
            <xm:f>'Kind 3'!#REF!="J"</xm:f>
            <x14:dxf>
              <font>
                <color rgb="FF00CC00"/>
              </font>
              <fill>
                <patternFill>
                  <bgColor theme="9" tint="0.59996337778862885"/>
                </patternFill>
              </fill>
            </x14:dxf>
          </x14:cfRule>
          <x14:cfRule type="expression" priority="55" id="{5AED9008-9432-4987-B13B-5182A5226225}">
            <xm:f>'Kind 2'!#REF!="J"</xm:f>
            <x14:dxf>
              <font>
                <color rgb="FF00CC00"/>
              </font>
              <fill>
                <patternFill>
                  <bgColor theme="9" tint="0.59996337778862885"/>
                </patternFill>
              </fill>
            </x14:dxf>
          </x14:cfRule>
          <x14:cfRule type="expression" priority="73" id="{E92EE6BB-5A17-4D0E-8B27-43F2D4AB3DB2}">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A77B3377-DE82-4838-A51E-4FBD9377A813}">
            <xm:f>'Kind 4'!#REF!="J"</xm:f>
            <x14:dxf>
              <font>
                <color rgb="FF00CC00"/>
              </font>
              <fill>
                <patternFill>
                  <bgColor theme="9" tint="0.59996337778862885"/>
                </patternFill>
              </fill>
            </x14:dxf>
          </x14:cfRule>
          <x14:cfRule type="expression" priority="36" id="{E65CF961-7EBE-4661-B6D5-F5ED22C9FB24}">
            <xm:f>'Kind 3'!#REF!="J"</xm:f>
            <x14:dxf>
              <font>
                <color rgb="FF00CC00"/>
              </font>
              <fill>
                <patternFill>
                  <bgColor theme="9" tint="0.59996337778862885"/>
                </patternFill>
              </fill>
            </x14:dxf>
          </x14:cfRule>
          <x14:cfRule type="expression" priority="54" id="{73212DA6-482E-4E8A-A934-9550FFFA4F4E}">
            <xm:f>'Kind 2'!#REF!="J"</xm:f>
            <x14:dxf>
              <font>
                <color rgb="FF00CC00"/>
              </font>
              <fill>
                <patternFill>
                  <bgColor theme="9" tint="0.59996337778862885"/>
                </patternFill>
              </fill>
            </x14:dxf>
          </x14:cfRule>
          <x14:cfRule type="expression" priority="72" id="{03DC203A-10ED-4520-AB32-F62F64B559D5}">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0000000}">
          <x14:formula1>
            <xm:f>Intern!$H$1:$H$2</xm:f>
          </x14:formula1>
          <xm:sqref>D25:F33 D35:F39 D41:F46 D48:F55 D57:F58 D60:F65</xm:sqref>
        </x14:dataValidation>
        <x14:dataValidation type="list" allowBlank="1" showInputMessage="1" showErrorMessage="1" xr:uid="{00000000-0002-0000-0B00-000001000000}">
          <x14:formula1>
            <xm:f>Intern!$L$1:$L$7</xm:f>
          </x14:formula1>
          <xm:sqref>A13</xm:sqref>
        </x14:dataValidation>
        <x14:dataValidation type="list" allowBlank="1" showInputMessage="1" showErrorMessage="1" xr:uid="{CB715D3D-E6A6-4E96-974D-40076B96DDB6}">
          <x14:formula1>
            <xm:f>Intern!$M$1:$M$6</xm:f>
          </x14:formula1>
          <xm:sqref>A18</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9"/>
  <dimension ref="A1:P86"/>
  <sheetViews>
    <sheetView topLeftCell="J4" zoomScaleNormal="100" workbookViewId="0">
      <selection activeCell="O14" sqref="O14"/>
    </sheetView>
  </sheetViews>
  <sheetFormatPr baseColWidth="10" defaultRowHeight="15" x14ac:dyDescent="0.25"/>
  <cols>
    <col min="1" max="1" width="12.140625" customWidth="1"/>
    <col min="2" max="2" width="10.42578125" customWidth="1"/>
    <col min="3" max="3" width="17.7109375" customWidth="1"/>
    <col min="4" max="6" width="4.140625" customWidth="1"/>
    <col min="7" max="7" width="2.42578125" customWidth="1"/>
    <col min="10" max="10" width="7.140625" customWidth="1"/>
    <col min="11" max="11" width="9.28515625" customWidth="1"/>
    <col min="12" max="12" width="0.85546875" customWidth="1"/>
    <col min="13" max="13" width="3.28515625" customWidth="1"/>
    <col min="14" max="15" width="120.7109375" customWidth="1"/>
    <col min="16" max="16" width="75.7109375" customWidth="1"/>
  </cols>
  <sheetData>
    <row r="1" spans="1:16" ht="11.25" customHeight="1" thickBot="1" x14ac:dyDescent="0.3">
      <c r="A1" s="646" t="s">
        <v>158</v>
      </c>
      <c r="B1" s="646"/>
      <c r="C1" s="646"/>
      <c r="D1" s="646"/>
      <c r="E1" s="646"/>
      <c r="F1" s="646"/>
      <c r="G1" s="646"/>
      <c r="H1" s="646"/>
      <c r="I1" s="646"/>
      <c r="J1" s="646"/>
      <c r="K1" s="721"/>
      <c r="L1" s="102"/>
      <c r="M1" s="103"/>
      <c r="N1" s="104"/>
      <c r="O1" s="88"/>
      <c r="P1" s="56"/>
    </row>
    <row r="2" spans="1:16" ht="10.5" customHeight="1" thickBot="1" x14ac:dyDescent="0.3">
      <c r="A2" s="505"/>
      <c r="B2" s="505"/>
      <c r="C2" s="505"/>
      <c r="D2" s="505"/>
      <c r="E2" s="505"/>
      <c r="F2" s="505"/>
      <c r="G2" s="505"/>
      <c r="H2" s="505"/>
      <c r="I2" s="505"/>
      <c r="J2" s="505"/>
      <c r="K2" s="722"/>
      <c r="L2" s="100"/>
      <c r="M2" s="67"/>
      <c r="N2" s="6"/>
      <c r="O2" s="66"/>
      <c r="P2" s="56"/>
    </row>
    <row r="3" spans="1:16" ht="5.25" customHeight="1" thickBot="1" x14ac:dyDescent="0.3">
      <c r="A3" s="505"/>
      <c r="B3" s="505"/>
      <c r="C3" s="505"/>
      <c r="D3" s="505"/>
      <c r="E3" s="505"/>
      <c r="F3" s="505"/>
      <c r="G3" s="505"/>
      <c r="H3" s="505"/>
      <c r="I3" s="505"/>
      <c r="J3" s="505"/>
      <c r="K3" s="722"/>
      <c r="L3" s="101"/>
      <c r="M3" s="92"/>
      <c r="N3" s="94"/>
      <c r="O3" s="96"/>
      <c r="P3" s="56"/>
    </row>
    <row r="4" spans="1:16" ht="18.75" customHeight="1" thickBot="1" x14ac:dyDescent="0.3">
      <c r="A4" s="505"/>
      <c r="B4" s="505"/>
      <c r="C4" s="505"/>
      <c r="D4" s="505"/>
      <c r="E4" s="505"/>
      <c r="F4" s="505"/>
      <c r="G4" s="505"/>
      <c r="H4" s="505"/>
      <c r="I4" s="505"/>
      <c r="J4" s="505"/>
      <c r="K4" s="722"/>
      <c r="L4" s="101"/>
      <c r="M4" s="34"/>
      <c r="N4" s="12"/>
      <c r="O4" s="11"/>
      <c r="P4" s="56"/>
    </row>
    <row r="5" spans="1:16" ht="21.75" customHeight="1" thickBot="1" x14ac:dyDescent="0.3">
      <c r="A5" s="508"/>
      <c r="B5" s="508"/>
      <c r="C5" s="508"/>
      <c r="D5" s="508"/>
      <c r="E5" s="508"/>
      <c r="F5" s="508"/>
      <c r="G5" s="508"/>
      <c r="H5" s="508"/>
      <c r="I5" s="508"/>
      <c r="J5" s="508"/>
      <c r="K5" s="723"/>
      <c r="L5" s="60"/>
      <c r="M5" s="693" t="s">
        <v>43</v>
      </c>
      <c r="N5" s="694"/>
      <c r="O5" s="58" t="s">
        <v>43</v>
      </c>
      <c r="P5" s="56"/>
    </row>
    <row r="6" spans="1:16" ht="16.5" customHeight="1" thickBot="1" x14ac:dyDescent="0.3">
      <c r="A6" s="24" t="s">
        <v>28</v>
      </c>
      <c r="B6" s="25"/>
      <c r="C6" s="19" t="s">
        <v>109</v>
      </c>
      <c r="D6" s="18"/>
      <c r="E6" s="18"/>
      <c r="F6" s="18"/>
      <c r="G6" s="18"/>
      <c r="H6" s="19" t="s">
        <v>108</v>
      </c>
      <c r="I6" s="18"/>
      <c r="J6" s="18"/>
      <c r="K6" s="20"/>
      <c r="L6" s="61"/>
      <c r="M6" s="695" t="s">
        <v>30</v>
      </c>
      <c r="N6" s="696"/>
      <c r="O6" s="258" t="s">
        <v>34</v>
      </c>
      <c r="P6" s="56"/>
    </row>
    <row r="7" spans="1:16" ht="25.7" customHeight="1" thickBot="1" x14ac:dyDescent="0.3">
      <c r="A7" s="209" t="s">
        <v>125</v>
      </c>
      <c r="B7" s="29"/>
      <c r="C7" s="650" t="str">
        <f>VLOOKUP(A13,Intern!A1:B7,2)</f>
        <v xml:space="preserve">Stufe 1 - Verbindungen mit Verben (noch ohne Übereinstimmung mit dem Subjekt). Wortschatz: erste Wörter. Satzbau: noch keine satzwertigen Strukturen; Verb in der Nennform oder Partizip Perfekt ohne Hilfszeitwort am Ende der Äußerung. Artikel: Auslassung bzw. zufällige Verwendung. </v>
      </c>
      <c r="D7" s="651"/>
      <c r="E7" s="651"/>
      <c r="F7" s="652"/>
      <c r="G7" s="16"/>
      <c r="H7" s="665">
        <f>A13+1</f>
        <v>2</v>
      </c>
      <c r="I7" s="665"/>
      <c r="J7" s="665"/>
      <c r="K7" s="17"/>
      <c r="L7" s="118"/>
      <c r="M7" s="364"/>
      <c r="N7" s="362"/>
      <c r="O7" s="363"/>
      <c r="P7" s="56"/>
    </row>
    <row r="8" spans="1:16" ht="25.7" customHeight="1" thickTop="1" thickBot="1" x14ac:dyDescent="0.3">
      <c r="A8" s="220" t="s">
        <v>55</v>
      </c>
      <c r="B8" s="30"/>
      <c r="C8" s="653"/>
      <c r="D8" s="654"/>
      <c r="E8" s="654"/>
      <c r="F8" s="655"/>
      <c r="G8" s="16"/>
      <c r="H8" s="668" t="str">
        <f>VLOOKUP(H7,Intern!A1:B7,2)</f>
        <v>Stufe 2 - Aussagesätze mit einteiligem Prädikat (Prädikat an der 2. Stelle, übereingestimmt mit Subjekt). Wortschatz: basaler Alltagswortschatz betreffend das nächste Lebensumfeld; Präpositionen: meist ausgelassen oder ersetzt; Artikel: grammatisches Geschlecht unsicher; Sprachhandlungen: Mitteilungen, Aufforderungen, Vorschläge, Beschreibungen.</v>
      </c>
      <c r="I8" s="668"/>
      <c r="J8" s="668"/>
      <c r="K8" s="17"/>
      <c r="L8" s="118"/>
      <c r="M8" s="354"/>
      <c r="N8" s="353"/>
      <c r="O8" s="270"/>
      <c r="P8" s="56"/>
    </row>
    <row r="9" spans="1:16" ht="25.7" customHeight="1" thickBot="1" x14ac:dyDescent="0.3">
      <c r="A9" s="324"/>
      <c r="B9" s="297"/>
      <c r="C9" s="653"/>
      <c r="D9" s="654"/>
      <c r="E9" s="654"/>
      <c r="F9" s="655"/>
      <c r="G9" s="16"/>
      <c r="H9" s="669"/>
      <c r="I9" s="669"/>
      <c r="J9" s="669"/>
      <c r="K9" s="17"/>
      <c r="L9" s="118"/>
      <c r="M9" s="355"/>
      <c r="N9" s="353"/>
      <c r="O9" s="270"/>
      <c r="P9" s="56"/>
    </row>
    <row r="10" spans="1:16" ht="25.7" customHeight="1" thickBot="1" x14ac:dyDescent="0.3">
      <c r="A10" s="325"/>
      <c r="B10" s="254"/>
      <c r="C10" s="653"/>
      <c r="D10" s="654"/>
      <c r="E10" s="654"/>
      <c r="F10" s="655"/>
      <c r="G10" s="16"/>
      <c r="H10" s="669"/>
      <c r="I10" s="669"/>
      <c r="J10" s="669"/>
      <c r="K10" s="17"/>
      <c r="L10" s="118"/>
      <c r="M10" s="277"/>
      <c r="N10" s="352"/>
      <c r="O10" s="270"/>
      <c r="P10" s="56"/>
    </row>
    <row r="11" spans="1:16" ht="25.7" customHeight="1" thickBot="1" x14ac:dyDescent="0.3">
      <c r="A11" s="28" t="s">
        <v>22</v>
      </c>
      <c r="B11" s="31"/>
      <c r="C11" s="653"/>
      <c r="D11" s="654"/>
      <c r="E11" s="654"/>
      <c r="F11" s="655"/>
      <c r="G11" s="16"/>
      <c r="H11" s="669"/>
      <c r="I11" s="669"/>
      <c r="J11" s="669"/>
      <c r="K11" s="17"/>
      <c r="L11" s="118"/>
      <c r="M11" s="354"/>
      <c r="N11" s="352"/>
      <c r="O11" s="270"/>
      <c r="P11" s="56"/>
    </row>
    <row r="12" spans="1:16" ht="25.7" customHeight="1" thickBot="1" x14ac:dyDescent="0.3">
      <c r="A12" s="26" t="s">
        <v>29</v>
      </c>
      <c r="B12" s="31"/>
      <c r="C12" s="653"/>
      <c r="D12" s="654"/>
      <c r="E12" s="654"/>
      <c r="F12" s="655"/>
      <c r="G12" s="16"/>
      <c r="H12" s="669"/>
      <c r="I12" s="669"/>
      <c r="J12" s="669"/>
      <c r="K12" s="17"/>
      <c r="L12" s="118"/>
      <c r="M12" s="354"/>
      <c r="N12" s="352"/>
      <c r="O12" s="270"/>
      <c r="P12" s="54"/>
    </row>
    <row r="13" spans="1:16" ht="25.7" customHeight="1" thickBot="1" x14ac:dyDescent="0.3">
      <c r="A13" s="262">
        <v>1</v>
      </c>
      <c r="B13" s="31"/>
      <c r="C13" s="653"/>
      <c r="D13" s="654"/>
      <c r="E13" s="654"/>
      <c r="F13" s="655"/>
      <c r="G13" s="16"/>
      <c r="H13" s="669"/>
      <c r="I13" s="669"/>
      <c r="J13" s="669"/>
      <c r="K13" s="17"/>
      <c r="L13" s="118"/>
      <c r="M13" s="354"/>
      <c r="N13" s="181"/>
      <c r="O13" s="270"/>
      <c r="P13" s="54"/>
    </row>
    <row r="14" spans="1:16" ht="25.7" customHeight="1" thickBot="1" x14ac:dyDescent="0.3">
      <c r="A14" s="263"/>
      <c r="B14" s="255"/>
      <c r="C14" s="656" t="s">
        <v>126</v>
      </c>
      <c r="D14" s="657"/>
      <c r="E14" s="657"/>
      <c r="F14" s="658"/>
      <c r="G14" s="264"/>
      <c r="H14" s="670" t="s">
        <v>108</v>
      </c>
      <c r="I14" s="670"/>
      <c r="J14" s="670"/>
      <c r="K14" s="17"/>
      <c r="L14" s="118"/>
      <c r="M14" s="354"/>
      <c r="N14" s="352"/>
      <c r="O14" s="270"/>
      <c r="P14" s="54"/>
    </row>
    <row r="15" spans="1:16" ht="25.7" customHeight="1" thickBot="1" x14ac:dyDescent="0.3">
      <c r="A15" s="256"/>
      <c r="B15" s="271"/>
      <c r="C15" s="672" t="str">
        <f>VLOOKUP(A18,[1]Intern!I1:J4,2)</f>
        <v>ab dem 3. Lebensjahr - "Wortschatzexplosion"; einfache Sätze in Gegenwart und Vergangenheit; Verbbeugung; erste Fragen und Dialoge entwickeln sich; Pluralbildungen entstehen; einfache Sprachhandlungen.</v>
      </c>
      <c r="D15" s="672"/>
      <c r="E15" s="672"/>
      <c r="F15" s="672"/>
      <c r="G15" s="16"/>
      <c r="H15" s="265">
        <f>A18+1</f>
        <v>4</v>
      </c>
      <c r="I15" s="266" t="s">
        <v>136</v>
      </c>
      <c r="J15" s="266"/>
      <c r="K15" s="17"/>
      <c r="L15" s="118"/>
      <c r="M15" s="355"/>
      <c r="N15" s="352"/>
      <c r="O15" s="270"/>
      <c r="P15" s="54"/>
    </row>
    <row r="16" spans="1:16" ht="25.7" customHeight="1" thickTop="1" thickBot="1" x14ac:dyDescent="0.3">
      <c r="A16" s="28" t="s">
        <v>21</v>
      </c>
      <c r="B16" s="272"/>
      <c r="C16" s="667"/>
      <c r="D16" s="667"/>
      <c r="E16" s="667"/>
      <c r="F16" s="667"/>
      <c r="G16" s="176"/>
      <c r="H16" s="666" t="str">
        <f>VLOOKUP(H15,[1]Intern!I1:J4,2)</f>
        <v>ab dem 4. Lebensjahr - Festigung der Satzbaustruktur (Aussagesatz mit ein- und zweiteiligem Prädikat, Fragesätze, einfache Nebensätze); Satzverbindungen; Warum-Fragen; Äußerung von Wünschen; Verwendung einfacher Oberbegriffe; Lautbildung weitgehend abgeschlossen.</v>
      </c>
      <c r="I16" s="666"/>
      <c r="J16" s="666"/>
      <c r="K16" s="21"/>
      <c r="L16" s="118"/>
      <c r="M16" s="355"/>
      <c r="N16" s="181"/>
      <c r="O16" s="270"/>
      <c r="P16" s="54"/>
    </row>
    <row r="17" spans="1:16" ht="25.7" customHeight="1" thickBot="1" x14ac:dyDescent="0.3">
      <c r="A17" s="176" t="s">
        <v>137</v>
      </c>
      <c r="B17" s="272"/>
      <c r="C17" s="667"/>
      <c r="D17" s="667"/>
      <c r="E17" s="667"/>
      <c r="F17" s="667"/>
      <c r="G17" s="176"/>
      <c r="H17" s="667"/>
      <c r="I17" s="667"/>
      <c r="J17" s="667"/>
      <c r="K17" s="17"/>
      <c r="L17" s="118"/>
      <c r="M17" s="277"/>
      <c r="N17" s="352"/>
      <c r="O17" s="270"/>
      <c r="P17" s="54"/>
    </row>
    <row r="18" spans="1:16" ht="25.7" customHeight="1" thickBot="1" x14ac:dyDescent="0.3">
      <c r="A18" s="267">
        <v>3</v>
      </c>
      <c r="B18" s="273" t="s">
        <v>136</v>
      </c>
      <c r="C18" s="667"/>
      <c r="D18" s="667"/>
      <c r="E18" s="667"/>
      <c r="F18" s="667"/>
      <c r="G18" s="176"/>
      <c r="H18" s="667"/>
      <c r="I18" s="667"/>
      <c r="J18" s="667"/>
      <c r="K18" s="17"/>
      <c r="L18" s="118"/>
      <c r="M18" s="355"/>
      <c r="N18" s="181"/>
      <c r="O18" s="270"/>
      <c r="P18" s="54"/>
    </row>
    <row r="19" spans="1:16" ht="25.7" customHeight="1" thickBot="1" x14ac:dyDescent="0.3">
      <c r="A19" s="176"/>
      <c r="B19" s="274"/>
      <c r="C19" s="667"/>
      <c r="D19" s="667"/>
      <c r="E19" s="667"/>
      <c r="F19" s="667"/>
      <c r="G19" s="176"/>
      <c r="H19" s="667"/>
      <c r="I19" s="667"/>
      <c r="J19" s="667"/>
      <c r="K19" s="17"/>
      <c r="L19" s="118"/>
      <c r="M19" s="355"/>
      <c r="N19" s="352"/>
      <c r="O19" s="270"/>
      <c r="P19" s="54"/>
    </row>
    <row r="20" spans="1:16" ht="25.7" customHeight="1" thickBot="1" x14ac:dyDescent="0.3">
      <c r="A20" s="176"/>
      <c r="B20" s="275"/>
      <c r="C20" s="667"/>
      <c r="D20" s="667"/>
      <c r="E20" s="667"/>
      <c r="F20" s="667"/>
      <c r="G20" s="176"/>
      <c r="H20" s="667"/>
      <c r="I20" s="667"/>
      <c r="J20" s="667"/>
      <c r="K20" s="22"/>
      <c r="L20" s="118"/>
      <c r="M20" s="277"/>
      <c r="N20" s="351"/>
      <c r="O20" s="270"/>
      <c r="P20" s="54"/>
    </row>
    <row r="21" spans="1:16" ht="25.7" customHeight="1" thickBot="1" x14ac:dyDescent="0.3">
      <c r="A21" s="179"/>
      <c r="B21" s="276"/>
      <c r="C21" s="177"/>
      <c r="D21" s="329"/>
      <c r="E21" s="329"/>
      <c r="F21" s="329"/>
      <c r="G21" s="23"/>
      <c r="H21" s="23"/>
      <c r="I21" s="23"/>
      <c r="J21" s="5"/>
      <c r="K21" s="27"/>
      <c r="L21" s="119"/>
      <c r="M21" s="354"/>
      <c r="N21" s="351"/>
      <c r="O21" s="270"/>
      <c r="P21" s="54"/>
    </row>
    <row r="22" spans="1:16" ht="25.7" customHeight="1" thickBot="1" x14ac:dyDescent="0.3">
      <c r="A22" s="497" t="s">
        <v>149</v>
      </c>
      <c r="B22" s="674"/>
      <c r="C22" s="675"/>
      <c r="D22" s="682" t="s">
        <v>24</v>
      </c>
      <c r="E22" s="682"/>
      <c r="F22" s="682"/>
      <c r="G22" s="253"/>
      <c r="H22" s="1"/>
      <c r="I22" s="1"/>
      <c r="J22" s="9"/>
      <c r="K22" s="63"/>
      <c r="L22" s="120"/>
      <c r="M22" s="355"/>
      <c r="N22" s="351"/>
      <c r="O22" s="270"/>
      <c r="P22" s="54"/>
    </row>
    <row r="23" spans="1:16" ht="25.7" customHeight="1" thickBot="1" x14ac:dyDescent="0.3">
      <c r="A23" s="676"/>
      <c r="B23" s="677"/>
      <c r="C23" s="678"/>
      <c r="D23" s="328" t="s">
        <v>25</v>
      </c>
      <c r="E23" s="316" t="s">
        <v>26</v>
      </c>
      <c r="F23" s="316" t="s">
        <v>27</v>
      </c>
      <c r="G23" s="15"/>
      <c r="H23" s="287" t="s">
        <v>46</v>
      </c>
      <c r="K23" s="62"/>
      <c r="L23" s="6"/>
      <c r="M23" s="355"/>
      <c r="N23" s="181"/>
      <c r="O23" s="270"/>
      <c r="P23" s="54"/>
    </row>
    <row r="24" spans="1:16" ht="25.7" customHeight="1" thickBot="1" x14ac:dyDescent="0.3">
      <c r="A24" s="708" t="s">
        <v>0</v>
      </c>
      <c r="B24" s="709"/>
      <c r="C24" s="709"/>
      <c r="D24" s="709"/>
      <c r="E24" s="709"/>
      <c r="F24" s="710"/>
      <c r="G24" s="14"/>
      <c r="H24" s="647"/>
      <c r="I24" s="648"/>
      <c r="J24" s="648"/>
      <c r="K24" s="649"/>
      <c r="L24" s="64"/>
      <c r="M24" s="355"/>
      <c r="N24" s="352"/>
      <c r="O24" s="270"/>
      <c r="P24" s="54"/>
    </row>
    <row r="25" spans="1:16" ht="25.7" customHeight="1" thickBot="1" x14ac:dyDescent="0.3">
      <c r="A25" s="711" t="s">
        <v>1</v>
      </c>
      <c r="B25" s="712"/>
      <c r="C25" s="713"/>
      <c r="D25" s="210"/>
      <c r="E25" s="210"/>
      <c r="F25" s="211"/>
      <c r="G25" s="13"/>
      <c r="H25" s="607"/>
      <c r="I25" s="608"/>
      <c r="J25" s="608"/>
      <c r="K25" s="555"/>
      <c r="L25" s="64"/>
      <c r="M25" s="355"/>
      <c r="N25" s="352"/>
      <c r="O25" s="270"/>
      <c r="P25" s="54"/>
    </row>
    <row r="26" spans="1:16" ht="25.7" customHeight="1" thickBot="1" x14ac:dyDescent="0.3">
      <c r="A26" s="711" t="s">
        <v>2</v>
      </c>
      <c r="B26" s="712"/>
      <c r="C26" s="713"/>
      <c r="D26" s="210"/>
      <c r="E26" s="326"/>
      <c r="F26" s="211"/>
      <c r="G26" s="13"/>
      <c r="H26" s="607"/>
      <c r="I26" s="608"/>
      <c r="J26" s="608"/>
      <c r="K26" s="555"/>
      <c r="L26" s="64"/>
      <c r="M26" s="355"/>
      <c r="N26" s="353"/>
      <c r="O26" s="270"/>
      <c r="P26" s="54"/>
    </row>
    <row r="27" spans="1:16" ht="25.7" customHeight="1" thickBot="1" x14ac:dyDescent="0.3">
      <c r="A27" s="711" t="s">
        <v>70</v>
      </c>
      <c r="B27" s="712"/>
      <c r="C27" s="713"/>
      <c r="D27" s="210"/>
      <c r="E27" s="210"/>
      <c r="F27" s="211"/>
      <c r="H27" s="607"/>
      <c r="I27" s="608"/>
      <c r="J27" s="608"/>
      <c r="K27" s="555"/>
      <c r="L27" s="65"/>
      <c r="M27" s="356"/>
      <c r="N27" s="352"/>
      <c r="O27" s="270"/>
    </row>
    <row r="28" spans="1:16" ht="25.7" customHeight="1" thickBot="1" x14ac:dyDescent="0.3">
      <c r="A28" s="711" t="s">
        <v>3</v>
      </c>
      <c r="B28" s="712"/>
      <c r="C28" s="713"/>
      <c r="D28" s="210"/>
      <c r="E28" s="210"/>
      <c r="F28" s="211"/>
      <c r="G28" s="13"/>
      <c r="H28" s="607"/>
      <c r="I28" s="608"/>
      <c r="J28" s="608"/>
      <c r="K28" s="555"/>
      <c r="L28" s="65"/>
      <c r="M28" s="358"/>
      <c r="N28" s="352"/>
      <c r="O28" s="270"/>
    </row>
    <row r="29" spans="1:16" ht="25.7" customHeight="1" thickBot="1" x14ac:dyDescent="0.3">
      <c r="A29" s="711" t="s">
        <v>4</v>
      </c>
      <c r="B29" s="712"/>
      <c r="C29" s="713"/>
      <c r="D29" s="210"/>
      <c r="E29" s="210"/>
      <c r="F29" s="211"/>
      <c r="H29" s="607"/>
      <c r="I29" s="608"/>
      <c r="J29" s="608"/>
      <c r="K29" s="555"/>
      <c r="L29" s="65"/>
      <c r="M29" s="278"/>
      <c r="N29" s="181"/>
      <c r="O29" s="367"/>
    </row>
    <row r="30" spans="1:16" ht="25.7" customHeight="1" thickBot="1" x14ac:dyDescent="0.3">
      <c r="A30" s="711" t="s">
        <v>5</v>
      </c>
      <c r="B30" s="712"/>
      <c r="C30" s="713"/>
      <c r="D30" s="210"/>
      <c r="E30" s="210"/>
      <c r="F30" s="211"/>
      <c r="G30" s="14"/>
      <c r="H30" s="607"/>
      <c r="I30" s="608"/>
      <c r="J30" s="608"/>
      <c r="K30" s="555"/>
      <c r="L30" s="64"/>
      <c r="M30" s="360"/>
      <c r="N30" s="352"/>
      <c r="O30" s="270"/>
    </row>
    <row r="31" spans="1:16" ht="25.7" customHeight="1" thickBot="1" x14ac:dyDescent="0.3">
      <c r="A31" s="711" t="s">
        <v>47</v>
      </c>
      <c r="B31" s="712"/>
      <c r="C31" s="713"/>
      <c r="D31" s="210"/>
      <c r="E31" s="210"/>
      <c r="F31" s="211"/>
      <c r="G31" s="14"/>
      <c r="H31" s="607"/>
      <c r="I31" s="608"/>
      <c r="J31" s="608"/>
      <c r="K31" s="555"/>
      <c r="L31" s="64"/>
      <c r="M31" s="358"/>
      <c r="N31" s="352"/>
      <c r="O31" s="368"/>
    </row>
    <row r="32" spans="1:16" ht="25.7" customHeight="1" thickBot="1" x14ac:dyDescent="0.3">
      <c r="A32" s="711" t="s">
        <v>6</v>
      </c>
      <c r="B32" s="712"/>
      <c r="C32" s="713"/>
      <c r="D32" s="210"/>
      <c r="E32" s="210"/>
      <c r="F32" s="211"/>
      <c r="G32" s="14"/>
      <c r="H32" s="607"/>
      <c r="I32" s="608"/>
      <c r="J32" s="608"/>
      <c r="K32" s="555"/>
      <c r="L32" s="64"/>
      <c r="M32" s="359"/>
      <c r="N32" s="352"/>
      <c r="O32" s="368"/>
    </row>
    <row r="33" spans="1:15" ht="25.7" customHeight="1" thickBot="1" x14ac:dyDescent="0.3">
      <c r="A33" s="711" t="s">
        <v>7</v>
      </c>
      <c r="B33" s="712"/>
      <c r="C33" s="713"/>
      <c r="D33" s="210"/>
      <c r="E33" s="210"/>
      <c r="F33" s="211"/>
      <c r="G33" s="13"/>
      <c r="H33" s="607"/>
      <c r="I33" s="608"/>
      <c r="J33" s="608"/>
      <c r="K33" s="555"/>
      <c r="L33" s="64"/>
      <c r="M33" s="278"/>
      <c r="N33" s="352"/>
      <c r="O33" s="367"/>
    </row>
    <row r="34" spans="1:15" ht="25.7" customHeight="1" thickBot="1" x14ac:dyDescent="0.3">
      <c r="A34" s="686" t="s">
        <v>8</v>
      </c>
      <c r="B34" s="687"/>
      <c r="C34" s="687"/>
      <c r="D34" s="687"/>
      <c r="E34" s="687"/>
      <c r="F34" s="688"/>
      <c r="H34" s="659"/>
      <c r="I34" s="660"/>
      <c r="J34" s="660"/>
      <c r="K34" s="661"/>
      <c r="L34" s="64"/>
      <c r="M34" s="358"/>
      <c r="N34" s="352"/>
      <c r="O34" s="270"/>
    </row>
    <row r="35" spans="1:15" ht="25.7" customHeight="1" thickBot="1" x14ac:dyDescent="0.3">
      <c r="A35" s="618" t="s">
        <v>9</v>
      </c>
      <c r="B35" s="619"/>
      <c r="C35" s="621"/>
      <c r="D35" s="210"/>
      <c r="E35" s="210"/>
      <c r="F35" s="211"/>
      <c r="G35" s="14"/>
      <c r="H35" s="607"/>
      <c r="I35" s="608"/>
      <c r="J35" s="608"/>
      <c r="K35" s="555"/>
      <c r="L35" s="64"/>
      <c r="M35" s="358"/>
      <c r="N35" s="352"/>
      <c r="O35" s="368"/>
    </row>
    <row r="36" spans="1:15" ht="25.7" customHeight="1" thickBot="1" x14ac:dyDescent="0.3">
      <c r="A36" s="618" t="s">
        <v>10</v>
      </c>
      <c r="B36" s="619"/>
      <c r="C36" s="620"/>
      <c r="D36" s="210"/>
      <c r="E36" s="210"/>
      <c r="F36" s="211"/>
      <c r="G36" s="14"/>
      <c r="H36" s="607"/>
      <c r="I36" s="608"/>
      <c r="J36" s="608"/>
      <c r="K36" s="555"/>
      <c r="L36" s="64"/>
      <c r="M36" s="358"/>
      <c r="N36" s="351"/>
      <c r="O36" s="270"/>
    </row>
    <row r="37" spans="1:15" ht="22.5" customHeight="1" thickBot="1" x14ac:dyDescent="0.3">
      <c r="A37" s="618" t="s">
        <v>11</v>
      </c>
      <c r="B37" s="619"/>
      <c r="C37" s="621"/>
      <c r="D37" s="210"/>
      <c r="E37" s="210"/>
      <c r="F37" s="211"/>
      <c r="G37" s="78"/>
      <c r="H37" s="607"/>
      <c r="I37" s="608"/>
      <c r="J37" s="608"/>
      <c r="K37" s="555"/>
      <c r="L37" s="65"/>
      <c r="M37" s="358"/>
      <c r="N37" s="181"/>
      <c r="O37" s="369"/>
    </row>
    <row r="38" spans="1:15" ht="27" customHeight="1" thickBot="1" x14ac:dyDescent="0.3">
      <c r="A38" s="618" t="s">
        <v>12</v>
      </c>
      <c r="B38" s="619"/>
      <c r="C38" s="620"/>
      <c r="D38" s="210"/>
      <c r="E38" s="210"/>
      <c r="F38" s="211"/>
      <c r="G38" s="13"/>
      <c r="H38" s="607"/>
      <c r="I38" s="608"/>
      <c r="J38" s="608"/>
      <c r="K38" s="555"/>
      <c r="L38" s="57"/>
      <c r="M38" s="359"/>
      <c r="N38" s="352"/>
      <c r="O38" s="369"/>
    </row>
    <row r="39" spans="1:15" ht="27" customHeight="1" thickBot="1" x14ac:dyDescent="0.3">
      <c r="A39" s="618" t="s">
        <v>13</v>
      </c>
      <c r="B39" s="619"/>
      <c r="C39" s="620"/>
      <c r="D39" s="210"/>
      <c r="E39" s="210"/>
      <c r="F39" s="211"/>
      <c r="G39" s="13"/>
      <c r="H39" s="607"/>
      <c r="I39" s="608"/>
      <c r="J39" s="608"/>
      <c r="K39" s="555"/>
      <c r="L39" s="64"/>
      <c r="M39" s="359"/>
      <c r="N39" s="352"/>
      <c r="O39" s="369"/>
    </row>
    <row r="40" spans="1:15" ht="18.75" customHeight="1" thickBot="1" x14ac:dyDescent="0.3">
      <c r="A40" s="689" t="s">
        <v>14</v>
      </c>
      <c r="B40" s="690"/>
      <c r="C40" s="690"/>
      <c r="D40" s="690"/>
      <c r="E40" s="690"/>
      <c r="F40" s="691"/>
      <c r="H40" s="662"/>
      <c r="I40" s="663"/>
      <c r="J40" s="663"/>
      <c r="K40" s="664"/>
      <c r="L40" s="64"/>
      <c r="M40" s="278"/>
      <c r="N40" s="352"/>
      <c r="O40" s="369"/>
    </row>
    <row r="41" spans="1:15" ht="22.5" customHeight="1" thickBot="1" x14ac:dyDescent="0.3">
      <c r="A41" s="618" t="s">
        <v>106</v>
      </c>
      <c r="B41" s="619"/>
      <c r="C41" s="621"/>
      <c r="D41" s="210"/>
      <c r="E41" s="210"/>
      <c r="F41" s="211"/>
      <c r="G41" s="14"/>
      <c r="H41" s="607"/>
      <c r="I41" s="608"/>
      <c r="J41" s="608"/>
      <c r="K41" s="555"/>
      <c r="L41" s="64"/>
      <c r="M41" s="358"/>
      <c r="N41" s="352"/>
      <c r="O41" s="369"/>
    </row>
    <row r="42" spans="1:15" ht="27" customHeight="1" thickBot="1" x14ac:dyDescent="0.3">
      <c r="A42" s="618" t="s">
        <v>15</v>
      </c>
      <c r="B42" s="619"/>
      <c r="C42" s="620"/>
      <c r="D42" s="210"/>
      <c r="E42" s="210"/>
      <c r="F42" s="211"/>
      <c r="G42" s="14"/>
      <c r="H42" s="607"/>
      <c r="I42" s="608"/>
      <c r="J42" s="608"/>
      <c r="K42" s="555"/>
      <c r="L42" s="65"/>
      <c r="M42" s="278"/>
      <c r="N42" s="352"/>
      <c r="O42" s="369"/>
    </row>
    <row r="43" spans="1:15" ht="27" customHeight="1" thickBot="1" x14ac:dyDescent="0.3">
      <c r="A43" s="618" t="s">
        <v>107</v>
      </c>
      <c r="B43" s="619"/>
      <c r="C43" s="621"/>
      <c r="D43" s="210"/>
      <c r="E43" s="210"/>
      <c r="F43" s="211"/>
      <c r="G43" s="14"/>
      <c r="H43" s="607"/>
      <c r="I43" s="608"/>
      <c r="J43" s="608"/>
      <c r="K43" s="555"/>
      <c r="L43" s="57"/>
      <c r="M43" s="358"/>
      <c r="N43" s="181"/>
      <c r="O43" s="369"/>
    </row>
    <row r="44" spans="1:15" ht="27" customHeight="1" thickBot="1" x14ac:dyDescent="0.3">
      <c r="A44" s="618" t="s">
        <v>16</v>
      </c>
      <c r="B44" s="619"/>
      <c r="C44" s="620"/>
      <c r="D44" s="210"/>
      <c r="E44" s="210"/>
      <c r="F44" s="211"/>
      <c r="G44" s="14"/>
      <c r="H44" s="607"/>
      <c r="I44" s="608"/>
      <c r="J44" s="608"/>
      <c r="K44" s="555"/>
      <c r="L44" s="64"/>
      <c r="M44" s="278"/>
      <c r="N44" s="352"/>
      <c r="O44" s="369"/>
    </row>
    <row r="45" spans="1:15" ht="27.75" customHeight="1" thickBot="1" x14ac:dyDescent="0.3">
      <c r="A45" s="618" t="s">
        <v>157</v>
      </c>
      <c r="B45" s="619"/>
      <c r="C45" s="620"/>
      <c r="D45" s="210"/>
      <c r="E45" s="210"/>
      <c r="F45" s="211"/>
      <c r="G45" s="14"/>
      <c r="H45" s="607"/>
      <c r="I45" s="608"/>
      <c r="J45" s="608"/>
      <c r="K45" s="555"/>
      <c r="L45" s="64"/>
      <c r="M45" s="358"/>
      <c r="N45" s="352"/>
      <c r="O45" s="369"/>
    </row>
    <row r="46" spans="1:15" ht="27" customHeight="1" thickBot="1" x14ac:dyDescent="0.3">
      <c r="A46" s="618" t="s">
        <v>105</v>
      </c>
      <c r="B46" s="619"/>
      <c r="C46" s="621"/>
      <c r="D46" s="210"/>
      <c r="E46" s="210"/>
      <c r="F46" s="211"/>
      <c r="G46" s="13"/>
      <c r="H46" s="607"/>
      <c r="I46" s="608"/>
      <c r="J46" s="608"/>
      <c r="K46" s="555"/>
      <c r="L46" s="65"/>
      <c r="M46" s="357"/>
      <c r="N46" s="182"/>
      <c r="O46" s="370"/>
    </row>
    <row r="47" spans="1:15" ht="15.75" customHeight="1" thickBot="1" x14ac:dyDescent="0.3">
      <c r="A47" s="622" t="s">
        <v>18</v>
      </c>
      <c r="B47" s="623"/>
      <c r="C47" s="623"/>
      <c r="D47" s="623"/>
      <c r="E47" s="623"/>
      <c r="F47" s="624"/>
      <c r="G47" s="13"/>
      <c r="H47" s="609"/>
      <c r="I47" s="610"/>
      <c r="J47" s="610"/>
      <c r="K47" s="611"/>
      <c r="L47" s="65"/>
      <c r="M47" s="361"/>
      <c r="N47" s="361"/>
      <c r="O47" s="84"/>
    </row>
    <row r="48" spans="1:15" ht="15.75" customHeight="1" thickBot="1" x14ac:dyDescent="0.35">
      <c r="A48" s="618" t="s">
        <v>19</v>
      </c>
      <c r="B48" s="619"/>
      <c r="C48" s="620"/>
      <c r="D48" s="210"/>
      <c r="E48" s="210"/>
      <c r="F48" s="211"/>
      <c r="H48" s="607"/>
      <c r="I48" s="608"/>
      <c r="J48" s="608"/>
      <c r="K48" s="555"/>
      <c r="L48" s="65"/>
      <c r="M48" s="701" t="s">
        <v>138</v>
      </c>
      <c r="N48" s="702"/>
      <c r="O48" s="68"/>
    </row>
    <row r="49" spans="1:15" ht="15.75" customHeight="1" thickBot="1" x14ac:dyDescent="0.3">
      <c r="A49" s="618" t="s">
        <v>140</v>
      </c>
      <c r="B49" s="619"/>
      <c r="C49" s="620"/>
      <c r="D49" s="210"/>
      <c r="E49" s="210"/>
      <c r="F49" s="211"/>
      <c r="G49" s="14"/>
      <c r="H49" s="607"/>
      <c r="I49" s="608"/>
      <c r="J49" s="608"/>
      <c r="K49" s="555"/>
      <c r="L49" s="57"/>
      <c r="M49" s="703"/>
      <c r="N49" s="704"/>
      <c r="O49" s="68"/>
    </row>
    <row r="50" spans="1:15" ht="27" customHeight="1" thickBot="1" x14ac:dyDescent="0.3">
      <c r="A50" s="618" t="s">
        <v>141</v>
      </c>
      <c r="B50" s="619"/>
      <c r="C50" s="621"/>
      <c r="D50" s="210"/>
      <c r="E50" s="210"/>
      <c r="F50" s="211"/>
      <c r="G50" s="13"/>
      <c r="H50" s="607"/>
      <c r="I50" s="608"/>
      <c r="J50" s="608"/>
      <c r="K50" s="555"/>
      <c r="L50" s="65"/>
      <c r="M50" s="697"/>
      <c r="N50" s="698"/>
      <c r="O50" s="68"/>
    </row>
    <row r="51" spans="1:15" ht="27" customHeight="1" thickBot="1" x14ac:dyDescent="0.3">
      <c r="A51" s="618" t="s">
        <v>142</v>
      </c>
      <c r="B51" s="619"/>
      <c r="C51" s="620"/>
      <c r="D51" s="210"/>
      <c r="E51" s="210"/>
      <c r="F51" s="211"/>
      <c r="H51" s="607"/>
      <c r="I51" s="608"/>
      <c r="J51" s="608"/>
      <c r="K51" s="555"/>
      <c r="L51" s="57"/>
      <c r="M51" s="697"/>
      <c r="N51" s="698"/>
      <c r="O51" s="68"/>
    </row>
    <row r="52" spans="1:15" ht="27" customHeight="1" thickBot="1" x14ac:dyDescent="0.3">
      <c r="A52" s="618" t="s">
        <v>143</v>
      </c>
      <c r="B52" s="619"/>
      <c r="C52" s="621"/>
      <c r="D52" s="210"/>
      <c r="E52" s="210"/>
      <c r="F52" s="211"/>
      <c r="G52" s="14"/>
      <c r="H52" s="607"/>
      <c r="I52" s="608"/>
      <c r="J52" s="608"/>
      <c r="K52" s="555"/>
      <c r="L52" s="64"/>
      <c r="M52" s="697"/>
      <c r="N52" s="698"/>
      <c r="O52" s="68"/>
    </row>
    <row r="53" spans="1:15" ht="15.75" customHeight="1" thickBot="1" x14ac:dyDescent="0.3">
      <c r="A53" s="618" t="s">
        <v>144</v>
      </c>
      <c r="B53" s="619"/>
      <c r="C53" s="620"/>
      <c r="D53" s="210"/>
      <c r="E53" s="210"/>
      <c r="F53" s="211"/>
      <c r="G53" s="14"/>
      <c r="H53" s="607"/>
      <c r="I53" s="608"/>
      <c r="J53" s="608"/>
      <c r="K53" s="555"/>
      <c r="L53" s="64"/>
      <c r="M53" s="697"/>
      <c r="N53" s="698"/>
      <c r="O53" s="68"/>
    </row>
    <row r="54" spans="1:15" ht="15.75" customHeight="1" thickBot="1" x14ac:dyDescent="0.3">
      <c r="A54" s="618" t="s">
        <v>145</v>
      </c>
      <c r="B54" s="619"/>
      <c r="C54" s="620"/>
      <c r="D54" s="210"/>
      <c r="E54" s="210"/>
      <c r="F54" s="211"/>
      <c r="G54" s="14"/>
      <c r="H54" s="607"/>
      <c r="I54" s="608"/>
      <c r="J54" s="608"/>
      <c r="K54" s="555"/>
      <c r="L54" s="64"/>
      <c r="M54" s="697"/>
      <c r="N54" s="698"/>
      <c r="O54" s="68"/>
    </row>
    <row r="55" spans="1:15" ht="27" customHeight="1" thickBot="1" x14ac:dyDescent="0.3">
      <c r="A55" s="618" t="s">
        <v>146</v>
      </c>
      <c r="B55" s="619"/>
      <c r="C55" s="620"/>
      <c r="D55" s="210"/>
      <c r="E55" s="210"/>
      <c r="F55" s="211"/>
      <c r="G55" s="14"/>
      <c r="H55" s="607"/>
      <c r="I55" s="608"/>
      <c r="J55" s="608"/>
      <c r="K55" s="555"/>
      <c r="L55" s="64"/>
      <c r="M55" s="697"/>
      <c r="N55" s="698"/>
      <c r="O55" s="68"/>
    </row>
    <row r="56" spans="1:15" ht="15.75" customHeight="1" thickBot="1" x14ac:dyDescent="0.3">
      <c r="A56" s="643" t="s">
        <v>20</v>
      </c>
      <c r="B56" s="644"/>
      <c r="C56" s="644"/>
      <c r="D56" s="644"/>
      <c r="E56" s="644"/>
      <c r="F56" s="645"/>
      <c r="G56" s="13"/>
      <c r="H56" s="612"/>
      <c r="I56" s="613"/>
      <c r="J56" s="613"/>
      <c r="K56" s="614"/>
      <c r="L56" s="64"/>
      <c r="M56" s="697"/>
      <c r="N56" s="698"/>
      <c r="O56" s="70"/>
    </row>
    <row r="57" spans="1:15" ht="27" customHeight="1" thickBot="1" x14ac:dyDescent="0.3">
      <c r="A57" s="618" t="s">
        <v>147</v>
      </c>
      <c r="B57" s="619"/>
      <c r="C57" s="620"/>
      <c r="D57" s="210"/>
      <c r="E57" s="210"/>
      <c r="F57" s="211"/>
      <c r="H57" s="607"/>
      <c r="I57" s="608"/>
      <c r="J57" s="608"/>
      <c r="K57" s="555"/>
      <c r="L57" s="64"/>
      <c r="M57" s="697"/>
      <c r="N57" s="698"/>
      <c r="O57" s="86"/>
    </row>
    <row r="58" spans="1:15" ht="27" customHeight="1" thickBot="1" x14ac:dyDescent="0.3">
      <c r="A58" s="714" t="s">
        <v>148</v>
      </c>
      <c r="B58" s="715"/>
      <c r="C58" s="716"/>
      <c r="D58" s="215"/>
      <c r="E58" s="212"/>
      <c r="F58" s="213"/>
      <c r="G58" s="14"/>
      <c r="H58" s="607"/>
      <c r="I58" s="608"/>
      <c r="J58" s="608"/>
      <c r="K58" s="555"/>
      <c r="L58" s="65"/>
      <c r="M58" s="697"/>
      <c r="N58" s="698"/>
      <c r="O58" s="68"/>
    </row>
    <row r="59" spans="1:15" x14ac:dyDescent="0.25">
      <c r="A59" s="717" t="s">
        <v>68</v>
      </c>
      <c r="B59" s="718"/>
      <c r="C59" s="718"/>
      <c r="D59" s="718"/>
      <c r="E59" s="718"/>
      <c r="F59" s="719"/>
      <c r="G59" s="95"/>
      <c r="H59" s="628"/>
      <c r="I59" s="629"/>
      <c r="J59" s="629"/>
      <c r="K59" s="630"/>
      <c r="L59" s="6"/>
      <c r="M59" s="697"/>
      <c r="N59" s="698"/>
      <c r="O59" s="68"/>
    </row>
    <row r="60" spans="1:15" ht="27.75" customHeight="1" x14ac:dyDescent="0.25">
      <c r="A60" s="637" t="s">
        <v>150</v>
      </c>
      <c r="B60" s="638"/>
      <c r="C60" s="639"/>
      <c r="D60" s="311"/>
      <c r="E60" s="311"/>
      <c r="F60" s="312"/>
      <c r="G60" s="95"/>
      <c r="H60" s="607"/>
      <c r="I60" s="608"/>
      <c r="J60" s="608"/>
      <c r="K60" s="555"/>
      <c r="L60" s="68"/>
      <c r="M60" s="697"/>
      <c r="N60" s="698"/>
      <c r="O60" s="68"/>
    </row>
    <row r="61" spans="1:15" ht="16.5" customHeight="1" x14ac:dyDescent="0.25">
      <c r="A61" s="724" t="s">
        <v>151</v>
      </c>
      <c r="B61" s="725"/>
      <c r="C61" s="726"/>
      <c r="D61" s="313"/>
      <c r="E61" s="313"/>
      <c r="F61" s="314"/>
      <c r="G61" s="95"/>
      <c r="H61" s="607"/>
      <c r="I61" s="608"/>
      <c r="J61" s="608"/>
      <c r="K61" s="555"/>
      <c r="L61" s="76"/>
      <c r="M61" s="697"/>
      <c r="N61" s="698"/>
      <c r="O61" s="68"/>
    </row>
    <row r="62" spans="1:15" ht="15" customHeight="1" x14ac:dyDescent="0.25">
      <c r="A62" s="634" t="s">
        <v>152</v>
      </c>
      <c r="B62" s="635"/>
      <c r="C62" s="636"/>
      <c r="D62" s="210"/>
      <c r="E62" s="210"/>
      <c r="F62" s="315"/>
      <c r="G62" s="95"/>
      <c r="H62" s="607"/>
      <c r="I62" s="608"/>
      <c r="J62" s="608"/>
      <c r="K62" s="555"/>
      <c r="L62" s="76"/>
      <c r="M62" s="697"/>
      <c r="N62" s="698"/>
      <c r="O62" s="68"/>
    </row>
    <row r="63" spans="1:15" ht="27" customHeight="1" x14ac:dyDescent="0.25">
      <c r="A63" s="637" t="s">
        <v>153</v>
      </c>
      <c r="B63" s="638"/>
      <c r="C63" s="639"/>
      <c r="D63" s="210"/>
      <c r="E63" s="210"/>
      <c r="F63" s="315"/>
      <c r="G63" s="95"/>
      <c r="H63" s="607"/>
      <c r="I63" s="608"/>
      <c r="J63" s="608"/>
      <c r="K63" s="555"/>
      <c r="L63" s="86"/>
      <c r="M63" s="697"/>
      <c r="N63" s="698"/>
      <c r="O63" s="68"/>
    </row>
    <row r="64" spans="1:15" ht="27" customHeight="1" x14ac:dyDescent="0.25">
      <c r="A64" s="637" t="s">
        <v>154</v>
      </c>
      <c r="B64" s="638"/>
      <c r="C64" s="639"/>
      <c r="D64" s="316"/>
      <c r="E64" s="210"/>
      <c r="F64" s="315"/>
      <c r="G64" s="95"/>
      <c r="H64" s="607"/>
      <c r="I64" s="608"/>
      <c r="J64" s="608"/>
      <c r="K64" s="555"/>
      <c r="M64" s="697"/>
      <c r="N64" s="698"/>
      <c r="O64" s="68"/>
    </row>
    <row r="65" spans="1:16" ht="27" customHeight="1" thickBot="1" x14ac:dyDescent="0.3">
      <c r="A65" s="640" t="s">
        <v>155</v>
      </c>
      <c r="B65" s="641"/>
      <c r="C65" s="642"/>
      <c r="D65" s="318"/>
      <c r="E65" s="309"/>
      <c r="F65" s="310"/>
      <c r="G65" s="95"/>
      <c r="H65" s="631"/>
      <c r="I65" s="632"/>
      <c r="J65" s="632"/>
      <c r="K65" s="633"/>
      <c r="L65" s="76"/>
      <c r="M65" s="699"/>
      <c r="N65" s="700"/>
      <c r="O65" s="68"/>
    </row>
    <row r="66" spans="1:16" x14ac:dyDescent="0.25">
      <c r="A66" s="56"/>
      <c r="B66" s="56"/>
      <c r="C66" s="56"/>
      <c r="D66" s="56"/>
      <c r="E66" s="56"/>
      <c r="F66" s="56"/>
      <c r="G66" s="56"/>
      <c r="H66" s="56"/>
      <c r="I66" s="56"/>
      <c r="J66" s="56"/>
      <c r="K66" s="56"/>
      <c r="L66" s="56"/>
      <c r="M66" s="56"/>
      <c r="N66" s="56"/>
      <c r="O66" s="56"/>
      <c r="P66" s="56"/>
    </row>
    <row r="67" spans="1:16" x14ac:dyDescent="0.25">
      <c r="A67" s="56"/>
      <c r="B67" s="56"/>
      <c r="C67" s="56"/>
      <c r="D67" s="56"/>
      <c r="E67" s="56"/>
      <c r="F67" s="56"/>
      <c r="G67" s="56"/>
      <c r="H67" s="56"/>
      <c r="I67" s="56"/>
      <c r="J67" s="56"/>
      <c r="K67" s="56"/>
      <c r="L67" s="56"/>
      <c r="M67" s="56"/>
      <c r="N67" s="56"/>
      <c r="O67" s="56"/>
      <c r="P67" s="56"/>
    </row>
    <row r="68" spans="1:16" x14ac:dyDescent="0.25">
      <c r="A68" s="56"/>
      <c r="B68" s="56"/>
      <c r="C68" s="56"/>
      <c r="D68" s="56"/>
      <c r="E68" s="56"/>
      <c r="F68" s="56"/>
      <c r="G68" s="56"/>
      <c r="H68" s="56"/>
      <c r="I68" s="56"/>
      <c r="J68" s="56"/>
      <c r="K68" s="56"/>
      <c r="L68" s="56"/>
      <c r="M68" s="56"/>
      <c r="N68" s="56"/>
      <c r="O68" s="56"/>
      <c r="P68" s="56"/>
    </row>
    <row r="69" spans="1:16" x14ac:dyDescent="0.25">
      <c r="A69" s="56"/>
      <c r="B69" s="56"/>
      <c r="C69" s="56"/>
      <c r="D69" s="56"/>
      <c r="E69" s="56"/>
      <c r="F69" s="56"/>
      <c r="G69" s="56"/>
      <c r="H69" s="56"/>
      <c r="I69" s="56"/>
      <c r="J69" s="56"/>
      <c r="K69" s="56"/>
      <c r="L69" s="56"/>
      <c r="M69" s="56"/>
      <c r="N69" s="56"/>
      <c r="O69" s="56"/>
      <c r="P69" s="56"/>
    </row>
    <row r="70" spans="1:16" x14ac:dyDescent="0.25">
      <c r="A70" s="56"/>
      <c r="B70" s="56"/>
      <c r="C70" s="56"/>
      <c r="D70" s="56"/>
      <c r="E70" s="56"/>
      <c r="F70" s="56"/>
      <c r="G70" s="56"/>
      <c r="H70" s="56"/>
      <c r="I70" s="56"/>
      <c r="J70" s="56"/>
      <c r="K70" s="56"/>
      <c r="L70" s="56"/>
      <c r="M70" s="56"/>
      <c r="N70" s="56"/>
      <c r="O70" s="56"/>
      <c r="P70" s="56"/>
    </row>
    <row r="71" spans="1:16" x14ac:dyDescent="0.25">
      <c r="A71" s="56"/>
      <c r="B71" s="56"/>
      <c r="C71" s="56"/>
      <c r="D71" s="56"/>
      <c r="E71" s="56"/>
      <c r="F71" s="56"/>
      <c r="G71" s="56"/>
      <c r="H71" s="56"/>
      <c r="I71" s="56"/>
      <c r="J71" s="56"/>
      <c r="K71" s="46"/>
      <c r="L71" s="46"/>
      <c r="M71" s="46"/>
      <c r="N71" s="46"/>
      <c r="O71" s="46"/>
    </row>
    <row r="72" spans="1:16" x14ac:dyDescent="0.25">
      <c r="A72" s="56"/>
      <c r="B72" s="56"/>
      <c r="C72" s="56"/>
      <c r="D72" s="56"/>
      <c r="E72" s="56"/>
      <c r="F72" s="56"/>
      <c r="G72" s="56"/>
      <c r="H72" s="56"/>
      <c r="I72" s="56"/>
      <c r="J72" s="56"/>
      <c r="K72" s="56"/>
      <c r="L72" s="46"/>
      <c r="M72" s="46"/>
      <c r="N72" s="46"/>
      <c r="O72" s="46"/>
    </row>
    <row r="73" spans="1:16" x14ac:dyDescent="0.25">
      <c r="A73" s="56"/>
      <c r="B73" s="56"/>
      <c r="C73" s="56"/>
      <c r="D73" s="56"/>
      <c r="E73" s="56"/>
      <c r="F73" s="56"/>
      <c r="G73" s="56"/>
      <c r="H73" s="56"/>
      <c r="I73" s="56"/>
      <c r="J73" s="56"/>
      <c r="K73" s="56"/>
      <c r="L73" s="46"/>
      <c r="M73" s="46"/>
      <c r="N73" s="46"/>
      <c r="O73" s="46"/>
    </row>
    <row r="74" spans="1:16" x14ac:dyDescent="0.25">
      <c r="A74" s="56"/>
      <c r="B74" s="56"/>
      <c r="C74" s="56"/>
      <c r="D74" s="56"/>
      <c r="E74" s="56"/>
      <c r="F74" s="56"/>
      <c r="G74" s="56"/>
      <c r="H74" s="56"/>
      <c r="I74" s="56"/>
      <c r="J74" s="56"/>
      <c r="K74" s="56"/>
      <c r="L74" s="46"/>
      <c r="M74" s="46"/>
      <c r="N74" s="46"/>
      <c r="O74" s="46"/>
    </row>
    <row r="75" spans="1:16" x14ac:dyDescent="0.25">
      <c r="A75" s="56"/>
      <c r="B75" s="56"/>
      <c r="C75" s="56"/>
      <c r="D75" s="56"/>
      <c r="E75" s="56"/>
      <c r="F75" s="56"/>
      <c r="G75" s="56"/>
      <c r="H75" s="56"/>
      <c r="I75" s="56"/>
      <c r="J75" s="56"/>
      <c r="K75" s="56"/>
      <c r="L75" s="46"/>
      <c r="M75" s="46"/>
      <c r="N75" s="46"/>
      <c r="O75" s="46"/>
    </row>
    <row r="76" spans="1:16" x14ac:dyDescent="0.25">
      <c r="A76" s="56"/>
      <c r="B76" s="56"/>
      <c r="C76" s="56"/>
      <c r="D76" s="56"/>
      <c r="E76" s="56"/>
      <c r="F76" s="56"/>
      <c r="G76" s="56"/>
      <c r="H76" s="56"/>
      <c r="I76" s="56"/>
      <c r="J76" s="56"/>
      <c r="K76" s="56"/>
      <c r="L76" s="46"/>
      <c r="M76" s="46"/>
      <c r="N76" s="46"/>
      <c r="O76" s="46"/>
    </row>
    <row r="77" spans="1:16" x14ac:dyDescent="0.25">
      <c r="A77" s="56"/>
      <c r="B77" s="56"/>
      <c r="C77" s="56"/>
      <c r="D77" s="56"/>
      <c r="E77" s="56"/>
      <c r="F77" s="56"/>
      <c r="G77" s="56"/>
      <c r="H77" s="56"/>
      <c r="I77" s="56"/>
      <c r="J77" s="56"/>
      <c r="K77" s="56"/>
      <c r="L77" s="46"/>
      <c r="M77" s="46"/>
      <c r="N77" s="46"/>
      <c r="O77" s="46"/>
    </row>
    <row r="78" spans="1:16" x14ac:dyDescent="0.25">
      <c r="A78" s="56"/>
      <c r="B78" s="56"/>
      <c r="C78" s="56"/>
      <c r="D78" s="56"/>
      <c r="E78" s="56"/>
      <c r="F78" s="56"/>
      <c r="G78" s="56"/>
      <c r="H78" s="56"/>
      <c r="I78" s="56"/>
      <c r="J78" s="56"/>
      <c r="K78" s="56"/>
      <c r="L78" s="46"/>
      <c r="M78" s="46"/>
      <c r="N78" s="46"/>
      <c r="O78" s="46"/>
    </row>
    <row r="79" spans="1:16" x14ac:dyDescent="0.25">
      <c r="A79" s="56"/>
      <c r="B79" s="56"/>
      <c r="C79" s="56"/>
      <c r="D79" s="56"/>
      <c r="E79" s="56"/>
      <c r="F79" s="56"/>
      <c r="G79" s="56"/>
      <c r="H79" s="56"/>
      <c r="I79" s="56"/>
      <c r="J79" s="56"/>
      <c r="K79" s="56"/>
      <c r="L79" s="46"/>
      <c r="M79" s="46"/>
      <c r="N79" s="46"/>
      <c r="O79" s="46"/>
    </row>
    <row r="80" spans="1:16" x14ac:dyDescent="0.25">
      <c r="A80" s="56"/>
      <c r="B80" s="56"/>
      <c r="C80" s="56"/>
      <c r="D80" s="56"/>
      <c r="E80" s="56"/>
      <c r="F80" s="56"/>
      <c r="G80" s="56"/>
      <c r="H80" s="56"/>
      <c r="I80" s="56"/>
      <c r="J80" s="56"/>
      <c r="K80" s="56"/>
      <c r="L80" s="46"/>
      <c r="M80" s="46"/>
      <c r="N80" s="46"/>
      <c r="O80" s="46"/>
    </row>
    <row r="81" spans="1:15" x14ac:dyDescent="0.25">
      <c r="A81" s="56"/>
      <c r="B81" s="56"/>
      <c r="C81" s="56"/>
      <c r="D81" s="56"/>
      <c r="E81" s="56"/>
      <c r="F81" s="56"/>
      <c r="G81" s="56"/>
      <c r="H81" s="56"/>
      <c r="I81" s="56"/>
      <c r="J81" s="56"/>
      <c r="K81" s="56"/>
      <c r="L81" s="46"/>
      <c r="M81" s="46"/>
      <c r="N81" s="46"/>
      <c r="O81" s="46"/>
    </row>
    <row r="82" spans="1:15" x14ac:dyDescent="0.25">
      <c r="A82" s="56"/>
      <c r="B82" s="56"/>
      <c r="C82" s="56"/>
      <c r="D82" s="56"/>
      <c r="E82" s="56"/>
      <c r="F82" s="56"/>
      <c r="G82" s="56"/>
      <c r="H82" s="56"/>
      <c r="I82" s="56"/>
      <c r="J82" s="56"/>
      <c r="K82" s="56"/>
      <c r="L82" s="46"/>
      <c r="M82" s="46"/>
      <c r="N82" s="46"/>
      <c r="O82" s="46"/>
    </row>
    <row r="83" spans="1:15" x14ac:dyDescent="0.25">
      <c r="A83" s="56"/>
      <c r="B83" s="56"/>
      <c r="C83" s="56"/>
      <c r="D83" s="56"/>
      <c r="E83" s="56"/>
      <c r="F83" s="56"/>
      <c r="G83" s="56"/>
      <c r="H83" s="56"/>
      <c r="I83" s="56"/>
      <c r="J83" s="56"/>
      <c r="K83" s="56"/>
      <c r="L83" s="46"/>
      <c r="M83" s="46"/>
      <c r="N83" s="46"/>
      <c r="O83" s="46"/>
    </row>
    <row r="84" spans="1:15" x14ac:dyDescent="0.25">
      <c r="A84" s="56"/>
      <c r="B84" s="56"/>
      <c r="C84" s="56"/>
      <c r="D84" s="56"/>
      <c r="E84" s="56"/>
      <c r="F84" s="56"/>
      <c r="G84" s="56"/>
      <c r="H84" s="56"/>
      <c r="I84" s="56"/>
      <c r="J84" s="56"/>
      <c r="K84" s="56"/>
      <c r="L84" s="46"/>
      <c r="M84" s="46"/>
      <c r="N84" s="46"/>
      <c r="O84" s="46"/>
    </row>
    <row r="85" spans="1:15" x14ac:dyDescent="0.25">
      <c r="A85" s="56"/>
      <c r="B85" s="56"/>
      <c r="C85" s="56"/>
      <c r="D85" s="56"/>
      <c r="E85" s="56"/>
      <c r="F85" s="56"/>
      <c r="G85" s="56"/>
      <c r="H85" s="56"/>
      <c r="I85" s="56"/>
      <c r="J85" s="56"/>
      <c r="K85" s="56"/>
      <c r="L85" s="56"/>
      <c r="M85" s="56"/>
      <c r="N85" s="56"/>
    </row>
    <row r="86" spans="1:15" x14ac:dyDescent="0.25">
      <c r="A86" s="56"/>
      <c r="B86" s="56"/>
      <c r="C86" s="56"/>
      <c r="D86" s="56"/>
      <c r="E86" s="56"/>
      <c r="F86" s="56"/>
      <c r="G86" s="56"/>
      <c r="H86" s="56"/>
      <c r="I86" s="56"/>
      <c r="J86" s="56"/>
      <c r="K86" s="56"/>
      <c r="L86" s="56"/>
      <c r="M86" s="56"/>
      <c r="N86" s="56"/>
    </row>
  </sheetData>
  <sheetProtection algorithmName="SHA-512" hashValue="Ur/rC38KY3+6tDbA9q9PvJqrZPo6FDIsfMZdzVKZjrSdcktTXQVRFaApoqYdd0p57ULHrP3NqY3qBIKw1mmVcA==" saltValue="xOog4FNM6Tm7wjhjpY2OuQ==" spinCount="100000" sheet="1" objects="1" scenarios="1" selectLockedCells="1"/>
  <mergeCells count="73">
    <mergeCell ref="M51:N53"/>
    <mergeCell ref="M54:N56"/>
    <mergeCell ref="M57:N59"/>
    <mergeCell ref="M60:N62"/>
    <mergeCell ref="M63:N65"/>
    <mergeCell ref="M48:N48"/>
    <mergeCell ref="M49:N50"/>
    <mergeCell ref="A59:F59"/>
    <mergeCell ref="H59:K59"/>
    <mergeCell ref="A60:C60"/>
    <mergeCell ref="H60:K65"/>
    <mergeCell ref="A61:C61"/>
    <mergeCell ref="A62:C62"/>
    <mergeCell ref="A63:C63"/>
    <mergeCell ref="A64:C64"/>
    <mergeCell ref="A65:C65"/>
    <mergeCell ref="A56:F56"/>
    <mergeCell ref="H56:K56"/>
    <mergeCell ref="A57:C57"/>
    <mergeCell ref="H57:K58"/>
    <mergeCell ref="A58:C58"/>
    <mergeCell ref="A47:F47"/>
    <mergeCell ref="H47:K47"/>
    <mergeCell ref="A48:C48"/>
    <mergeCell ref="H48:K55"/>
    <mergeCell ref="A49:C49"/>
    <mergeCell ref="A50:C50"/>
    <mergeCell ref="A51:C51"/>
    <mergeCell ref="A52:C52"/>
    <mergeCell ref="A53:C53"/>
    <mergeCell ref="A54:C54"/>
    <mergeCell ref="A55:C55"/>
    <mergeCell ref="A40:F40"/>
    <mergeCell ref="H40:K40"/>
    <mergeCell ref="A41:C41"/>
    <mergeCell ref="H41:K46"/>
    <mergeCell ref="A42:C42"/>
    <mergeCell ref="A43:C43"/>
    <mergeCell ref="A44:C44"/>
    <mergeCell ref="A45:C45"/>
    <mergeCell ref="A46:C46"/>
    <mergeCell ref="A34:F34"/>
    <mergeCell ref="H34:K34"/>
    <mergeCell ref="A35:C35"/>
    <mergeCell ref="H35:K39"/>
    <mergeCell ref="A36:C36"/>
    <mergeCell ref="A37:C37"/>
    <mergeCell ref="A38:C38"/>
    <mergeCell ref="A39:C39"/>
    <mergeCell ref="A24:F24"/>
    <mergeCell ref="H24:K24"/>
    <mergeCell ref="A25:C25"/>
    <mergeCell ref="H25:K33"/>
    <mergeCell ref="A26:C26"/>
    <mergeCell ref="A27:C27"/>
    <mergeCell ref="A28:C28"/>
    <mergeCell ref="A29:C29"/>
    <mergeCell ref="A30:C30"/>
    <mergeCell ref="A31:C31"/>
    <mergeCell ref="A32:C32"/>
    <mergeCell ref="A33:C33"/>
    <mergeCell ref="A22:C23"/>
    <mergeCell ref="D22:F22"/>
    <mergeCell ref="A1:K5"/>
    <mergeCell ref="M5:N5"/>
    <mergeCell ref="M6:N6"/>
    <mergeCell ref="C7:F13"/>
    <mergeCell ref="H7:J7"/>
    <mergeCell ref="H8:J13"/>
    <mergeCell ref="C14:F14"/>
    <mergeCell ref="H14:J14"/>
    <mergeCell ref="C15:F20"/>
    <mergeCell ref="H16:J20"/>
  </mergeCells>
  <conditionalFormatting sqref="A25">
    <cfRule type="expression" dxfId="480" priority="281">
      <formula>IF($R25="Nein",TRUE)</formula>
    </cfRule>
  </conditionalFormatting>
  <conditionalFormatting sqref="A25">
    <cfRule type="expression" dxfId="479" priority="280">
      <formula>IF($Y25="Nein",TRUE)</formula>
    </cfRule>
  </conditionalFormatting>
  <conditionalFormatting sqref="A25">
    <cfRule type="expression" dxfId="478" priority="279">
      <formula>IF($AF25="Nein",TRUE)</formula>
    </cfRule>
  </conditionalFormatting>
  <conditionalFormatting sqref="A25">
    <cfRule type="expression" dxfId="477" priority="278">
      <formula>IF($AM25="Nein",TRUE)</formula>
    </cfRule>
  </conditionalFormatting>
  <conditionalFormatting sqref="A25">
    <cfRule type="expression" dxfId="476" priority="277">
      <formula>IF($AT25="Nein",TRUE)</formula>
    </cfRule>
  </conditionalFormatting>
  <conditionalFormatting sqref="A35:A39 A41:A46 A48:A55 A57:A58">
    <cfRule type="expression" dxfId="475" priority="275">
      <formula>IF($O35="Nein",TRUE)</formula>
    </cfRule>
  </conditionalFormatting>
  <conditionalFormatting sqref="A35:A39 A41:A46 A48:A55 A57:A58">
    <cfRule type="expression" dxfId="474" priority="274">
      <formula>IF($W35="Nein",TRUE)</formula>
    </cfRule>
  </conditionalFormatting>
  <conditionalFormatting sqref="A35:A39 A41:A46 A48:A55 A57:A58">
    <cfRule type="expression" dxfId="473" priority="273">
      <formula>IF($AD35="Nein",TRUE)</formula>
    </cfRule>
  </conditionalFormatting>
  <conditionalFormatting sqref="A35:A39 A41:A46 A48:A55 A57:A58">
    <cfRule type="expression" dxfId="472" priority="272">
      <formula>IF($AK35="Nein",TRUE)</formula>
    </cfRule>
  </conditionalFormatting>
  <conditionalFormatting sqref="A35:A39 A41:A46 A48:A55 A57:A58">
    <cfRule type="expression" dxfId="471" priority="271">
      <formula>IF($AR35="Nein",TRUE)</formula>
    </cfRule>
  </conditionalFormatting>
  <conditionalFormatting sqref="A35:A39 A41:A46 A48:A55 A57:A58">
    <cfRule type="expression" dxfId="470" priority="270">
      <formula>IF($I35="Nein",TRUE)</formula>
    </cfRule>
  </conditionalFormatting>
  <conditionalFormatting sqref="A25 A35:A39 A41:A46 A48:A55 A57:A58">
    <cfRule type="expression" dxfId="469" priority="276">
      <formula>IF(#REF!="Nein",TRUE)</formula>
    </cfRule>
  </conditionalFormatting>
  <conditionalFormatting sqref="A25">
    <cfRule type="expression" dxfId="468" priority="282">
      <formula>IF(#REF!="Nein",TRUE)</formula>
    </cfRule>
  </conditionalFormatting>
  <conditionalFormatting sqref="A25:D25">
    <cfRule type="expression" dxfId="467" priority="269">
      <formula>$D$25="J"</formula>
    </cfRule>
  </conditionalFormatting>
  <conditionalFormatting sqref="A26:D26">
    <cfRule type="expression" dxfId="466" priority="268">
      <formula>$D$26="J"</formula>
    </cfRule>
  </conditionalFormatting>
  <conditionalFormatting sqref="A27:D27">
    <cfRule type="expression" dxfId="465" priority="267">
      <formula>$D$27="J"</formula>
    </cfRule>
  </conditionalFormatting>
  <conditionalFormatting sqref="A28:D28">
    <cfRule type="expression" dxfId="464" priority="266">
      <formula>$D$28="J"</formula>
    </cfRule>
  </conditionalFormatting>
  <conditionalFormatting sqref="A29:D29">
    <cfRule type="expression" dxfId="463" priority="265">
      <formula>$D$29="J"</formula>
    </cfRule>
  </conditionalFormatting>
  <conditionalFormatting sqref="A30:D30">
    <cfRule type="expression" dxfId="462" priority="264">
      <formula>$D$30="J"</formula>
    </cfRule>
  </conditionalFormatting>
  <conditionalFormatting sqref="A31:D31">
    <cfRule type="expression" dxfId="461" priority="263">
      <formula>$D$31="J"</formula>
    </cfRule>
  </conditionalFormatting>
  <conditionalFormatting sqref="A32:D32">
    <cfRule type="expression" dxfId="460" priority="262">
      <formula>$D$32="J"</formula>
    </cfRule>
  </conditionalFormatting>
  <conditionalFormatting sqref="A33:D33">
    <cfRule type="expression" dxfId="459" priority="261">
      <formula>$D$33="J"</formula>
    </cfRule>
  </conditionalFormatting>
  <conditionalFormatting sqref="A35:D35">
    <cfRule type="expression" dxfId="458" priority="260">
      <formula>$D$35="J"</formula>
    </cfRule>
  </conditionalFormatting>
  <conditionalFormatting sqref="A36:D36">
    <cfRule type="expression" dxfId="457" priority="259">
      <formula>$D$36="J"</formula>
    </cfRule>
  </conditionalFormatting>
  <conditionalFormatting sqref="A37:D37">
    <cfRule type="expression" dxfId="456" priority="258">
      <formula>$D$37="J"</formula>
    </cfRule>
  </conditionalFormatting>
  <conditionalFormatting sqref="A38:D38">
    <cfRule type="expression" dxfId="455" priority="257">
      <formula>$D$38="J"</formula>
    </cfRule>
  </conditionalFormatting>
  <conditionalFormatting sqref="A39:D39">
    <cfRule type="expression" dxfId="454" priority="256">
      <formula>$D$39="J"</formula>
    </cfRule>
  </conditionalFormatting>
  <conditionalFormatting sqref="A41:D41">
    <cfRule type="expression" dxfId="453" priority="255">
      <formula>$D$41="J"</formula>
    </cfRule>
  </conditionalFormatting>
  <conditionalFormatting sqref="A42:D42">
    <cfRule type="expression" dxfId="452" priority="254">
      <formula>$D$42="J"</formula>
    </cfRule>
  </conditionalFormatting>
  <conditionalFormatting sqref="A43:D43">
    <cfRule type="expression" dxfId="451" priority="253">
      <formula>$D$43="J"</formula>
    </cfRule>
  </conditionalFormatting>
  <conditionalFormatting sqref="A44:D44">
    <cfRule type="expression" dxfId="450" priority="252">
      <formula>$D$44="J"</formula>
    </cfRule>
  </conditionalFormatting>
  <conditionalFormatting sqref="A45:D45">
    <cfRule type="expression" dxfId="449" priority="251">
      <formula>$D$45="J"</formula>
    </cfRule>
  </conditionalFormatting>
  <conditionalFormatting sqref="A46:D46">
    <cfRule type="expression" dxfId="448" priority="250">
      <formula>$D$46="J"</formula>
    </cfRule>
  </conditionalFormatting>
  <conditionalFormatting sqref="A48:D48">
    <cfRule type="expression" dxfId="447" priority="249">
      <formula>$D$48="J"</formula>
    </cfRule>
  </conditionalFormatting>
  <conditionalFormatting sqref="A49:D49">
    <cfRule type="expression" dxfId="446" priority="248">
      <formula>$D$49="J"</formula>
    </cfRule>
  </conditionalFormatting>
  <conditionalFormatting sqref="A50:D50">
    <cfRule type="expression" dxfId="445" priority="247">
      <formula>$D$50="J"</formula>
    </cfRule>
  </conditionalFormatting>
  <conditionalFormatting sqref="A51:D51">
    <cfRule type="expression" dxfId="444" priority="246">
      <formula>$D$51="J"</formula>
    </cfRule>
  </conditionalFormatting>
  <conditionalFormatting sqref="A52:D52">
    <cfRule type="expression" dxfId="443" priority="245">
      <formula>$D$52="J"</formula>
    </cfRule>
  </conditionalFormatting>
  <conditionalFormatting sqref="A53:D53">
    <cfRule type="expression" dxfId="442" priority="244">
      <formula>$D$53="J"</formula>
    </cfRule>
  </conditionalFormatting>
  <conditionalFormatting sqref="A54:D54">
    <cfRule type="expression" dxfId="441" priority="243">
      <formula>$D$54="J"</formula>
    </cfRule>
  </conditionalFormatting>
  <conditionalFormatting sqref="A55:D55">
    <cfRule type="expression" dxfId="440" priority="242">
      <formula>$D$55="J"</formula>
    </cfRule>
  </conditionalFormatting>
  <conditionalFormatting sqref="A57:D57">
    <cfRule type="expression" dxfId="439" priority="241">
      <formula>$D$57="J"</formula>
    </cfRule>
  </conditionalFormatting>
  <conditionalFormatting sqref="A58:D58">
    <cfRule type="expression" dxfId="438" priority="240">
      <formula>$D$58="J"</formula>
    </cfRule>
  </conditionalFormatting>
  <conditionalFormatting sqref="A25:E25">
    <cfRule type="expression" dxfId="437" priority="239">
      <formula>$E$25="J"</formula>
    </cfRule>
  </conditionalFormatting>
  <conditionalFormatting sqref="A26:E26">
    <cfRule type="expression" dxfId="436" priority="238">
      <formula>$E$26="J"</formula>
    </cfRule>
  </conditionalFormatting>
  <conditionalFormatting sqref="A27:E27">
    <cfRule type="expression" dxfId="435" priority="237">
      <formula>$E$27="J"</formula>
    </cfRule>
  </conditionalFormatting>
  <conditionalFormatting sqref="A28:E28">
    <cfRule type="expression" dxfId="434" priority="236">
      <formula>$E$28="J"</formula>
    </cfRule>
  </conditionalFormatting>
  <conditionalFormatting sqref="A29:E29">
    <cfRule type="expression" dxfId="433" priority="235">
      <formula>$E$29="J"</formula>
    </cfRule>
  </conditionalFormatting>
  <conditionalFormatting sqref="A30:E30">
    <cfRule type="expression" dxfId="432" priority="234">
      <formula>$E$30="J"</formula>
    </cfRule>
  </conditionalFormatting>
  <conditionalFormatting sqref="A31:E31">
    <cfRule type="expression" dxfId="431" priority="233">
      <formula>$E$31="J"</formula>
    </cfRule>
  </conditionalFormatting>
  <conditionalFormatting sqref="A32:E32">
    <cfRule type="expression" dxfId="430" priority="232">
      <formula>$E$32="J"</formula>
    </cfRule>
  </conditionalFormatting>
  <conditionalFormatting sqref="A33:E33">
    <cfRule type="expression" dxfId="429" priority="231">
      <formula>$E$33="J"</formula>
    </cfRule>
  </conditionalFormatting>
  <conditionalFormatting sqref="A35:E35">
    <cfRule type="expression" dxfId="428" priority="230">
      <formula>$E$35="J"</formula>
    </cfRule>
  </conditionalFormatting>
  <conditionalFormatting sqref="A36:E36">
    <cfRule type="expression" dxfId="427" priority="229">
      <formula>$E$36="J"</formula>
    </cfRule>
  </conditionalFormatting>
  <conditionalFormatting sqref="A37:E37">
    <cfRule type="expression" dxfId="426" priority="228">
      <formula>$E$37="J"</formula>
    </cfRule>
  </conditionalFormatting>
  <conditionalFormatting sqref="A38:E38">
    <cfRule type="expression" dxfId="425" priority="227">
      <formula>$E$38="J"</formula>
    </cfRule>
  </conditionalFormatting>
  <conditionalFormatting sqref="A39:E39">
    <cfRule type="expression" dxfId="424" priority="226">
      <formula>$E$39="J"</formula>
    </cfRule>
  </conditionalFormatting>
  <conditionalFormatting sqref="A41:E41">
    <cfRule type="expression" dxfId="423" priority="225">
      <formula>$E$41="J"</formula>
    </cfRule>
  </conditionalFormatting>
  <conditionalFormatting sqref="A42:E42">
    <cfRule type="expression" dxfId="422" priority="224">
      <formula>$E$42="J"</formula>
    </cfRule>
  </conditionalFormatting>
  <conditionalFormatting sqref="A43:E43">
    <cfRule type="expression" dxfId="421" priority="223">
      <formula>$E$43="J"</formula>
    </cfRule>
  </conditionalFormatting>
  <conditionalFormatting sqref="A44:E44">
    <cfRule type="expression" dxfId="420" priority="222">
      <formula>$E$44="J"</formula>
    </cfRule>
  </conditionalFormatting>
  <conditionalFormatting sqref="A45:E45">
    <cfRule type="expression" dxfId="419" priority="221">
      <formula>$E$45="J"</formula>
    </cfRule>
  </conditionalFormatting>
  <conditionalFormatting sqref="A46:E46">
    <cfRule type="expression" dxfId="418" priority="220">
      <formula>$E$46="J"</formula>
    </cfRule>
  </conditionalFormatting>
  <conditionalFormatting sqref="A48:E48">
    <cfRule type="expression" dxfId="417" priority="219">
      <formula>$E$48="J"</formula>
    </cfRule>
  </conditionalFormatting>
  <conditionalFormatting sqref="A49:E49">
    <cfRule type="expression" dxfId="416" priority="218">
      <formula>$E$49="J"</formula>
    </cfRule>
  </conditionalFormatting>
  <conditionalFormatting sqref="A50:E50">
    <cfRule type="expression" dxfId="415" priority="217">
      <formula>$E$50="J"</formula>
    </cfRule>
  </conditionalFormatting>
  <conditionalFormatting sqref="A51:E51">
    <cfRule type="expression" dxfId="414" priority="216">
      <formula>$E$51="J"</formula>
    </cfRule>
  </conditionalFormatting>
  <conditionalFormatting sqref="A52:E52">
    <cfRule type="expression" dxfId="413" priority="215">
      <formula>$E$52="J"</formula>
    </cfRule>
  </conditionalFormatting>
  <conditionalFormatting sqref="A53:E53">
    <cfRule type="expression" dxfId="412" priority="214">
      <formula>$E$53="J"</formula>
    </cfRule>
  </conditionalFormatting>
  <conditionalFormatting sqref="A54:E54">
    <cfRule type="expression" dxfId="411" priority="213">
      <formula>$E$54="J"</formula>
    </cfRule>
  </conditionalFormatting>
  <conditionalFormatting sqref="A55:E55">
    <cfRule type="expression" dxfId="410" priority="212">
      <formula>$E$55="J"</formula>
    </cfRule>
  </conditionalFormatting>
  <conditionalFormatting sqref="A57:E57">
    <cfRule type="expression" dxfId="409" priority="211">
      <formula>$E$57="J"</formula>
    </cfRule>
  </conditionalFormatting>
  <conditionalFormatting sqref="A58:E58">
    <cfRule type="expression" dxfId="408" priority="210">
      <formula>$E$58="J"</formula>
    </cfRule>
  </conditionalFormatting>
  <conditionalFormatting sqref="A25:F25">
    <cfRule type="expression" dxfId="407" priority="209">
      <formula>$F$25="J"</formula>
    </cfRule>
  </conditionalFormatting>
  <conditionalFormatting sqref="A26:F26">
    <cfRule type="expression" dxfId="406" priority="208">
      <formula>$F$26="J"</formula>
    </cfRule>
  </conditionalFormatting>
  <conditionalFormatting sqref="A27:F27">
    <cfRule type="expression" dxfId="405" priority="207">
      <formula>$F$27="J"</formula>
    </cfRule>
  </conditionalFormatting>
  <conditionalFormatting sqref="A28:F28">
    <cfRule type="expression" dxfId="404" priority="206">
      <formula>$F$28="J"</formula>
    </cfRule>
  </conditionalFormatting>
  <conditionalFormatting sqref="A29:F29">
    <cfRule type="expression" dxfId="403" priority="205">
      <formula>$F$29="J"</formula>
    </cfRule>
  </conditionalFormatting>
  <conditionalFormatting sqref="A30:F30">
    <cfRule type="expression" dxfId="402" priority="204">
      <formula>$F$30="J"</formula>
    </cfRule>
  </conditionalFormatting>
  <conditionalFormatting sqref="A31:F31">
    <cfRule type="expression" dxfId="401" priority="203">
      <formula>$F$31="J"</formula>
    </cfRule>
  </conditionalFormatting>
  <conditionalFormatting sqref="A32:F32">
    <cfRule type="expression" dxfId="400" priority="202">
      <formula>$F$32="J"</formula>
    </cfRule>
  </conditionalFormatting>
  <conditionalFormatting sqref="A33:F33">
    <cfRule type="expression" dxfId="399" priority="201">
      <formula>$F$33="J"</formula>
    </cfRule>
  </conditionalFormatting>
  <conditionalFormatting sqref="A35:F35">
    <cfRule type="expression" dxfId="398" priority="200">
      <formula>$F$35="J"</formula>
    </cfRule>
  </conditionalFormatting>
  <conditionalFormatting sqref="A36:F36">
    <cfRule type="expression" dxfId="397" priority="199">
      <formula>$F$36="J"</formula>
    </cfRule>
  </conditionalFormatting>
  <conditionalFormatting sqref="A37:F37">
    <cfRule type="expression" dxfId="396" priority="198">
      <formula>$F$37="J"</formula>
    </cfRule>
  </conditionalFormatting>
  <conditionalFormatting sqref="A38:F38">
    <cfRule type="expression" dxfId="395" priority="197">
      <formula>$F$38="J"</formula>
    </cfRule>
  </conditionalFormatting>
  <conditionalFormatting sqref="A39:F39">
    <cfRule type="expression" dxfId="394" priority="196">
      <formula>$F$39="J"</formula>
    </cfRule>
  </conditionalFormatting>
  <conditionalFormatting sqref="A41:F41">
    <cfRule type="expression" dxfId="393" priority="195">
      <formula>$F$41="J"</formula>
    </cfRule>
  </conditionalFormatting>
  <conditionalFormatting sqref="A42:F42">
    <cfRule type="expression" dxfId="392" priority="194">
      <formula>$F$42="J"</formula>
    </cfRule>
  </conditionalFormatting>
  <conditionalFormatting sqref="A43:F43">
    <cfRule type="expression" dxfId="391" priority="193">
      <formula>$F$43="J"</formula>
    </cfRule>
  </conditionalFormatting>
  <conditionalFormatting sqref="A44:F44">
    <cfRule type="expression" dxfId="390" priority="192">
      <formula>$F$44="J"</formula>
    </cfRule>
  </conditionalFormatting>
  <conditionalFormatting sqref="A45:F45">
    <cfRule type="expression" dxfId="389" priority="191">
      <formula>$F$45="J"</formula>
    </cfRule>
  </conditionalFormatting>
  <conditionalFormatting sqref="A46:F46">
    <cfRule type="expression" dxfId="388" priority="190">
      <formula>$F$46="J"</formula>
    </cfRule>
  </conditionalFormatting>
  <conditionalFormatting sqref="A48:F48">
    <cfRule type="expression" dxfId="387" priority="189">
      <formula>$F$48="J"</formula>
    </cfRule>
  </conditionalFormatting>
  <conditionalFormatting sqref="A49:F49">
    <cfRule type="expression" dxfId="386" priority="188">
      <formula>$F$49="J"</formula>
    </cfRule>
  </conditionalFormatting>
  <conditionalFormatting sqref="A50:F50">
    <cfRule type="expression" dxfId="385" priority="187">
      <formula>$F$50="J"</formula>
    </cfRule>
  </conditionalFormatting>
  <conditionalFormatting sqref="A51:F51">
    <cfRule type="expression" dxfId="384" priority="186">
      <formula>$F$51="J"</formula>
    </cfRule>
  </conditionalFormatting>
  <conditionalFormatting sqref="A52:F52">
    <cfRule type="expression" dxfId="383" priority="185">
      <formula>$F$52="J"</formula>
    </cfRule>
  </conditionalFormatting>
  <conditionalFormatting sqref="A53:F53">
    <cfRule type="expression" dxfId="382" priority="184">
      <formula>$F$53="J"</formula>
    </cfRule>
  </conditionalFormatting>
  <conditionalFormatting sqref="A54:F54">
    <cfRule type="expression" dxfId="381" priority="183">
      <formula>$F$54="J"</formula>
    </cfRule>
  </conditionalFormatting>
  <conditionalFormatting sqref="A55:F55">
    <cfRule type="expression" dxfId="380" priority="182">
      <formula>$F$55="J"</formula>
    </cfRule>
  </conditionalFormatting>
  <conditionalFormatting sqref="A57:F57">
    <cfRule type="expression" dxfId="379" priority="181">
      <formula>$F$57="J"</formula>
    </cfRule>
  </conditionalFormatting>
  <conditionalFormatting sqref="A58:F58">
    <cfRule type="expression" dxfId="378" priority="180">
      <formula>$F$58="J"</formula>
    </cfRule>
  </conditionalFormatting>
  <conditionalFormatting sqref="D60">
    <cfRule type="expression" dxfId="377" priority="107">
      <formula>$D$60="J"</formula>
    </cfRule>
  </conditionalFormatting>
  <conditionalFormatting sqref="D61">
    <cfRule type="expression" dxfId="376" priority="106">
      <formula>$D$61="J"</formula>
    </cfRule>
  </conditionalFormatting>
  <conditionalFormatting sqref="D62">
    <cfRule type="expression" dxfId="375" priority="105">
      <formula>$D$62="J"</formula>
    </cfRule>
  </conditionalFormatting>
  <conditionalFormatting sqref="D63">
    <cfRule type="expression" dxfId="374" priority="104">
      <formula>$D$63="J"</formula>
    </cfRule>
  </conditionalFormatting>
  <conditionalFormatting sqref="D64">
    <cfRule type="expression" dxfId="373" priority="103">
      <formula>$D$64="J"</formula>
    </cfRule>
  </conditionalFormatting>
  <conditionalFormatting sqref="D65">
    <cfRule type="expression" dxfId="372" priority="102">
      <formula>$D$65="J"</formula>
    </cfRule>
  </conditionalFormatting>
  <conditionalFormatting sqref="D60:E60">
    <cfRule type="expression" dxfId="371" priority="101">
      <formula>$E$60="J"</formula>
    </cfRule>
  </conditionalFormatting>
  <conditionalFormatting sqref="D61:E61">
    <cfRule type="expression" dxfId="370" priority="100">
      <formula>$E$61="J"</formula>
    </cfRule>
  </conditionalFormatting>
  <conditionalFormatting sqref="D62:E62">
    <cfRule type="expression" dxfId="369" priority="99">
      <formula>$E$62="J"</formula>
    </cfRule>
  </conditionalFormatting>
  <conditionalFormatting sqref="D63:E63">
    <cfRule type="expression" dxfId="368" priority="98">
      <formula>$E$63="J"</formula>
    </cfRule>
  </conditionalFormatting>
  <conditionalFormatting sqref="D64:E64">
    <cfRule type="expression" dxfId="367" priority="97">
      <formula>$E$64="J"</formula>
    </cfRule>
  </conditionalFormatting>
  <conditionalFormatting sqref="D65:E65">
    <cfRule type="expression" dxfId="366" priority="96">
      <formula>$E$65="J"</formula>
    </cfRule>
  </conditionalFormatting>
  <conditionalFormatting sqref="D60:F60">
    <cfRule type="expression" dxfId="365" priority="95">
      <formula>$F$60="J"</formula>
    </cfRule>
  </conditionalFormatting>
  <conditionalFormatting sqref="D61:F61">
    <cfRule type="expression" dxfId="364" priority="94">
      <formula>$F$61="J"</formula>
    </cfRule>
  </conditionalFormatting>
  <conditionalFormatting sqref="D62:F62">
    <cfRule type="expression" dxfId="363" priority="93">
      <formula>$F$62="J"</formula>
    </cfRule>
  </conditionalFormatting>
  <conditionalFormatting sqref="D63:F63">
    <cfRule type="expression" dxfId="362" priority="92">
      <formula>$F$63="J"</formula>
    </cfRule>
  </conditionalFormatting>
  <conditionalFormatting sqref="D64:F64">
    <cfRule type="expression" dxfId="361" priority="91">
      <formula>$F$64="J"</formula>
    </cfRule>
  </conditionalFormatting>
  <conditionalFormatting sqref="D65:F65">
    <cfRule type="expression" dxfId="360" priority="90">
      <formula>$F$65="J"</formula>
    </cfRule>
  </conditionalFormatting>
  <conditionalFormatting sqref="A60:C60">
    <cfRule type="expression" dxfId="359" priority="18">
      <formula>$D$60="J"</formula>
    </cfRule>
  </conditionalFormatting>
  <conditionalFormatting sqref="A61:C61">
    <cfRule type="expression" dxfId="358" priority="17">
      <formula>$D$61="J"</formula>
    </cfRule>
  </conditionalFormatting>
  <conditionalFormatting sqref="A62:C62">
    <cfRule type="expression" dxfId="357" priority="16">
      <formula>$D$62="J"</formula>
    </cfRule>
  </conditionalFormatting>
  <conditionalFormatting sqref="A63:C63">
    <cfRule type="expression" dxfId="356" priority="15">
      <formula>$D$63="J"</formula>
    </cfRule>
  </conditionalFormatting>
  <conditionalFormatting sqref="A64:C64">
    <cfRule type="expression" dxfId="355" priority="14">
      <formula>$D$64="J"</formula>
    </cfRule>
  </conditionalFormatting>
  <conditionalFormatting sqref="A65:C65">
    <cfRule type="expression" dxfId="354" priority="13">
      <formula>$D$65="J"</formula>
    </cfRule>
  </conditionalFormatting>
  <conditionalFormatting sqref="A60:C60">
    <cfRule type="expression" dxfId="353" priority="12">
      <formula>$E$60="J"</formula>
    </cfRule>
  </conditionalFormatting>
  <conditionalFormatting sqref="A61:C61">
    <cfRule type="expression" dxfId="352" priority="11">
      <formula>$E$61="J"</formula>
    </cfRule>
  </conditionalFormatting>
  <conditionalFormatting sqref="A62:C62">
    <cfRule type="expression" dxfId="351" priority="10">
      <formula>$E$62="J"</formula>
    </cfRule>
  </conditionalFormatting>
  <conditionalFormatting sqref="A63:C63">
    <cfRule type="expression" dxfId="350" priority="9">
      <formula>$E$63="J"</formula>
    </cfRule>
  </conditionalFormatting>
  <conditionalFormatting sqref="A64:C64">
    <cfRule type="expression" dxfId="349" priority="8">
      <formula>$E$64="J"</formula>
    </cfRule>
  </conditionalFormatting>
  <conditionalFormatting sqref="A65:C65">
    <cfRule type="expression" dxfId="348" priority="7">
      <formula>$E$65="J"</formula>
    </cfRule>
  </conditionalFormatting>
  <conditionalFormatting sqref="A60:C60">
    <cfRule type="expression" dxfId="347" priority="6">
      <formula>$F$60="J"</formula>
    </cfRule>
  </conditionalFormatting>
  <conditionalFormatting sqref="A61:C61">
    <cfRule type="expression" dxfId="346" priority="5">
      <formula>$F$61="J"</formula>
    </cfRule>
  </conditionalFormatting>
  <conditionalFormatting sqref="A62:C62">
    <cfRule type="expression" dxfId="345" priority="4">
      <formula>$F$62="J"</formula>
    </cfRule>
  </conditionalFormatting>
  <conditionalFormatting sqref="A63:C63">
    <cfRule type="expression" dxfId="344" priority="3">
      <formula>$F$63="J"</formula>
    </cfRule>
  </conditionalFormatting>
  <conditionalFormatting sqref="A64:C64">
    <cfRule type="expression" dxfId="343" priority="2">
      <formula>$F$64="J"</formula>
    </cfRule>
  </conditionalFormatting>
  <conditionalFormatting sqref="A65:C65">
    <cfRule type="expression" dxfId="342" priority="1">
      <formula>$F$65="J"</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4582" r:id="rId8" name="Check Box 6">
              <controlPr defaultSize="0" autoFill="0" autoLine="0" autoPict="0">
                <anchor moveWithCells="1">
                  <from>
                    <xdr:col>0</xdr:col>
                    <xdr:colOff>266700</xdr:colOff>
                    <xdr:row>15</xdr:row>
                    <xdr:rowOff>104775</xdr:rowOff>
                  </from>
                  <to>
                    <xdr:col>0</xdr:col>
                    <xdr:colOff>628650</xdr:colOff>
                    <xdr:row>16</xdr:row>
                    <xdr:rowOff>28575</xdr:rowOff>
                  </to>
                </anchor>
              </controlPr>
            </control>
          </mc:Choice>
        </mc:AlternateContent>
        <mc:AlternateContent xmlns:mc="http://schemas.openxmlformats.org/markup-compatibility/2006">
          <mc:Choice Requires="x14">
            <control shapeId="24583" r:id="rId9" name="Check Box 7">
              <controlPr defaultSize="0" autoFill="0" autoLine="0" autoPict="0">
                <anchor moveWithCells="1">
                  <from>
                    <xdr:col>0</xdr:col>
                    <xdr:colOff>695325</xdr:colOff>
                    <xdr:row>15</xdr:row>
                    <xdr:rowOff>114300</xdr:rowOff>
                  </from>
                  <to>
                    <xdr:col>1</xdr:col>
                    <xdr:colOff>428625</xdr:colOff>
                    <xdr:row>16</xdr:row>
                    <xdr:rowOff>38100</xdr:rowOff>
                  </to>
                </anchor>
              </controlPr>
            </control>
          </mc:Choice>
        </mc:AlternateContent>
        <mc:AlternateContent xmlns:mc="http://schemas.openxmlformats.org/markup-compatibility/2006">
          <mc:Choice Requires="x14">
            <control shapeId="24584" r:id="rId10" name="Check Box 8">
              <controlPr defaultSize="0" autoFill="0" autoLine="0" autoPict="0">
                <anchor moveWithCells="1">
                  <from>
                    <xdr:col>0</xdr:col>
                    <xdr:colOff>266700</xdr:colOff>
                    <xdr:row>10</xdr:row>
                    <xdr:rowOff>85725</xdr:rowOff>
                  </from>
                  <to>
                    <xdr:col>0</xdr:col>
                    <xdr:colOff>676275</xdr:colOff>
                    <xdr:row>10</xdr:row>
                    <xdr:rowOff>295275</xdr:rowOff>
                  </to>
                </anchor>
              </controlPr>
            </control>
          </mc:Choice>
        </mc:AlternateContent>
        <mc:AlternateContent xmlns:mc="http://schemas.openxmlformats.org/markup-compatibility/2006">
          <mc:Choice Requires="x14">
            <control shapeId="24585" r:id="rId11" name="Check Box 9">
              <controlPr defaultSize="0" autoFill="0" autoLine="0" autoPict="0">
                <anchor moveWithCells="1">
                  <from>
                    <xdr:col>0</xdr:col>
                    <xdr:colOff>685800</xdr:colOff>
                    <xdr:row>10</xdr:row>
                    <xdr:rowOff>57150</xdr:rowOff>
                  </from>
                  <to>
                    <xdr:col>1</xdr:col>
                    <xdr:colOff>419100</xdr:colOff>
                    <xdr:row>10</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3" id="{972AE248-74C3-487B-BADE-C856A0828164}">
            <xm:f>'Kind 3'!#REF!="J"</xm:f>
            <x14:dxf>
              <font>
                <color rgb="FF00CC00"/>
              </font>
              <fill>
                <patternFill>
                  <bgColor theme="9" tint="0.59996337778862885"/>
                </patternFill>
              </fill>
            </x14:dxf>
          </x14:cfRule>
          <x14:cfRule type="expression" priority="71" id="{F1558908-DD9F-45E0-A4D2-C28B72F0922A}">
            <xm:f>'Kind 2'!#REF!="J"</xm:f>
            <x14:dxf>
              <font>
                <color rgb="FF00CC00"/>
              </font>
              <fill>
                <patternFill>
                  <bgColor theme="9" tint="0.59996337778862885"/>
                </patternFill>
              </fill>
            </x14:dxf>
          </x14:cfRule>
          <x14:cfRule type="expression" priority="89" id="{B67E29EC-7C7D-4378-B9FD-BBAD0E9844F0}">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35" id="{9F1C3407-0F61-418E-A5B3-DB6E715544FF}">
            <xm:f>'Kind 4'!#REF!="J"</xm:f>
            <x14:dxf>
              <font>
                <color rgb="FF00CC00"/>
              </font>
              <fill>
                <patternFill>
                  <bgColor theme="9" tint="0.59996337778862885"/>
                </patternFill>
              </fill>
            </x14:dxf>
          </x14:cfRule>
          <x14:cfRule type="expression" priority="52" id="{40A7FA6E-2728-4103-A179-01ECBBC222F7}">
            <xm:f>'Kind 3'!#REF!="J"</xm:f>
            <x14:dxf>
              <font>
                <color rgb="FF00CC00"/>
              </font>
              <fill>
                <patternFill>
                  <bgColor theme="9" tint="0.59996337778862885"/>
                </patternFill>
              </fill>
            </x14:dxf>
          </x14:cfRule>
          <x14:cfRule type="expression" priority="70" id="{B05A7567-31E8-436E-A993-DA6E3C34FD72}">
            <xm:f>'Kind 2'!#REF!="J"</xm:f>
            <x14:dxf>
              <font>
                <color rgb="FF00CC00"/>
              </font>
              <fill>
                <patternFill>
                  <bgColor theme="9" tint="0.59996337778862885"/>
                </patternFill>
              </fill>
            </x14:dxf>
          </x14:cfRule>
          <x14:cfRule type="expression" priority="88" id="{6368A77B-89A7-4A0F-A15D-8E470E81523C}">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34" id="{66450A04-1023-414F-AEFD-9555B88D0366}">
            <xm:f>'Kind 4'!#REF!="J"</xm:f>
            <x14:dxf>
              <font>
                <color rgb="FF00CC00"/>
              </font>
              <fill>
                <patternFill>
                  <bgColor theme="9" tint="0.59996337778862885"/>
                </patternFill>
              </fill>
            </x14:dxf>
          </x14:cfRule>
          <x14:cfRule type="expression" priority="51" id="{E146601D-5279-44FF-9E56-5BE3634298DE}">
            <xm:f>'Kind 3'!#REF!="J"</xm:f>
            <x14:dxf>
              <font>
                <color rgb="FF00CC00"/>
              </font>
              <fill>
                <patternFill>
                  <bgColor theme="9" tint="0.59996337778862885"/>
                </patternFill>
              </fill>
            </x14:dxf>
          </x14:cfRule>
          <x14:cfRule type="expression" priority="69" id="{3C1309AC-3320-444D-A83D-20832FA0D3F1}">
            <xm:f>'Kind 2'!#REF!="J"</xm:f>
            <x14:dxf>
              <font>
                <color rgb="FF00CC00"/>
              </font>
              <fill>
                <patternFill>
                  <bgColor theme="9" tint="0.59996337778862885"/>
                </patternFill>
              </fill>
            </x14:dxf>
          </x14:cfRule>
          <x14:cfRule type="expression" priority="87" id="{B23A0892-E6DB-4D2C-9B2C-DA0579824309}">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33" id="{4F6A2216-2E96-498C-874C-3D27C1D4E11C}">
            <xm:f>'Kind 4'!#REF!="J"</xm:f>
            <x14:dxf>
              <font>
                <color rgb="FF00CC00"/>
              </font>
              <fill>
                <patternFill>
                  <bgColor theme="9" tint="0.59996337778862885"/>
                </patternFill>
              </fill>
            </x14:dxf>
          </x14:cfRule>
          <x14:cfRule type="expression" priority="50" id="{367A0761-75C6-4A01-838A-3B20AAF03FD0}">
            <xm:f>'Kind 3'!#REF!="J"</xm:f>
            <x14:dxf>
              <font>
                <color rgb="FF00CC00"/>
              </font>
              <fill>
                <patternFill>
                  <bgColor theme="9" tint="0.59996337778862885"/>
                </patternFill>
              </fill>
            </x14:dxf>
          </x14:cfRule>
          <x14:cfRule type="expression" priority="68" id="{8084A7A4-8861-4729-BE3A-38F1D8A0061C}">
            <xm:f>'Kind 2'!#REF!="J"</xm:f>
            <x14:dxf>
              <font>
                <color rgb="FF00CC00"/>
              </font>
              <fill>
                <patternFill>
                  <bgColor theme="9" tint="0.59996337778862885"/>
                </patternFill>
              </fill>
            </x14:dxf>
          </x14:cfRule>
          <x14:cfRule type="expression" priority="86" id="{D23058DD-FBBA-4696-8C2F-03DE6AF65AFD}">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32" id="{8988E907-86BB-49CA-9AE2-685A550D9E55}">
            <xm:f>'Kind 4'!#REF!="J"</xm:f>
            <x14:dxf>
              <font>
                <color rgb="FF00CC00"/>
              </font>
              <fill>
                <patternFill>
                  <bgColor theme="9" tint="0.59996337778862885"/>
                </patternFill>
              </fill>
            </x14:dxf>
          </x14:cfRule>
          <x14:cfRule type="expression" priority="49" id="{9EA47F09-A398-41E8-9E48-72C1FA8A915F}">
            <xm:f>'Kind 3'!#REF!="J"</xm:f>
            <x14:dxf>
              <font>
                <color rgb="FF00CC00"/>
              </font>
              <fill>
                <patternFill>
                  <bgColor theme="9" tint="0.59996337778862885"/>
                </patternFill>
              </fill>
            </x14:dxf>
          </x14:cfRule>
          <x14:cfRule type="expression" priority="67" id="{2DE2D34D-13EE-4A28-845A-620813D73B79}">
            <xm:f>'Kind 2'!#REF!="J"</xm:f>
            <x14:dxf>
              <font>
                <color rgb="FF00CC00"/>
              </font>
              <fill>
                <patternFill>
                  <bgColor theme="9" tint="0.59996337778862885"/>
                </patternFill>
              </fill>
            </x14:dxf>
          </x14:cfRule>
          <x14:cfRule type="expression" priority="85" id="{DF790E01-5618-40D5-8C63-1AA33F0EF3B5}">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31" id="{988243E2-B0A2-47F6-9F36-EAF32CAB6F42}">
            <xm:f>'Kind 4'!#REF!="J"</xm:f>
            <x14:dxf>
              <font>
                <color rgb="FF00CC00"/>
              </font>
              <fill>
                <patternFill>
                  <bgColor theme="9" tint="0.59996337778862885"/>
                </patternFill>
              </fill>
            </x14:dxf>
          </x14:cfRule>
          <x14:cfRule type="expression" priority="48" id="{9D2E502F-2B1E-4F47-AB0B-88E3DD5D0758}">
            <xm:f>'Kind 3'!#REF!="J"</xm:f>
            <x14:dxf>
              <font>
                <color rgb="FF00CC00"/>
              </font>
              <fill>
                <patternFill>
                  <bgColor theme="9" tint="0.59996337778862885"/>
                </patternFill>
              </fill>
            </x14:dxf>
          </x14:cfRule>
          <x14:cfRule type="expression" priority="66" id="{72B98F0B-3A0B-49CA-903A-8BA9AE1A1764}">
            <xm:f>'Kind 2'!#REF!="J"</xm:f>
            <x14:dxf>
              <font>
                <color rgb="FF00CC00"/>
              </font>
              <fill>
                <patternFill>
                  <bgColor theme="9" tint="0.59996337778862885"/>
                </patternFill>
              </fill>
            </x14:dxf>
          </x14:cfRule>
          <x14:cfRule type="expression" priority="84" id="{9DE3C0E2-0BFC-46F5-B419-6B1B8BDFE801}">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30" id="{60A9E852-232E-49DE-A71C-0F54A09E8DC7}">
            <xm:f>'Kind 4'!#REF!="J"</xm:f>
            <x14:dxf>
              <font>
                <color rgb="FF00CC00"/>
              </font>
              <fill>
                <patternFill>
                  <bgColor theme="9" tint="0.59996337778862885"/>
                </patternFill>
              </fill>
            </x14:dxf>
          </x14:cfRule>
          <x14:cfRule type="expression" priority="47" id="{65CF6F4C-610F-4104-AE8A-9ED13A610EE6}">
            <xm:f>'Kind 3'!#REF!="J"</xm:f>
            <x14:dxf>
              <font>
                <color rgb="FF00CC00"/>
              </font>
              <fill>
                <patternFill>
                  <bgColor theme="9" tint="0.59996337778862885"/>
                </patternFill>
              </fill>
            </x14:dxf>
          </x14:cfRule>
          <x14:cfRule type="expression" priority="65" id="{D29F663B-81D2-47F0-81BF-593D152FF330}">
            <xm:f>'Kind 2'!#REF!="J"</xm:f>
            <x14:dxf>
              <font>
                <color rgb="FF00CC00"/>
              </font>
              <fill>
                <patternFill>
                  <bgColor theme="9" tint="0.59996337778862885"/>
                </patternFill>
              </fill>
            </x14:dxf>
          </x14:cfRule>
          <x14:cfRule type="expression" priority="83" id="{69FE8D59-6430-465C-85D2-15E355DF98BA}">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9" id="{CB009161-9E9A-41E8-8844-B38C55CAC65F}">
            <xm:f>'Kind 4'!#REF!="J"</xm:f>
            <x14:dxf>
              <font>
                <color rgb="FF00CC00"/>
              </font>
              <fill>
                <patternFill>
                  <bgColor theme="9" tint="0.59996337778862885"/>
                </patternFill>
              </fill>
            </x14:dxf>
          </x14:cfRule>
          <x14:cfRule type="expression" priority="46" id="{C3818BB7-02B5-4E90-9089-3FC1F66F1FAC}">
            <xm:f>'Kind 3'!#REF!="J"</xm:f>
            <x14:dxf>
              <font>
                <color rgb="FF00CC00"/>
              </font>
              <fill>
                <patternFill>
                  <bgColor theme="9" tint="0.59996337778862885"/>
                </patternFill>
              </fill>
            </x14:dxf>
          </x14:cfRule>
          <x14:cfRule type="expression" priority="64" id="{37962D95-7B06-4B79-8937-463B3B0DC88E}">
            <xm:f>'Kind 2'!#REF!="J"</xm:f>
            <x14:dxf>
              <font>
                <color rgb="FF00CC00"/>
              </font>
              <fill>
                <patternFill>
                  <bgColor theme="9" tint="0.59996337778862885"/>
                </patternFill>
              </fill>
            </x14:dxf>
          </x14:cfRule>
          <x14:cfRule type="expression" priority="82" id="{4D874EE3-8CBA-4041-8FBD-15C671E676C9}">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8" id="{0F4C37AF-30B8-4F4C-A42E-8F1FDDA874FC}">
            <xm:f>'Kind 4'!#REF!="J"</xm:f>
            <x14:dxf>
              <font>
                <color rgb="FF00CC00"/>
              </font>
              <fill>
                <patternFill>
                  <bgColor theme="9" tint="0.59996337778862885"/>
                </patternFill>
              </fill>
            </x14:dxf>
          </x14:cfRule>
          <x14:cfRule type="expression" priority="45" id="{055947B0-8B78-48D6-AE41-587CF9C4D414}">
            <xm:f>'Kind 3'!#REF!="J"</xm:f>
            <x14:dxf>
              <font>
                <color rgb="FF00CC00"/>
              </font>
              <fill>
                <patternFill>
                  <bgColor theme="9" tint="0.59996337778862885"/>
                </patternFill>
              </fill>
            </x14:dxf>
          </x14:cfRule>
          <x14:cfRule type="expression" priority="63" id="{254BB3AB-F39A-4EC4-B1FC-6BDA328DEC95}">
            <xm:f>'Kind 2'!#REF!="J"</xm:f>
            <x14:dxf>
              <font>
                <color rgb="FF00CC00"/>
              </font>
              <fill>
                <patternFill>
                  <bgColor theme="9" tint="0.59996337778862885"/>
                </patternFill>
              </fill>
            </x14:dxf>
          </x14:cfRule>
          <x14:cfRule type="expression" priority="81" id="{CBB8FD1F-D38F-4D87-9807-625D5E525440}">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7" id="{07779E03-2F50-41E9-8BCB-2A5C76F743F8}">
            <xm:f>'Kind 4'!#REF!="J"</xm:f>
            <x14:dxf>
              <font>
                <color rgb="FF00CC00"/>
              </font>
              <fill>
                <patternFill>
                  <bgColor theme="9" tint="0.59996337778862885"/>
                </patternFill>
              </fill>
            </x14:dxf>
          </x14:cfRule>
          <x14:cfRule type="expression" priority="44" id="{2ADFBF06-26BA-43B5-8E5B-137C6E85BF58}">
            <xm:f>'Kind 3'!#REF!="J"</xm:f>
            <x14:dxf>
              <font>
                <color rgb="FF00CC00"/>
              </font>
              <fill>
                <patternFill>
                  <bgColor theme="9" tint="0.59996337778862885"/>
                </patternFill>
              </fill>
            </x14:dxf>
          </x14:cfRule>
          <x14:cfRule type="expression" priority="62" id="{1EA364B9-302F-4F21-A85B-B37DB9D8D7AF}">
            <xm:f>'Kind 2'!#REF!="J"</xm:f>
            <x14:dxf>
              <font>
                <color rgb="FF00CC00"/>
              </font>
              <fill>
                <patternFill>
                  <bgColor theme="9" tint="0.59996337778862885"/>
                </patternFill>
              </fill>
            </x14:dxf>
          </x14:cfRule>
          <x14:cfRule type="expression" priority="80" id="{AFEFEDA9-33E7-4973-AF24-82C970FC0DF9}">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6" id="{F89AA74E-E1B1-45E8-B75D-F62EE652ECEA}">
            <xm:f>'Kind 4'!#REF!="J"</xm:f>
            <x14:dxf>
              <font>
                <color rgb="FF00CC00"/>
              </font>
              <fill>
                <patternFill>
                  <bgColor theme="9" tint="0.59996337778862885"/>
                </patternFill>
              </fill>
            </x14:dxf>
          </x14:cfRule>
          <x14:cfRule type="expression" priority="43" id="{22F1168B-F4B6-4C60-BB9C-53C82F6CFB9F}">
            <xm:f>'Kind 3'!#REF!="J"</xm:f>
            <x14:dxf>
              <font>
                <color rgb="FF00CC00"/>
              </font>
              <fill>
                <patternFill>
                  <bgColor theme="9" tint="0.59996337778862885"/>
                </patternFill>
              </fill>
            </x14:dxf>
          </x14:cfRule>
          <x14:cfRule type="expression" priority="61" id="{E9E99183-31FC-4495-9B06-C051C33EC666}">
            <xm:f>'Kind 2'!#REF!="J"</xm:f>
            <x14:dxf>
              <font>
                <color rgb="FF00CC00"/>
              </font>
              <fill>
                <patternFill>
                  <bgColor theme="9" tint="0.59996337778862885"/>
                </patternFill>
              </fill>
            </x14:dxf>
          </x14:cfRule>
          <x14:cfRule type="expression" priority="79" id="{D5EC1260-AAF0-41B2-903F-8123A5DEF9D8}">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25" id="{B9DFBECE-D842-4FE7-A977-C7290F02EF9F}">
            <xm:f>'Kind 4'!#REF!="J"</xm:f>
            <x14:dxf>
              <font>
                <color rgb="FF00CC00"/>
              </font>
              <fill>
                <patternFill>
                  <bgColor theme="9" tint="0.59996337778862885"/>
                </patternFill>
              </fill>
            </x14:dxf>
          </x14:cfRule>
          <x14:cfRule type="expression" priority="42" id="{9BBA08E0-4217-4447-9BC4-CC4C5911D4A2}">
            <xm:f>'Kind 3'!#REF!="J"</xm:f>
            <x14:dxf>
              <font>
                <color rgb="FF00CC00"/>
              </font>
              <fill>
                <patternFill>
                  <bgColor theme="9" tint="0.59996337778862885"/>
                </patternFill>
              </fill>
            </x14:dxf>
          </x14:cfRule>
          <x14:cfRule type="expression" priority="60" id="{243FED68-4C43-46A6-9FB0-0EA6A19C5C39}">
            <xm:f>'Kind 2'!#REF!="J"</xm:f>
            <x14:dxf>
              <font>
                <color rgb="FF00CC00"/>
              </font>
              <fill>
                <patternFill>
                  <bgColor theme="9" tint="0.59996337778862885"/>
                </patternFill>
              </fill>
            </x14:dxf>
          </x14:cfRule>
          <x14:cfRule type="expression" priority="78" id="{99332B0F-DD91-49AB-9F92-52BAA403C074}">
            <xm:f>'Kind 1'!#REF!="J"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24" id="{8F54A639-4824-416C-ACF6-59E557C32183}">
            <xm:f>'Kind 4'!#REF!="J"</xm:f>
            <x14:dxf>
              <font>
                <color rgb="FF00CC00"/>
              </font>
              <fill>
                <patternFill>
                  <bgColor theme="9" tint="0.59996337778862885"/>
                </patternFill>
              </fill>
            </x14:dxf>
          </x14:cfRule>
          <x14:cfRule type="expression" priority="41" id="{905862D5-D1AB-435F-957E-B3FCA85E9B8B}">
            <xm:f>'Kind 3'!#REF!="J"</xm:f>
            <x14:dxf>
              <font>
                <color rgb="FF00CC00"/>
              </font>
              <fill>
                <patternFill>
                  <bgColor theme="9" tint="0.59996337778862885"/>
                </patternFill>
              </fill>
            </x14:dxf>
          </x14:cfRule>
          <x14:cfRule type="expression" priority="59" id="{DA6EE5D9-978E-43EF-9C56-0E935FFA8930}">
            <xm:f>'Kind 2'!#REF!="J"</xm:f>
            <x14:dxf>
              <font>
                <color rgb="FF00CC00"/>
              </font>
              <fill>
                <patternFill>
                  <bgColor theme="9" tint="0.59996337778862885"/>
                </patternFill>
              </fill>
            </x14:dxf>
          </x14:cfRule>
          <x14:cfRule type="expression" priority="77" id="{C368368A-20D0-4A15-938A-FC279318E660}">
            <xm:f>'Kind 1'!#REF!="J"</xm:f>
            <x14:dxf>
              <font>
                <color rgb="FF00CC00"/>
              </font>
              <fill>
                <patternFill>
                  <bgColor theme="9" tint="0.59996337778862885"/>
                </patternFill>
              </fill>
            </x14:dxf>
          </x14:cfRule>
          <xm:sqref>A60:C60</xm:sqref>
        </x14:conditionalFormatting>
        <x14:conditionalFormatting xmlns:xm="http://schemas.microsoft.com/office/excel/2006/main">
          <x14:cfRule type="expression" priority="23" id="{A54EAE3E-833F-41EB-BFC7-ACC57DC7EA9D}">
            <xm:f>'Kind 4'!#REF!="J"</xm:f>
            <x14:dxf>
              <font>
                <color rgb="FF00CC00"/>
              </font>
              <fill>
                <patternFill>
                  <bgColor theme="9" tint="0.59996337778862885"/>
                </patternFill>
              </fill>
            </x14:dxf>
          </x14:cfRule>
          <x14:cfRule type="expression" priority="40" id="{46533473-6957-4A54-B087-5127FF82F54B}">
            <xm:f>'Kind 3'!#REF!="J"</xm:f>
            <x14:dxf>
              <font>
                <color rgb="FF00CC00"/>
              </font>
              <fill>
                <patternFill>
                  <bgColor theme="9" tint="0.59996337778862885"/>
                </patternFill>
              </fill>
            </x14:dxf>
          </x14:cfRule>
          <x14:cfRule type="expression" priority="58" id="{6D63AA9C-0399-4298-9C0D-7CE41F1182D4}">
            <xm:f>'Kind 2'!#REF!="J"</xm:f>
            <x14:dxf>
              <font>
                <color rgb="FF00CC00"/>
              </font>
              <fill>
                <patternFill>
                  <bgColor theme="9" tint="0.59996337778862885"/>
                </patternFill>
              </fill>
            </x14:dxf>
          </x14:cfRule>
          <x14:cfRule type="expression" priority="76" id="{6F757F6A-738D-4276-98DF-90DA6CE94418}">
            <xm:f>'Kind 1'!#REF!="J"</xm:f>
            <x14:dxf>
              <font>
                <color rgb="FF00CC00"/>
              </font>
              <fill>
                <patternFill>
                  <bgColor theme="9" tint="0.59996337778862885"/>
                </patternFill>
              </fill>
            </x14:dxf>
          </x14:cfRule>
          <xm:sqref>A61:C61</xm:sqref>
        </x14:conditionalFormatting>
        <x14:conditionalFormatting xmlns:xm="http://schemas.microsoft.com/office/excel/2006/main">
          <x14:cfRule type="expression" priority="22" id="{660D62D2-4931-400E-934D-7DD991D650D0}">
            <xm:f>'Kind 4'!#REF!="J"</xm:f>
            <x14:dxf>
              <font>
                <color rgb="FF00CC00"/>
              </font>
              <fill>
                <patternFill>
                  <bgColor theme="9" tint="0.59996337778862885"/>
                </patternFill>
              </fill>
            </x14:dxf>
          </x14:cfRule>
          <x14:cfRule type="expression" priority="39" id="{936DA4F7-A9BB-4371-A7A2-1E23EEC54777}">
            <xm:f>'Kind 3'!#REF!="J"</xm:f>
            <x14:dxf>
              <font>
                <color rgb="FF00CC00"/>
              </font>
              <fill>
                <patternFill>
                  <bgColor theme="9" tint="0.59996337778862885"/>
                </patternFill>
              </fill>
            </x14:dxf>
          </x14:cfRule>
          <x14:cfRule type="expression" priority="57" id="{89785F1E-6F44-4C38-8B2F-FD52DB4C2B43}">
            <xm:f>'Kind 2'!#REF!="J"</xm:f>
            <x14:dxf>
              <font>
                <color rgb="FF00CC00"/>
              </font>
              <fill>
                <patternFill>
                  <bgColor theme="9" tint="0.59996337778862885"/>
                </patternFill>
              </fill>
            </x14:dxf>
          </x14:cfRule>
          <x14:cfRule type="expression" priority="75" id="{D8DA5482-151C-4B22-BCD2-E65DAEBD080C}">
            <xm:f>'Kind 1'!#REF!="J"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21" id="{81CDEDB7-7C27-439F-9647-56C98393803C}">
            <xm:f>'Kind 4'!#REF!="J"</xm:f>
            <x14:dxf>
              <font>
                <color rgb="FF00CC00"/>
              </font>
              <fill>
                <patternFill>
                  <bgColor theme="9" tint="0.59996337778862885"/>
                </patternFill>
              </fill>
            </x14:dxf>
          </x14:cfRule>
          <x14:cfRule type="expression" priority="38" id="{4F5966AD-57A0-4863-8D10-7AF549B61BDF}">
            <xm:f>'Kind 3'!#REF!="J"</xm:f>
            <x14:dxf>
              <font>
                <color rgb="FF00CC00"/>
              </font>
              <fill>
                <patternFill>
                  <bgColor theme="9" tint="0.59996337778862885"/>
                </patternFill>
              </fill>
            </x14:dxf>
          </x14:cfRule>
          <x14:cfRule type="expression" priority="56" id="{C22B5BF1-E8A7-40FD-98EB-00F8860EE683}">
            <xm:f>'Kind 2'!#REF!="J"</xm:f>
            <x14:dxf>
              <font>
                <color rgb="FF00CC00"/>
              </font>
              <fill>
                <patternFill>
                  <bgColor theme="9" tint="0.59996337778862885"/>
                </patternFill>
              </fill>
            </x14:dxf>
          </x14:cfRule>
          <x14:cfRule type="expression" priority="74" id="{C43AD803-F30F-4B4F-BE89-16910DAF101C}">
            <xm:f>'Kind 1'!#REF!="J"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20" id="{62247D10-E069-4BE0-86C6-364AC485A716}">
            <xm:f>'Kind 4'!#REF!="J"</xm:f>
            <x14:dxf>
              <font>
                <color rgb="FF00CC00"/>
              </font>
              <fill>
                <patternFill>
                  <bgColor theme="9" tint="0.59996337778862885"/>
                </patternFill>
              </fill>
            </x14:dxf>
          </x14:cfRule>
          <x14:cfRule type="expression" priority="37" id="{4FA2E473-BC65-4BF1-AA89-9BCE36919F4A}">
            <xm:f>'Kind 3'!#REF!="J"</xm:f>
            <x14:dxf>
              <font>
                <color rgb="FF00CC00"/>
              </font>
              <fill>
                <patternFill>
                  <bgColor theme="9" tint="0.59996337778862885"/>
                </patternFill>
              </fill>
            </x14:dxf>
          </x14:cfRule>
          <x14:cfRule type="expression" priority="55" id="{44BA5E30-2B78-426B-94B1-CF615F2BA013}">
            <xm:f>'Kind 2'!#REF!="J"</xm:f>
            <x14:dxf>
              <font>
                <color rgb="FF00CC00"/>
              </font>
              <fill>
                <patternFill>
                  <bgColor theme="9" tint="0.59996337778862885"/>
                </patternFill>
              </fill>
            </x14:dxf>
          </x14:cfRule>
          <x14:cfRule type="expression" priority="73" id="{1637CC85-0EC1-4931-953E-10EDEFD34B34}">
            <xm:f>'Kind 1'!#REF!="J"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19" id="{CB5D4462-FBEB-40E0-8D44-8734FD34E87D}">
            <xm:f>'Kind 4'!#REF!="J"</xm:f>
            <x14:dxf>
              <font>
                <color rgb="FF00CC00"/>
              </font>
              <fill>
                <patternFill>
                  <bgColor theme="9" tint="0.59996337778862885"/>
                </patternFill>
              </fill>
            </x14:dxf>
          </x14:cfRule>
          <x14:cfRule type="expression" priority="36" id="{E5A1A79B-8BD5-4C25-869C-43A2ED4D88C6}">
            <xm:f>'Kind 3'!#REF!="J"</xm:f>
            <x14:dxf>
              <font>
                <color rgb="FF00CC00"/>
              </font>
              <fill>
                <patternFill>
                  <bgColor theme="9" tint="0.59996337778862885"/>
                </patternFill>
              </fill>
            </x14:dxf>
          </x14:cfRule>
          <x14:cfRule type="expression" priority="54" id="{FD354D28-76BE-428E-A3C6-A2EC8FFA7BA9}">
            <xm:f>'Kind 2'!#REF!="J"</xm:f>
            <x14:dxf>
              <font>
                <color rgb="FF00CC00"/>
              </font>
              <fill>
                <patternFill>
                  <bgColor theme="9" tint="0.59996337778862885"/>
                </patternFill>
              </fill>
            </x14:dxf>
          </x14:cfRule>
          <x14:cfRule type="expression" priority="72" id="{9EAC44BC-EADF-4C8C-9AE0-35F4B133063A}">
            <xm:f>'Kind 1'!#REF!="J"</xm:f>
            <x14:dxf>
              <font>
                <color rgb="FF00CC00"/>
              </font>
              <fill>
                <patternFill>
                  <bgColor theme="9" tint="0.59996337778862885"/>
                </patternFill>
              </fill>
            </x14:dxf>
          </x14:cfRule>
          <xm:sqref>A65:C65</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C00-000000000000}">
          <x14:formula1>
            <xm:f>Intern!$H$1:$H$2</xm:f>
          </x14:formula1>
          <xm:sqref>N69:N72 D25:F33 D35:F39 D41:F46 D48:F55 D57:F58 D60:F65</xm:sqref>
        </x14:dataValidation>
        <x14:dataValidation type="list" allowBlank="1" showInputMessage="1" showErrorMessage="1" xr:uid="{00000000-0002-0000-0C00-000001000000}">
          <x14:formula1>
            <xm:f>Intern!$L$1:$L$7</xm:f>
          </x14:formula1>
          <xm:sqref>A13</xm:sqref>
        </x14:dataValidation>
        <x14:dataValidation type="list" allowBlank="1" showInputMessage="1" showErrorMessage="1" xr:uid="{D323A6CA-4813-42D8-BEB6-CDE7EDBFA4DA}">
          <x14:formula1>
            <xm:f>Intern!$M$1:$M$6</xm:f>
          </x14:formula1>
          <xm:sqref>A18</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DF2FB-1546-4E2B-BE47-952E275A8732}">
  <sheetPr codeName="Tabelle15"/>
  <dimension ref="A1:Y109"/>
  <sheetViews>
    <sheetView workbookViewId="0">
      <selection activeCell="N76" sqref="N76"/>
    </sheetView>
  </sheetViews>
  <sheetFormatPr baseColWidth="10" defaultRowHeight="15" x14ac:dyDescent="0.25"/>
  <cols>
    <col min="1" max="1" width="4.42578125" customWidth="1"/>
    <col min="2" max="2" width="10.42578125" customWidth="1"/>
    <col min="3" max="3" width="19.85546875" customWidth="1"/>
    <col min="4" max="4" width="4.85546875" customWidth="1"/>
    <col min="5" max="5" width="6" customWidth="1"/>
    <col min="6" max="6" width="4.7109375" customWidth="1"/>
    <col min="7" max="7" width="0.5703125" customWidth="1"/>
    <col min="8" max="8" width="10" customWidth="1"/>
    <col min="9" max="9" width="10.85546875" customWidth="1"/>
    <col min="10" max="10" width="11.140625" customWidth="1"/>
    <col min="11" max="11" width="2.28515625" customWidth="1"/>
  </cols>
  <sheetData>
    <row r="1" spans="1:11" x14ac:dyDescent="0.25">
      <c r="A1" s="727" t="s">
        <v>239</v>
      </c>
      <c r="B1" s="727"/>
      <c r="C1" s="727"/>
      <c r="D1" s="727"/>
      <c r="E1" s="727"/>
      <c r="F1" s="727"/>
      <c r="G1" s="727"/>
      <c r="H1" s="727"/>
      <c r="I1" s="727"/>
      <c r="J1" s="727"/>
      <c r="K1" s="727"/>
    </row>
    <row r="2" spans="1:11" x14ac:dyDescent="0.25">
      <c r="A2" s="728"/>
      <c r="B2" s="728"/>
      <c r="C2" s="728"/>
      <c r="D2" s="728"/>
      <c r="E2" s="728"/>
      <c r="F2" s="728"/>
      <c r="G2" s="728"/>
      <c r="H2" s="728"/>
      <c r="I2" s="728"/>
      <c r="J2" s="728"/>
      <c r="K2" s="728"/>
    </row>
    <row r="3" spans="1:11" x14ac:dyDescent="0.25">
      <c r="A3" s="728"/>
      <c r="B3" s="728"/>
      <c r="C3" s="728"/>
      <c r="D3" s="728"/>
      <c r="E3" s="728"/>
      <c r="F3" s="728"/>
      <c r="G3" s="728"/>
      <c r="H3" s="728"/>
      <c r="I3" s="728"/>
      <c r="J3" s="728"/>
      <c r="K3" s="728"/>
    </row>
    <row r="4" spans="1:11" x14ac:dyDescent="0.25">
      <c r="A4" s="728"/>
      <c r="B4" s="728"/>
      <c r="C4" s="728"/>
      <c r="D4" s="728"/>
      <c r="E4" s="728"/>
      <c r="F4" s="728"/>
      <c r="G4" s="728"/>
      <c r="H4" s="728"/>
      <c r="I4" s="728"/>
      <c r="J4" s="728"/>
      <c r="K4" s="728"/>
    </row>
    <row r="5" spans="1:11" x14ac:dyDescent="0.25">
      <c r="A5" s="728"/>
      <c r="B5" s="728"/>
      <c r="C5" s="728"/>
      <c r="D5" s="728"/>
      <c r="E5" s="728"/>
      <c r="F5" s="728"/>
      <c r="G5" s="728"/>
      <c r="H5" s="728"/>
      <c r="I5" s="728"/>
      <c r="J5" s="728"/>
      <c r="K5" s="728"/>
    </row>
    <row r="6" spans="1:11" ht="15.75" thickBot="1" x14ac:dyDescent="0.3">
      <c r="A6" s="729"/>
      <c r="B6" s="729"/>
      <c r="C6" s="729"/>
      <c r="D6" s="729"/>
      <c r="E6" s="729"/>
      <c r="F6" s="729"/>
      <c r="G6" s="729"/>
      <c r="H6" s="729"/>
      <c r="I6" s="729"/>
      <c r="J6" s="729"/>
      <c r="K6" s="729"/>
    </row>
    <row r="7" spans="1:11" ht="15.75" thickBot="1" x14ac:dyDescent="0.3">
      <c r="A7" s="388" t="s">
        <v>28</v>
      </c>
      <c r="B7" s="389"/>
      <c r="C7" s="390" t="s">
        <v>109</v>
      </c>
      <c r="D7" s="391"/>
      <c r="E7" s="391"/>
      <c r="F7" s="391"/>
      <c r="G7" s="391"/>
      <c r="H7" s="390" t="s">
        <v>108</v>
      </c>
      <c r="I7" s="391"/>
      <c r="J7" s="391"/>
      <c r="K7" s="392"/>
    </row>
    <row r="8" spans="1:11" ht="16.5" thickBot="1" x14ac:dyDescent="0.3">
      <c r="A8" s="734"/>
      <c r="B8" s="735"/>
      <c r="C8" s="650"/>
      <c r="D8" s="651"/>
      <c r="E8" s="651"/>
      <c r="F8" s="652"/>
      <c r="G8" s="393"/>
      <c r="H8" s="665"/>
      <c r="I8" s="665"/>
      <c r="J8" s="665"/>
      <c r="K8" s="394"/>
    </row>
    <row r="9" spans="1:11" ht="15.75" thickTop="1" x14ac:dyDescent="0.25">
      <c r="A9" s="395" t="s">
        <v>55</v>
      </c>
      <c r="B9" s="396"/>
      <c r="C9" s="653"/>
      <c r="D9" s="654"/>
      <c r="E9" s="654"/>
      <c r="F9" s="655"/>
      <c r="G9" s="393"/>
      <c r="H9" s="668"/>
      <c r="I9" s="668"/>
      <c r="J9" s="668"/>
      <c r="K9" s="394"/>
    </row>
    <row r="10" spans="1:11" ht="15.75" thickBot="1" x14ac:dyDescent="0.3">
      <c r="A10" s="730"/>
      <c r="B10" s="731"/>
      <c r="C10" s="653"/>
      <c r="D10" s="654"/>
      <c r="E10" s="654"/>
      <c r="F10" s="655"/>
      <c r="G10" s="393"/>
      <c r="H10" s="669"/>
      <c r="I10" s="669"/>
      <c r="J10" s="669"/>
      <c r="K10" s="394"/>
    </row>
    <row r="11" spans="1:11" ht="15.75" thickBot="1" x14ac:dyDescent="0.3">
      <c r="A11" s="732"/>
      <c r="B11" s="733"/>
      <c r="C11" s="653"/>
      <c r="D11" s="654"/>
      <c r="E11" s="654"/>
      <c r="F11" s="655"/>
      <c r="G11" s="393"/>
      <c r="H11" s="669"/>
      <c r="I11" s="669"/>
      <c r="J11" s="669"/>
      <c r="K11" s="394"/>
    </row>
    <row r="12" spans="1:11" ht="22.5" customHeight="1" thickBot="1" x14ac:dyDescent="0.3">
      <c r="A12" s="397" t="s">
        <v>22</v>
      </c>
      <c r="B12" s="398"/>
      <c r="C12" s="653"/>
      <c r="D12" s="654"/>
      <c r="E12" s="654"/>
      <c r="F12" s="655"/>
      <c r="G12" s="393"/>
      <c r="H12" s="669"/>
      <c r="I12" s="669"/>
      <c r="J12" s="669"/>
      <c r="K12" s="394"/>
    </row>
    <row r="13" spans="1:11" ht="15.75" thickBot="1" x14ac:dyDescent="0.3">
      <c r="A13" s="399" t="s">
        <v>29</v>
      </c>
      <c r="B13" s="398"/>
      <c r="C13" s="653"/>
      <c r="D13" s="654"/>
      <c r="E13" s="654"/>
      <c r="F13" s="655"/>
      <c r="G13" s="393"/>
      <c r="H13" s="669"/>
      <c r="I13" s="669"/>
      <c r="J13" s="669"/>
      <c r="K13" s="394"/>
    </row>
    <row r="14" spans="1:11" ht="20.25" customHeight="1" thickBot="1" x14ac:dyDescent="0.3">
      <c r="A14" s="400"/>
      <c r="B14" s="398"/>
      <c r="C14" s="653"/>
      <c r="D14" s="654"/>
      <c r="E14" s="654"/>
      <c r="F14" s="655"/>
      <c r="G14" s="393"/>
      <c r="H14" s="669"/>
      <c r="I14" s="669"/>
      <c r="J14" s="669"/>
      <c r="K14" s="394"/>
    </row>
    <row r="15" spans="1:11" ht="15.75" thickBot="1" x14ac:dyDescent="0.3">
      <c r="A15" s="401"/>
      <c r="B15" s="402"/>
      <c r="C15" s="656" t="s">
        <v>126</v>
      </c>
      <c r="D15" s="657"/>
      <c r="E15" s="657"/>
      <c r="F15" s="658"/>
      <c r="G15" s="403"/>
      <c r="H15" s="670" t="s">
        <v>108</v>
      </c>
      <c r="I15" s="670"/>
      <c r="J15" s="670"/>
      <c r="K15" s="394"/>
    </row>
    <row r="16" spans="1:11" ht="16.5" thickBot="1" x14ac:dyDescent="0.3">
      <c r="A16" s="404"/>
      <c r="B16" s="398"/>
      <c r="C16" s="736"/>
      <c r="D16" s="737"/>
      <c r="E16" s="737"/>
      <c r="F16" s="737"/>
      <c r="G16" s="393"/>
      <c r="H16" s="405"/>
      <c r="I16" s="406" t="s">
        <v>136</v>
      </c>
      <c r="J16" s="406"/>
      <c r="K16" s="394"/>
    </row>
    <row r="17" spans="1:11" ht="15.75" thickTop="1" x14ac:dyDescent="0.25">
      <c r="A17" s="397" t="s">
        <v>21</v>
      </c>
      <c r="B17" s="396"/>
      <c r="C17" s="738"/>
      <c r="D17" s="739"/>
      <c r="E17" s="739"/>
      <c r="F17" s="739"/>
      <c r="G17" s="407"/>
      <c r="H17" s="740"/>
      <c r="I17" s="740"/>
      <c r="J17" s="740"/>
      <c r="K17" s="408"/>
    </row>
    <row r="18" spans="1:11" x14ac:dyDescent="0.25">
      <c r="A18" s="407" t="s">
        <v>137</v>
      </c>
      <c r="B18" s="396"/>
      <c r="C18" s="738"/>
      <c r="D18" s="739"/>
      <c r="E18" s="739"/>
      <c r="F18" s="739"/>
      <c r="G18" s="407"/>
      <c r="H18" s="739"/>
      <c r="I18" s="739"/>
      <c r="J18" s="739"/>
      <c r="K18" s="394"/>
    </row>
    <row r="19" spans="1:11" ht="21" customHeight="1" x14ac:dyDescent="0.25">
      <c r="A19" s="409"/>
      <c r="B19" s="410" t="s">
        <v>136</v>
      </c>
      <c r="C19" s="738"/>
      <c r="D19" s="739"/>
      <c r="E19" s="739"/>
      <c r="F19" s="739"/>
      <c r="G19" s="407"/>
      <c r="H19" s="739"/>
      <c r="I19" s="739"/>
      <c r="J19" s="739"/>
      <c r="K19" s="394"/>
    </row>
    <row r="20" spans="1:11" x14ac:dyDescent="0.25">
      <c r="A20" s="407"/>
      <c r="B20" s="411"/>
      <c r="C20" s="738"/>
      <c r="D20" s="739"/>
      <c r="E20" s="739"/>
      <c r="F20" s="739"/>
      <c r="G20" s="407"/>
      <c r="H20" s="739"/>
      <c r="I20" s="739"/>
      <c r="J20" s="739"/>
      <c r="K20" s="394"/>
    </row>
    <row r="21" spans="1:11" x14ac:dyDescent="0.25">
      <c r="A21" s="407"/>
      <c r="B21" s="411"/>
      <c r="C21" s="738"/>
      <c r="D21" s="739"/>
      <c r="E21" s="739"/>
      <c r="F21" s="739"/>
      <c r="G21" s="407"/>
      <c r="H21" s="739"/>
      <c r="I21" s="739"/>
      <c r="J21" s="739"/>
      <c r="K21" s="394"/>
    </row>
    <row r="22" spans="1:11" x14ac:dyDescent="0.25">
      <c r="A22" s="407"/>
      <c r="B22" s="407"/>
      <c r="C22" s="738"/>
      <c r="D22" s="739"/>
      <c r="E22" s="739"/>
      <c r="F22" s="739"/>
      <c r="G22" s="407"/>
      <c r="H22" s="739"/>
      <c r="I22" s="739"/>
      <c r="J22" s="739"/>
      <c r="K22" s="412"/>
    </row>
    <row r="23" spans="1:11" ht="22.5" customHeight="1" thickBot="1" x14ac:dyDescent="0.3">
      <c r="A23" s="413"/>
      <c r="B23" s="414"/>
      <c r="C23" s="415"/>
      <c r="D23" s="416"/>
      <c r="E23" s="416"/>
      <c r="F23" s="416"/>
      <c r="G23" s="417"/>
      <c r="H23" s="417"/>
      <c r="I23" s="417"/>
      <c r="J23" s="418"/>
      <c r="K23" s="419"/>
    </row>
    <row r="24" spans="1:11" ht="30" customHeight="1" x14ac:dyDescent="0.25">
      <c r="A24" s="741" t="s">
        <v>149</v>
      </c>
      <c r="B24" s="742"/>
      <c r="C24" s="743"/>
      <c r="D24" s="747" t="s">
        <v>24</v>
      </c>
      <c r="E24" s="747"/>
      <c r="F24" s="747"/>
      <c r="G24" s="420"/>
      <c r="H24" s="742" t="s">
        <v>46</v>
      </c>
      <c r="I24" s="742"/>
      <c r="J24" s="742"/>
      <c r="K24" s="754"/>
    </row>
    <row r="25" spans="1:11" ht="26.25" customHeight="1" thickBot="1" x14ac:dyDescent="0.3">
      <c r="A25" s="744"/>
      <c r="B25" s="745"/>
      <c r="C25" s="746"/>
      <c r="D25" s="421" t="s">
        <v>25</v>
      </c>
      <c r="E25" s="422" t="s">
        <v>26</v>
      </c>
      <c r="F25" s="422" t="s">
        <v>27</v>
      </c>
      <c r="G25" s="423"/>
      <c r="H25" s="745"/>
      <c r="I25" s="745"/>
      <c r="J25" s="745"/>
      <c r="K25" s="755"/>
    </row>
    <row r="26" spans="1:11" ht="25.5" customHeight="1" x14ac:dyDescent="0.25">
      <c r="A26" s="748" t="s">
        <v>0</v>
      </c>
      <c r="B26" s="749"/>
      <c r="C26" s="749"/>
      <c r="D26" s="749"/>
      <c r="E26" s="749"/>
      <c r="F26" s="750"/>
      <c r="G26" s="424"/>
      <c r="H26" s="751"/>
      <c r="I26" s="752"/>
      <c r="J26" s="752"/>
      <c r="K26" s="753"/>
    </row>
    <row r="27" spans="1:11" ht="34.5" customHeight="1" x14ac:dyDescent="0.25">
      <c r="A27" s="756" t="s">
        <v>1</v>
      </c>
      <c r="B27" s="757"/>
      <c r="C27" s="758"/>
      <c r="D27" s="425"/>
      <c r="E27" s="425"/>
      <c r="F27" s="426"/>
      <c r="G27" s="427"/>
      <c r="H27" s="759"/>
      <c r="I27" s="760"/>
      <c r="J27" s="760"/>
      <c r="K27" s="761"/>
    </row>
    <row r="28" spans="1:11" ht="30" customHeight="1" x14ac:dyDescent="0.25">
      <c r="A28" s="756" t="s">
        <v>2</v>
      </c>
      <c r="B28" s="757"/>
      <c r="C28" s="758"/>
      <c r="D28" s="425"/>
      <c r="E28" s="425"/>
      <c r="F28" s="426"/>
      <c r="G28" s="427"/>
      <c r="H28" s="759"/>
      <c r="I28" s="760"/>
      <c r="J28" s="760"/>
      <c r="K28" s="761"/>
    </row>
    <row r="29" spans="1:11" ht="22.5" customHeight="1" x14ac:dyDescent="0.25">
      <c r="A29" s="756" t="s">
        <v>70</v>
      </c>
      <c r="B29" s="757"/>
      <c r="C29" s="758"/>
      <c r="D29" s="425"/>
      <c r="E29" s="425"/>
      <c r="F29" s="426"/>
      <c r="G29" s="375"/>
      <c r="H29" s="759"/>
      <c r="I29" s="760"/>
      <c r="J29" s="760"/>
      <c r="K29" s="761"/>
    </row>
    <row r="30" spans="1:11" ht="27" customHeight="1" x14ac:dyDescent="0.25">
      <c r="A30" s="756" t="s">
        <v>3</v>
      </c>
      <c r="B30" s="757"/>
      <c r="C30" s="758"/>
      <c r="D30" s="425"/>
      <c r="E30" s="425"/>
      <c r="F30" s="426"/>
      <c r="G30" s="427"/>
      <c r="H30" s="759"/>
      <c r="I30" s="760"/>
      <c r="J30" s="760"/>
      <c r="K30" s="761"/>
    </row>
    <row r="31" spans="1:11" ht="20.25" customHeight="1" x14ac:dyDescent="0.25">
      <c r="A31" s="756" t="s">
        <v>4</v>
      </c>
      <c r="B31" s="757"/>
      <c r="C31" s="758"/>
      <c r="D31" s="425"/>
      <c r="E31" s="425"/>
      <c r="F31" s="426"/>
      <c r="G31" s="375"/>
      <c r="H31" s="759"/>
      <c r="I31" s="760"/>
      <c r="J31" s="760"/>
      <c r="K31" s="761"/>
    </row>
    <row r="32" spans="1:11" ht="27" customHeight="1" x14ac:dyDescent="0.25">
      <c r="A32" s="756" t="s">
        <v>5</v>
      </c>
      <c r="B32" s="757"/>
      <c r="C32" s="758"/>
      <c r="D32" s="425"/>
      <c r="E32" s="425"/>
      <c r="F32" s="426"/>
      <c r="G32" s="428"/>
      <c r="H32" s="759"/>
      <c r="I32" s="760"/>
      <c r="J32" s="760"/>
      <c r="K32" s="761"/>
    </row>
    <row r="33" spans="1:11" ht="30.75" customHeight="1" x14ac:dyDescent="0.25">
      <c r="A33" s="756" t="s">
        <v>47</v>
      </c>
      <c r="B33" s="757"/>
      <c r="C33" s="758"/>
      <c r="D33" s="425"/>
      <c r="E33" s="425"/>
      <c r="F33" s="426"/>
      <c r="G33" s="428"/>
      <c r="H33" s="759"/>
      <c r="I33" s="760"/>
      <c r="J33" s="760"/>
      <c r="K33" s="761"/>
    </row>
    <row r="34" spans="1:11" ht="28.5" customHeight="1" x14ac:dyDescent="0.25">
      <c r="A34" s="756" t="s">
        <v>6</v>
      </c>
      <c r="B34" s="757"/>
      <c r="C34" s="758"/>
      <c r="D34" s="425"/>
      <c r="E34" s="425"/>
      <c r="F34" s="426"/>
      <c r="G34" s="428"/>
      <c r="H34" s="759"/>
      <c r="I34" s="760"/>
      <c r="J34" s="760"/>
      <c r="K34" s="761"/>
    </row>
    <row r="35" spans="1:11" ht="47.25" customHeight="1" x14ac:dyDescent="0.25">
      <c r="A35" s="756" t="s">
        <v>7</v>
      </c>
      <c r="B35" s="757"/>
      <c r="C35" s="758"/>
      <c r="D35" s="425"/>
      <c r="E35" s="425"/>
      <c r="F35" s="426"/>
      <c r="G35" s="427"/>
      <c r="H35" s="759"/>
      <c r="I35" s="760"/>
      <c r="J35" s="760"/>
      <c r="K35" s="761"/>
    </row>
    <row r="36" spans="1:11" ht="27" customHeight="1" x14ac:dyDescent="0.25">
      <c r="A36" s="762" t="s">
        <v>8</v>
      </c>
      <c r="B36" s="763"/>
      <c r="C36" s="763"/>
      <c r="D36" s="763"/>
      <c r="E36" s="763"/>
      <c r="F36" s="764"/>
      <c r="G36" s="375"/>
      <c r="H36" s="765"/>
      <c r="I36" s="766"/>
      <c r="J36" s="766"/>
      <c r="K36" s="767"/>
    </row>
    <row r="37" spans="1:11" ht="32.25" customHeight="1" x14ac:dyDescent="0.25">
      <c r="A37" s="768" t="s">
        <v>9</v>
      </c>
      <c r="B37" s="769"/>
      <c r="C37" s="770"/>
      <c r="D37" s="425"/>
      <c r="E37" s="425"/>
      <c r="F37" s="426"/>
      <c r="G37" s="428"/>
      <c r="H37" s="759"/>
      <c r="I37" s="760"/>
      <c r="J37" s="760"/>
      <c r="K37" s="761"/>
    </row>
    <row r="38" spans="1:11" ht="21" customHeight="1" x14ac:dyDescent="0.25">
      <c r="A38" s="768" t="s">
        <v>10</v>
      </c>
      <c r="B38" s="769"/>
      <c r="C38" s="771"/>
      <c r="D38" s="425"/>
      <c r="E38" s="425"/>
      <c r="F38" s="426"/>
      <c r="G38" s="428"/>
      <c r="H38" s="759"/>
      <c r="I38" s="760"/>
      <c r="J38" s="760"/>
      <c r="K38" s="761"/>
    </row>
    <row r="39" spans="1:11" ht="23.25" customHeight="1" x14ac:dyDescent="0.25">
      <c r="A39" s="768" t="s">
        <v>11</v>
      </c>
      <c r="B39" s="769"/>
      <c r="C39" s="770"/>
      <c r="D39" s="425"/>
      <c r="E39" s="425"/>
      <c r="F39" s="426"/>
      <c r="G39" s="427"/>
      <c r="H39" s="759"/>
      <c r="I39" s="760"/>
      <c r="J39" s="760"/>
      <c r="K39" s="761"/>
    </row>
    <row r="40" spans="1:11" ht="39.75" customHeight="1" x14ac:dyDescent="0.25">
      <c r="A40" s="768" t="s">
        <v>12</v>
      </c>
      <c r="B40" s="769"/>
      <c r="C40" s="771"/>
      <c r="D40" s="425"/>
      <c r="E40" s="425"/>
      <c r="F40" s="426"/>
      <c r="G40" s="427"/>
      <c r="H40" s="759"/>
      <c r="I40" s="760"/>
      <c r="J40" s="760"/>
      <c r="K40" s="761"/>
    </row>
    <row r="41" spans="1:11" ht="40.5" customHeight="1" x14ac:dyDescent="0.25">
      <c r="A41" s="768" t="s">
        <v>13</v>
      </c>
      <c r="B41" s="769"/>
      <c r="C41" s="771"/>
      <c r="D41" s="425"/>
      <c r="E41" s="425"/>
      <c r="F41" s="426"/>
      <c r="G41" s="427"/>
      <c r="H41" s="759"/>
      <c r="I41" s="760"/>
      <c r="J41" s="760"/>
      <c r="K41" s="761"/>
    </row>
    <row r="42" spans="1:11" ht="18" customHeight="1" x14ac:dyDescent="0.25">
      <c r="A42" s="772" t="s">
        <v>14</v>
      </c>
      <c r="B42" s="773"/>
      <c r="C42" s="773"/>
      <c r="D42" s="773"/>
      <c r="E42" s="773"/>
      <c r="F42" s="774"/>
      <c r="G42" s="375"/>
      <c r="H42" s="775"/>
      <c r="I42" s="776"/>
      <c r="J42" s="776"/>
      <c r="K42" s="777"/>
    </row>
    <row r="43" spans="1:11" ht="29.25" customHeight="1" x14ac:dyDescent="0.25">
      <c r="A43" s="768" t="s">
        <v>106</v>
      </c>
      <c r="B43" s="769"/>
      <c r="C43" s="770"/>
      <c r="D43" s="425"/>
      <c r="E43" s="425"/>
      <c r="F43" s="426"/>
      <c r="G43" s="428"/>
      <c r="H43" s="759"/>
      <c r="I43" s="760"/>
      <c r="J43" s="760"/>
      <c r="K43" s="761"/>
    </row>
    <row r="44" spans="1:11" ht="30" customHeight="1" x14ac:dyDescent="0.25">
      <c r="A44" s="768" t="s">
        <v>15</v>
      </c>
      <c r="B44" s="769"/>
      <c r="C44" s="771"/>
      <c r="D44" s="425"/>
      <c r="E44" s="425"/>
      <c r="F44" s="426"/>
      <c r="G44" s="428"/>
      <c r="H44" s="759"/>
      <c r="I44" s="760"/>
      <c r="J44" s="760"/>
      <c r="K44" s="761"/>
    </row>
    <row r="45" spans="1:11" ht="28.5" customHeight="1" x14ac:dyDescent="0.25">
      <c r="A45" s="768" t="s">
        <v>107</v>
      </c>
      <c r="B45" s="769"/>
      <c r="C45" s="770"/>
      <c r="D45" s="425"/>
      <c r="E45" s="425"/>
      <c r="F45" s="426"/>
      <c r="G45" s="428"/>
      <c r="H45" s="759"/>
      <c r="I45" s="760"/>
      <c r="J45" s="760"/>
      <c r="K45" s="761"/>
    </row>
    <row r="46" spans="1:11" ht="27" customHeight="1" x14ac:dyDescent="0.25">
      <c r="A46" s="768" t="s">
        <v>16</v>
      </c>
      <c r="B46" s="769"/>
      <c r="C46" s="771"/>
      <c r="D46" s="425"/>
      <c r="E46" s="425"/>
      <c r="F46" s="426"/>
      <c r="G46" s="428"/>
      <c r="H46" s="759"/>
      <c r="I46" s="760"/>
      <c r="J46" s="760"/>
      <c r="K46" s="761"/>
    </row>
    <row r="47" spans="1:11" ht="25.5" customHeight="1" x14ac:dyDescent="0.25">
      <c r="A47" s="768" t="s">
        <v>157</v>
      </c>
      <c r="B47" s="769"/>
      <c r="C47" s="771"/>
      <c r="D47" s="425"/>
      <c r="E47" s="425"/>
      <c r="F47" s="426"/>
      <c r="G47" s="428"/>
      <c r="H47" s="759"/>
      <c r="I47" s="760"/>
      <c r="J47" s="760"/>
      <c r="K47" s="761"/>
    </row>
    <row r="48" spans="1:11" ht="38.25" customHeight="1" x14ac:dyDescent="0.25">
      <c r="A48" s="768" t="s">
        <v>105</v>
      </c>
      <c r="B48" s="769"/>
      <c r="C48" s="770"/>
      <c r="D48" s="425"/>
      <c r="E48" s="425"/>
      <c r="F48" s="426"/>
      <c r="G48" s="427"/>
      <c r="H48" s="759"/>
      <c r="I48" s="760"/>
      <c r="J48" s="760"/>
      <c r="K48" s="761"/>
    </row>
    <row r="49" spans="1:11" ht="13.5" customHeight="1" x14ac:dyDescent="0.25">
      <c r="A49" s="805" t="s">
        <v>18</v>
      </c>
      <c r="B49" s="806"/>
      <c r="C49" s="806"/>
      <c r="D49" s="806"/>
      <c r="E49" s="806"/>
      <c r="F49" s="807"/>
      <c r="G49" s="427"/>
      <c r="H49" s="808"/>
      <c r="I49" s="809"/>
      <c r="J49" s="809"/>
      <c r="K49" s="810"/>
    </row>
    <row r="50" spans="1:11" ht="21" customHeight="1" x14ac:dyDescent="0.25">
      <c r="A50" s="768" t="s">
        <v>19</v>
      </c>
      <c r="B50" s="769"/>
      <c r="C50" s="771"/>
      <c r="D50" s="425"/>
      <c r="E50" s="425"/>
      <c r="F50" s="426"/>
      <c r="G50" s="375"/>
      <c r="H50" s="759"/>
      <c r="I50" s="760"/>
      <c r="J50" s="760"/>
      <c r="K50" s="761"/>
    </row>
    <row r="51" spans="1:11" ht="18.75" customHeight="1" x14ac:dyDescent="0.25">
      <c r="A51" s="768" t="s">
        <v>140</v>
      </c>
      <c r="B51" s="769"/>
      <c r="C51" s="771"/>
      <c r="D51" s="425"/>
      <c r="E51" s="425"/>
      <c r="F51" s="426"/>
      <c r="G51" s="428"/>
      <c r="H51" s="759"/>
      <c r="I51" s="760"/>
      <c r="J51" s="760"/>
      <c r="K51" s="761"/>
    </row>
    <row r="52" spans="1:11" ht="28.5" customHeight="1" x14ac:dyDescent="0.25">
      <c r="A52" s="768" t="s">
        <v>141</v>
      </c>
      <c r="B52" s="769"/>
      <c r="C52" s="770"/>
      <c r="D52" s="425"/>
      <c r="E52" s="425"/>
      <c r="F52" s="426"/>
      <c r="G52" s="427"/>
      <c r="H52" s="759"/>
      <c r="I52" s="760"/>
      <c r="J52" s="760"/>
      <c r="K52" s="761"/>
    </row>
    <row r="53" spans="1:11" ht="35.25" customHeight="1" x14ac:dyDescent="0.25">
      <c r="A53" s="768" t="s">
        <v>142</v>
      </c>
      <c r="B53" s="769"/>
      <c r="C53" s="771"/>
      <c r="D53" s="425"/>
      <c r="E53" s="425"/>
      <c r="F53" s="426"/>
      <c r="G53" s="375"/>
      <c r="H53" s="759"/>
      <c r="I53" s="760"/>
      <c r="J53" s="760"/>
      <c r="K53" s="761"/>
    </row>
    <row r="54" spans="1:11" ht="27.75" customHeight="1" x14ac:dyDescent="0.25">
      <c r="A54" s="768" t="s">
        <v>143</v>
      </c>
      <c r="B54" s="769"/>
      <c r="C54" s="770"/>
      <c r="D54" s="425"/>
      <c r="E54" s="425"/>
      <c r="F54" s="426"/>
      <c r="G54" s="428"/>
      <c r="H54" s="759"/>
      <c r="I54" s="760"/>
      <c r="J54" s="760"/>
      <c r="K54" s="761"/>
    </row>
    <row r="55" spans="1:11" ht="15.75" customHeight="1" x14ac:dyDescent="0.25">
      <c r="A55" s="768" t="s">
        <v>144</v>
      </c>
      <c r="B55" s="769"/>
      <c r="C55" s="771"/>
      <c r="D55" s="425"/>
      <c r="E55" s="425"/>
      <c r="F55" s="426"/>
      <c r="G55" s="428"/>
      <c r="H55" s="759"/>
      <c r="I55" s="760"/>
      <c r="J55" s="760"/>
      <c r="K55" s="761"/>
    </row>
    <row r="56" spans="1:11" ht="18" customHeight="1" x14ac:dyDescent="0.25">
      <c r="A56" s="768" t="s">
        <v>145</v>
      </c>
      <c r="B56" s="769"/>
      <c r="C56" s="771"/>
      <c r="D56" s="425"/>
      <c r="E56" s="425"/>
      <c r="F56" s="426"/>
      <c r="G56" s="428"/>
      <c r="H56" s="759"/>
      <c r="I56" s="760"/>
      <c r="J56" s="760"/>
      <c r="K56" s="761"/>
    </row>
    <row r="57" spans="1:11" ht="26.25" customHeight="1" x14ac:dyDescent="0.25">
      <c r="A57" s="768" t="s">
        <v>146</v>
      </c>
      <c r="B57" s="769"/>
      <c r="C57" s="771"/>
      <c r="D57" s="425"/>
      <c r="E57" s="425"/>
      <c r="F57" s="426"/>
      <c r="G57" s="428"/>
      <c r="H57" s="759"/>
      <c r="I57" s="760"/>
      <c r="J57" s="760"/>
      <c r="K57" s="761"/>
    </row>
    <row r="58" spans="1:11" ht="13.5" customHeight="1" x14ac:dyDescent="0.25">
      <c r="A58" s="796" t="s">
        <v>20</v>
      </c>
      <c r="B58" s="797"/>
      <c r="C58" s="797"/>
      <c r="D58" s="797"/>
      <c r="E58" s="797"/>
      <c r="F58" s="798"/>
      <c r="G58" s="427"/>
      <c r="H58" s="799"/>
      <c r="I58" s="800"/>
      <c r="J58" s="800"/>
      <c r="K58" s="801"/>
    </row>
    <row r="59" spans="1:11" ht="18" customHeight="1" x14ac:dyDescent="0.25">
      <c r="A59" s="768" t="s">
        <v>147</v>
      </c>
      <c r="B59" s="769"/>
      <c r="C59" s="771"/>
      <c r="D59" s="429"/>
      <c r="E59" s="429"/>
      <c r="F59" s="430"/>
      <c r="G59" s="375"/>
      <c r="H59" s="759"/>
      <c r="I59" s="760"/>
      <c r="J59" s="760"/>
      <c r="K59" s="761"/>
    </row>
    <row r="60" spans="1:11" ht="27" customHeight="1" x14ac:dyDescent="0.25">
      <c r="A60" s="802" t="s">
        <v>148</v>
      </c>
      <c r="B60" s="803"/>
      <c r="C60" s="804"/>
      <c r="D60" s="431"/>
      <c r="E60" s="431"/>
      <c r="F60" s="432"/>
      <c r="G60" s="428"/>
      <c r="H60" s="759"/>
      <c r="I60" s="760"/>
      <c r="J60" s="760"/>
      <c r="K60" s="761"/>
    </row>
    <row r="61" spans="1:11" ht="15" customHeight="1" x14ac:dyDescent="0.25">
      <c r="A61" s="790" t="s">
        <v>68</v>
      </c>
      <c r="B61" s="791"/>
      <c r="C61" s="791"/>
      <c r="D61" s="791"/>
      <c r="E61" s="791"/>
      <c r="F61" s="792"/>
      <c r="G61" s="428"/>
      <c r="H61" s="793"/>
      <c r="I61" s="794"/>
      <c r="J61" s="794"/>
      <c r="K61" s="795"/>
    </row>
    <row r="62" spans="1:11" ht="15.75" customHeight="1" x14ac:dyDescent="0.25">
      <c r="A62" s="778" t="s">
        <v>150</v>
      </c>
      <c r="B62" s="779"/>
      <c r="C62" s="780"/>
      <c r="D62" s="425"/>
      <c r="E62" s="425"/>
      <c r="F62" s="433"/>
      <c r="G62" s="428"/>
      <c r="H62" s="759"/>
      <c r="I62" s="760"/>
      <c r="J62" s="760"/>
      <c r="K62" s="761"/>
    </row>
    <row r="63" spans="1:11" x14ac:dyDescent="0.25">
      <c r="A63" s="784" t="s">
        <v>151</v>
      </c>
      <c r="B63" s="785"/>
      <c r="C63" s="786"/>
      <c r="D63" s="425"/>
      <c r="E63" s="425"/>
      <c r="F63" s="433"/>
      <c r="G63" s="428"/>
      <c r="H63" s="759"/>
      <c r="I63" s="760"/>
      <c r="J63" s="760"/>
      <c r="K63" s="761"/>
    </row>
    <row r="64" spans="1:11" x14ac:dyDescent="0.25">
      <c r="A64" s="784" t="s">
        <v>152</v>
      </c>
      <c r="B64" s="785"/>
      <c r="C64" s="786"/>
      <c r="D64" s="425"/>
      <c r="E64" s="425"/>
      <c r="F64" s="433"/>
      <c r="G64" s="428"/>
      <c r="H64" s="759"/>
      <c r="I64" s="760"/>
      <c r="J64" s="760"/>
      <c r="K64" s="761"/>
    </row>
    <row r="65" spans="1:25" x14ac:dyDescent="0.25">
      <c r="A65" s="784" t="s">
        <v>153</v>
      </c>
      <c r="B65" s="785"/>
      <c r="C65" s="786"/>
      <c r="D65" s="425"/>
      <c r="E65" s="425"/>
      <c r="F65" s="433"/>
      <c r="G65" s="428"/>
      <c r="H65" s="759"/>
      <c r="I65" s="760"/>
      <c r="J65" s="760"/>
      <c r="K65" s="761"/>
    </row>
    <row r="66" spans="1:25" x14ac:dyDescent="0.25">
      <c r="A66" s="784" t="s">
        <v>154</v>
      </c>
      <c r="B66" s="785"/>
      <c r="C66" s="786"/>
      <c r="D66" s="425"/>
      <c r="E66" s="425"/>
      <c r="F66" s="433"/>
      <c r="G66" s="428"/>
      <c r="H66" s="759"/>
      <c r="I66" s="760"/>
      <c r="J66" s="760"/>
      <c r="K66" s="761"/>
    </row>
    <row r="67" spans="1:25" ht="15.75" thickBot="1" x14ac:dyDescent="0.3">
      <c r="A67" s="787" t="s">
        <v>155</v>
      </c>
      <c r="B67" s="788"/>
      <c r="C67" s="789"/>
      <c r="D67" s="434"/>
      <c r="E67" s="434"/>
      <c r="F67" s="435"/>
      <c r="G67" s="428"/>
      <c r="H67" s="781"/>
      <c r="I67" s="782"/>
      <c r="J67" s="782"/>
      <c r="K67" s="783"/>
    </row>
    <row r="68" spans="1:25" x14ac:dyDescent="0.25">
      <c r="A68" s="436"/>
      <c r="B68" s="436"/>
      <c r="C68" s="436"/>
      <c r="D68" s="436"/>
      <c r="E68" s="436"/>
      <c r="F68" s="436"/>
      <c r="G68" s="436"/>
      <c r="H68" s="436"/>
      <c r="I68" s="436"/>
      <c r="J68" s="436"/>
      <c r="K68" s="436"/>
      <c r="L68" s="56"/>
      <c r="M68" s="56"/>
      <c r="N68" s="56"/>
      <c r="O68" s="56"/>
      <c r="P68" s="56"/>
      <c r="Q68" s="56"/>
      <c r="R68" s="56"/>
      <c r="S68" s="56"/>
      <c r="T68" s="56"/>
      <c r="U68" s="56"/>
      <c r="V68" s="56"/>
      <c r="W68" s="56"/>
      <c r="X68" s="56"/>
      <c r="Y68" s="56"/>
    </row>
    <row r="69" spans="1:25" x14ac:dyDescent="0.25">
      <c r="A69" s="56"/>
      <c r="B69" s="56"/>
      <c r="C69" s="56"/>
      <c r="D69" s="56"/>
      <c r="E69" s="56"/>
      <c r="F69" s="56"/>
      <c r="G69" s="56"/>
      <c r="H69" s="56"/>
      <c r="I69" s="56"/>
      <c r="J69" s="56"/>
      <c r="K69" s="56"/>
      <c r="L69" s="56"/>
      <c r="M69" s="56"/>
      <c r="N69" s="56"/>
      <c r="O69" s="56"/>
      <c r="P69" s="56"/>
      <c r="Q69" s="56"/>
      <c r="R69" s="56"/>
      <c r="S69" s="56"/>
      <c r="T69" s="56"/>
      <c r="U69" s="56"/>
      <c r="V69" s="56"/>
      <c r="W69" s="56"/>
      <c r="X69" s="56"/>
      <c r="Y69" s="56"/>
    </row>
    <row r="70" spans="1:25" ht="39" customHeight="1" x14ac:dyDescent="0.25">
      <c r="A70" s="56"/>
      <c r="B70" s="56"/>
      <c r="C70" s="56"/>
      <c r="D70" s="56"/>
      <c r="E70" s="56"/>
      <c r="F70" s="56"/>
      <c r="G70" s="56"/>
      <c r="H70" s="56"/>
      <c r="I70" s="56"/>
      <c r="J70" s="56"/>
      <c r="K70" s="56"/>
      <c r="L70" s="56"/>
      <c r="M70" s="56"/>
      <c r="N70" s="56"/>
      <c r="O70" s="56"/>
      <c r="P70" s="56"/>
      <c r="Q70" s="56"/>
      <c r="R70" s="56"/>
      <c r="S70" s="56"/>
      <c r="T70" s="56"/>
      <c r="U70" s="56"/>
      <c r="V70" s="56"/>
      <c r="W70" s="56"/>
      <c r="X70" s="56"/>
      <c r="Y70" s="56"/>
    </row>
    <row r="71" spans="1:25" ht="22.5" customHeight="1" x14ac:dyDescent="0.25">
      <c r="A71" s="56"/>
      <c r="B71" s="56"/>
      <c r="C71" s="56"/>
      <c r="D71" s="56"/>
      <c r="E71" s="56"/>
      <c r="F71" s="56"/>
      <c r="G71" s="56"/>
      <c r="H71" s="56"/>
      <c r="I71" s="56"/>
      <c r="J71" s="56"/>
      <c r="K71" s="56"/>
      <c r="L71" s="56"/>
      <c r="M71" s="56"/>
      <c r="N71" s="56"/>
      <c r="O71" s="56"/>
      <c r="P71" s="56"/>
      <c r="Q71" s="56"/>
      <c r="R71" s="56"/>
      <c r="S71" s="56"/>
      <c r="T71" s="56"/>
      <c r="U71" s="56"/>
      <c r="V71" s="56"/>
      <c r="W71" s="56"/>
      <c r="X71" s="56"/>
      <c r="Y71" s="56"/>
    </row>
    <row r="72" spans="1:25" ht="20.100000000000001" customHeight="1" x14ac:dyDescent="0.25">
      <c r="A72" s="56"/>
      <c r="B72" s="56"/>
      <c r="C72" s="56"/>
      <c r="D72" s="56"/>
      <c r="E72" s="56"/>
      <c r="F72" s="56"/>
      <c r="G72" s="56"/>
      <c r="H72" s="56"/>
      <c r="I72" s="56"/>
      <c r="J72" s="56"/>
      <c r="K72" s="56"/>
      <c r="L72" s="56"/>
      <c r="M72" s="56"/>
      <c r="N72" s="56"/>
      <c r="O72" s="56"/>
      <c r="P72" s="56"/>
      <c r="Q72" s="56"/>
      <c r="R72" s="56"/>
      <c r="S72" s="56"/>
      <c r="T72" s="56"/>
      <c r="U72" s="56"/>
      <c r="V72" s="56"/>
      <c r="W72" s="56"/>
      <c r="X72" s="56"/>
      <c r="Y72" s="56"/>
    </row>
    <row r="73" spans="1:25" ht="20.100000000000001" customHeight="1" x14ac:dyDescent="0.25">
      <c r="A73" s="56"/>
      <c r="B73" s="56"/>
      <c r="C73" s="56"/>
      <c r="D73" s="56"/>
      <c r="E73" s="56"/>
      <c r="F73" s="56"/>
      <c r="G73" s="56"/>
      <c r="H73" s="56"/>
      <c r="I73" s="56"/>
      <c r="J73" s="56"/>
      <c r="K73" s="56"/>
      <c r="L73" s="56"/>
      <c r="M73" s="56"/>
      <c r="N73" s="56"/>
      <c r="O73" s="56"/>
      <c r="P73" s="56"/>
      <c r="Q73" s="56"/>
      <c r="R73" s="56"/>
      <c r="S73" s="56"/>
      <c r="T73" s="56"/>
      <c r="U73" s="56"/>
      <c r="V73" s="56"/>
      <c r="W73" s="56"/>
      <c r="X73" s="56"/>
      <c r="Y73" s="56"/>
    </row>
    <row r="74" spans="1:25" ht="20.100000000000001" customHeight="1" x14ac:dyDescent="0.25">
      <c r="A74" s="56"/>
      <c r="B74" s="56"/>
      <c r="C74" s="56"/>
      <c r="D74" s="56"/>
      <c r="E74" s="56"/>
      <c r="F74" s="56"/>
      <c r="G74" s="56"/>
      <c r="H74" s="56"/>
      <c r="I74" s="56"/>
      <c r="J74" s="56"/>
      <c r="K74" s="56"/>
      <c r="L74" s="56"/>
      <c r="M74" s="56"/>
      <c r="N74" s="56"/>
      <c r="O74" s="56"/>
      <c r="P74" s="56"/>
      <c r="Q74" s="56"/>
      <c r="R74" s="56"/>
      <c r="S74" s="56"/>
      <c r="T74" s="56"/>
      <c r="U74" s="56"/>
      <c r="V74" s="56"/>
      <c r="W74" s="56"/>
      <c r="X74" s="56"/>
      <c r="Y74" s="56"/>
    </row>
    <row r="75" spans="1:25" ht="20.100000000000001" customHeight="1" x14ac:dyDescent="0.25">
      <c r="A75" s="56"/>
      <c r="B75" s="56"/>
      <c r="C75" s="56"/>
      <c r="D75" s="56"/>
      <c r="E75" s="56"/>
      <c r="F75" s="56"/>
      <c r="G75" s="56"/>
      <c r="H75" s="56"/>
      <c r="I75" s="56"/>
      <c r="J75" s="56"/>
      <c r="K75" s="56"/>
      <c r="L75" s="56"/>
      <c r="M75" s="56"/>
      <c r="N75" s="56"/>
      <c r="O75" s="56"/>
      <c r="P75" s="56"/>
      <c r="Q75" s="56"/>
      <c r="R75" s="56"/>
      <c r="S75" s="56"/>
      <c r="T75" s="56"/>
      <c r="U75" s="56"/>
      <c r="V75" s="56"/>
      <c r="W75" s="56"/>
      <c r="X75" s="56"/>
      <c r="Y75" s="56"/>
    </row>
    <row r="76" spans="1:25" ht="20.100000000000001" customHeight="1" x14ac:dyDescent="0.25">
      <c r="A76" s="56"/>
      <c r="B76" s="56"/>
      <c r="C76" s="56"/>
      <c r="D76" s="56"/>
      <c r="E76" s="56"/>
      <c r="F76" s="56"/>
      <c r="G76" s="56"/>
      <c r="H76" s="56"/>
      <c r="I76" s="56"/>
      <c r="J76" s="56"/>
      <c r="K76" s="56"/>
      <c r="L76" s="56"/>
      <c r="M76" s="56"/>
      <c r="N76" s="56"/>
      <c r="O76" s="56"/>
      <c r="P76" s="56"/>
      <c r="Q76" s="56"/>
      <c r="R76" s="56"/>
      <c r="S76" s="56"/>
      <c r="T76" s="56"/>
      <c r="U76" s="56"/>
      <c r="V76" s="56"/>
      <c r="W76" s="56"/>
      <c r="X76" s="56"/>
      <c r="Y76" s="56"/>
    </row>
    <row r="77" spans="1:25" ht="20.100000000000001" customHeight="1" x14ac:dyDescent="0.25">
      <c r="A77" s="56"/>
      <c r="B77" s="56"/>
      <c r="C77" s="56"/>
      <c r="D77" s="56"/>
      <c r="E77" s="56"/>
      <c r="F77" s="56"/>
      <c r="G77" s="56"/>
      <c r="H77" s="56"/>
      <c r="I77" s="56"/>
      <c r="J77" s="56"/>
      <c r="K77" s="56"/>
      <c r="L77" s="56"/>
      <c r="M77" s="56"/>
      <c r="N77" s="56"/>
      <c r="O77" s="56"/>
      <c r="P77" s="56"/>
      <c r="Q77" s="56"/>
      <c r="R77" s="56"/>
      <c r="S77" s="56"/>
      <c r="T77" s="56"/>
      <c r="U77" s="56"/>
      <c r="V77" s="56"/>
      <c r="W77" s="56"/>
      <c r="X77" s="56"/>
      <c r="Y77" s="56"/>
    </row>
    <row r="78" spans="1:25" ht="20.100000000000001" customHeight="1" x14ac:dyDescent="0.25">
      <c r="A78" s="56"/>
      <c r="B78" s="56"/>
      <c r="C78" s="56"/>
      <c r="D78" s="56"/>
      <c r="E78" s="56"/>
      <c r="F78" s="56"/>
      <c r="G78" s="56"/>
      <c r="H78" s="56"/>
      <c r="I78" s="56"/>
      <c r="J78" s="56"/>
      <c r="K78" s="56"/>
      <c r="L78" s="56"/>
      <c r="M78" s="56"/>
      <c r="N78" s="56"/>
      <c r="O78" s="56"/>
      <c r="P78" s="56"/>
      <c r="Q78" s="56"/>
      <c r="R78" s="56"/>
      <c r="S78" s="56"/>
      <c r="T78" s="56"/>
      <c r="U78" s="56"/>
      <c r="V78" s="56"/>
      <c r="W78" s="56"/>
      <c r="X78" s="56"/>
      <c r="Y78" s="56"/>
    </row>
    <row r="79" spans="1:25" ht="20.100000000000001" customHeight="1" x14ac:dyDescent="0.25">
      <c r="A79" s="56"/>
      <c r="B79" s="56"/>
      <c r="C79" s="56"/>
      <c r="D79" s="56"/>
      <c r="E79" s="56"/>
      <c r="F79" s="56"/>
      <c r="G79" s="56"/>
      <c r="H79" s="56"/>
      <c r="I79" s="56"/>
      <c r="J79" s="56"/>
      <c r="K79" s="56"/>
      <c r="L79" s="56"/>
      <c r="M79" s="56"/>
      <c r="N79" s="56"/>
      <c r="O79" s="56"/>
      <c r="P79" s="56"/>
      <c r="Q79" s="56"/>
      <c r="R79" s="56"/>
      <c r="S79" s="56"/>
      <c r="T79" s="56"/>
      <c r="U79" s="56"/>
      <c r="V79" s="56"/>
      <c r="W79" s="56"/>
      <c r="X79" s="56"/>
      <c r="Y79" s="56"/>
    </row>
    <row r="80" spans="1:25" ht="20.100000000000001" customHeight="1" x14ac:dyDescent="0.25">
      <c r="A80" s="56"/>
      <c r="B80" s="56"/>
      <c r="C80" s="56"/>
      <c r="D80" s="56"/>
      <c r="E80" s="56"/>
      <c r="F80" s="56"/>
      <c r="G80" s="56"/>
      <c r="H80" s="56"/>
      <c r="I80" s="56"/>
      <c r="J80" s="56"/>
      <c r="K80" s="56"/>
      <c r="L80" s="56"/>
      <c r="M80" s="56"/>
      <c r="N80" s="56"/>
      <c r="O80" s="56"/>
      <c r="P80" s="56"/>
      <c r="Q80" s="56"/>
      <c r="R80" s="56"/>
      <c r="S80" s="56"/>
      <c r="T80" s="56"/>
      <c r="U80" s="56"/>
      <c r="V80" s="56"/>
      <c r="W80" s="56"/>
      <c r="X80" s="56"/>
      <c r="Y80" s="56"/>
    </row>
    <row r="81" spans="1:25" ht="20.100000000000001" customHeight="1" x14ac:dyDescent="0.25">
      <c r="A81" s="56"/>
      <c r="B81" s="56"/>
      <c r="C81" s="56"/>
      <c r="D81" s="56"/>
      <c r="E81" s="56"/>
      <c r="F81" s="56"/>
      <c r="G81" s="56"/>
      <c r="H81" s="56"/>
      <c r="I81" s="56"/>
      <c r="J81" s="56"/>
      <c r="K81" s="56"/>
      <c r="L81" s="56"/>
      <c r="M81" s="56"/>
      <c r="N81" s="56"/>
      <c r="O81" s="56"/>
      <c r="P81" s="56"/>
      <c r="Q81" s="56"/>
      <c r="R81" s="56"/>
      <c r="S81" s="56"/>
      <c r="T81" s="56"/>
      <c r="U81" s="56"/>
      <c r="V81" s="56"/>
      <c r="W81" s="56"/>
      <c r="X81" s="56"/>
      <c r="Y81" s="56"/>
    </row>
    <row r="82" spans="1:25" ht="20.100000000000001" customHeight="1" x14ac:dyDescent="0.25">
      <c r="A82" s="56"/>
      <c r="B82" s="56"/>
      <c r="C82" s="56"/>
      <c r="D82" s="56"/>
      <c r="E82" s="56"/>
      <c r="F82" s="56"/>
      <c r="G82" s="56"/>
      <c r="H82" s="56"/>
      <c r="I82" s="56"/>
      <c r="J82" s="56"/>
      <c r="K82" s="56"/>
      <c r="L82" s="56"/>
      <c r="M82" s="56"/>
      <c r="N82" s="56"/>
      <c r="O82" s="56"/>
      <c r="P82" s="56"/>
      <c r="Q82" s="56"/>
      <c r="R82" s="56"/>
      <c r="S82" s="56"/>
      <c r="T82" s="56"/>
      <c r="U82" s="56"/>
      <c r="V82" s="56"/>
      <c r="W82" s="56"/>
      <c r="X82" s="56"/>
      <c r="Y82" s="56"/>
    </row>
    <row r="83" spans="1:25" ht="20.100000000000001" customHeight="1" x14ac:dyDescent="0.25">
      <c r="A83" s="56"/>
      <c r="B83" s="56"/>
      <c r="C83" s="56"/>
      <c r="D83" s="56"/>
      <c r="E83" s="56"/>
      <c r="F83" s="56"/>
      <c r="G83" s="56"/>
      <c r="H83" s="56"/>
      <c r="I83" s="56"/>
      <c r="J83" s="56"/>
      <c r="K83" s="56"/>
      <c r="L83" s="56"/>
      <c r="M83" s="56"/>
      <c r="N83" s="56"/>
      <c r="O83" s="56"/>
      <c r="P83" s="56"/>
      <c r="Q83" s="56"/>
      <c r="R83" s="56"/>
      <c r="S83" s="56"/>
      <c r="T83" s="56"/>
      <c r="U83" s="56"/>
      <c r="V83" s="56"/>
      <c r="W83" s="56"/>
      <c r="X83" s="56"/>
      <c r="Y83" s="56"/>
    </row>
    <row r="84" spans="1:25" ht="20.100000000000001" customHeight="1" x14ac:dyDescent="0.25">
      <c r="A84" s="56"/>
      <c r="B84" s="56"/>
      <c r="C84" s="56"/>
      <c r="D84" s="56"/>
      <c r="E84" s="56"/>
      <c r="F84" s="56"/>
      <c r="G84" s="56"/>
      <c r="H84" s="56"/>
      <c r="I84" s="56"/>
      <c r="J84" s="56"/>
      <c r="K84" s="56"/>
      <c r="L84" s="56"/>
      <c r="M84" s="56"/>
      <c r="N84" s="56"/>
      <c r="O84" s="56"/>
      <c r="P84" s="56"/>
      <c r="Q84" s="56"/>
      <c r="R84" s="56"/>
      <c r="S84" s="56"/>
      <c r="T84" s="56"/>
      <c r="U84" s="56"/>
      <c r="V84" s="56"/>
      <c r="W84" s="56"/>
      <c r="X84" s="56"/>
      <c r="Y84" s="56"/>
    </row>
    <row r="85" spans="1:25" ht="20.100000000000001" customHeight="1" x14ac:dyDescent="0.25">
      <c r="A85" s="56"/>
      <c r="B85" s="56"/>
      <c r="C85" s="56"/>
      <c r="D85" s="56"/>
      <c r="E85" s="56"/>
      <c r="F85" s="56"/>
      <c r="G85" s="56"/>
      <c r="H85" s="56"/>
      <c r="I85" s="56"/>
      <c r="J85" s="56"/>
      <c r="K85" s="56"/>
      <c r="L85" s="56"/>
      <c r="M85" s="56"/>
      <c r="N85" s="56"/>
      <c r="O85" s="56"/>
      <c r="P85" s="56"/>
      <c r="Q85" s="56"/>
      <c r="R85" s="56"/>
      <c r="S85" s="56"/>
      <c r="T85" s="56"/>
      <c r="U85" s="56"/>
      <c r="V85" s="56"/>
      <c r="W85" s="56"/>
      <c r="X85" s="56"/>
      <c r="Y85" s="56"/>
    </row>
    <row r="86" spans="1:25" ht="20.100000000000001" customHeight="1" x14ac:dyDescent="0.25">
      <c r="A86" s="56"/>
      <c r="B86" s="56"/>
      <c r="C86" s="56"/>
      <c r="D86" s="56"/>
      <c r="E86" s="56"/>
      <c r="F86" s="56"/>
      <c r="G86" s="56"/>
      <c r="H86" s="56"/>
      <c r="I86" s="56"/>
      <c r="J86" s="56"/>
      <c r="K86" s="56"/>
      <c r="L86" s="56"/>
      <c r="M86" s="56"/>
      <c r="N86" s="56"/>
      <c r="O86" s="56"/>
      <c r="P86" s="56"/>
      <c r="Q86" s="56"/>
      <c r="R86" s="56"/>
      <c r="S86" s="56"/>
      <c r="T86" s="56"/>
      <c r="U86" s="56"/>
      <c r="V86" s="56"/>
      <c r="W86" s="56"/>
      <c r="X86" s="56"/>
      <c r="Y86" s="56"/>
    </row>
    <row r="87" spans="1:25" ht="20.100000000000001" customHeight="1" x14ac:dyDescent="0.25">
      <c r="A87" s="56"/>
      <c r="B87" s="56"/>
      <c r="C87" s="56"/>
      <c r="D87" s="56"/>
      <c r="E87" s="56"/>
      <c r="F87" s="56"/>
      <c r="G87" s="56"/>
      <c r="H87" s="56"/>
      <c r="I87" s="56"/>
      <c r="J87" s="56"/>
      <c r="K87" s="56"/>
      <c r="L87" s="56"/>
      <c r="M87" s="56"/>
      <c r="N87" s="56"/>
      <c r="O87" s="56"/>
      <c r="P87" s="56"/>
      <c r="Q87" s="56"/>
      <c r="R87" s="56"/>
      <c r="S87" s="56"/>
      <c r="T87" s="56"/>
      <c r="U87" s="56"/>
      <c r="V87" s="56"/>
      <c r="W87" s="56"/>
      <c r="X87" s="56"/>
      <c r="Y87" s="56"/>
    </row>
    <row r="88" spans="1:25" ht="20.100000000000001" customHeight="1" x14ac:dyDescent="0.25">
      <c r="A88" s="56"/>
      <c r="B88" s="56"/>
      <c r="C88" s="56"/>
      <c r="D88" s="56"/>
      <c r="E88" s="56"/>
      <c r="F88" s="56"/>
      <c r="G88" s="56"/>
      <c r="H88" s="56"/>
      <c r="I88" s="56"/>
      <c r="J88" s="56"/>
      <c r="K88" s="56"/>
      <c r="L88" s="56"/>
      <c r="M88" s="56"/>
      <c r="N88" s="56"/>
      <c r="O88" s="56"/>
      <c r="P88" s="56"/>
      <c r="Q88" s="56"/>
      <c r="R88" s="56"/>
      <c r="S88" s="56"/>
      <c r="T88" s="56"/>
      <c r="U88" s="56"/>
      <c r="V88" s="56"/>
      <c r="W88" s="56"/>
      <c r="X88" s="56"/>
      <c r="Y88" s="56"/>
    </row>
    <row r="89" spans="1:25" ht="20.100000000000001" customHeight="1" x14ac:dyDescent="0.25">
      <c r="A89" s="56"/>
      <c r="B89" s="56"/>
      <c r="C89" s="56"/>
      <c r="D89" s="56"/>
      <c r="E89" s="56"/>
      <c r="F89" s="56"/>
      <c r="G89" s="56"/>
      <c r="H89" s="56"/>
      <c r="I89" s="56"/>
      <c r="J89" s="56"/>
      <c r="K89" s="56"/>
      <c r="L89" s="56"/>
      <c r="M89" s="56"/>
      <c r="N89" s="56"/>
      <c r="O89" s="56"/>
      <c r="P89" s="56"/>
      <c r="Q89" s="56"/>
      <c r="R89" s="56"/>
      <c r="S89" s="56"/>
      <c r="T89" s="56"/>
      <c r="U89" s="56"/>
      <c r="V89" s="56"/>
      <c r="W89" s="56"/>
      <c r="X89" s="56"/>
      <c r="Y89" s="56"/>
    </row>
    <row r="90" spans="1:25" ht="20.100000000000001" customHeight="1" x14ac:dyDescent="0.25">
      <c r="A90" s="56"/>
      <c r="B90" s="56"/>
      <c r="C90" s="56"/>
      <c r="D90" s="56"/>
      <c r="E90" s="56"/>
      <c r="F90" s="56"/>
      <c r="G90" s="56"/>
      <c r="H90" s="56"/>
      <c r="I90" s="56"/>
      <c r="J90" s="56"/>
      <c r="K90" s="56"/>
      <c r="L90" s="56"/>
      <c r="M90" s="56"/>
      <c r="N90" s="56"/>
      <c r="O90" s="56"/>
      <c r="P90" s="56"/>
      <c r="Q90" s="56"/>
      <c r="R90" s="56"/>
      <c r="S90" s="56"/>
      <c r="T90" s="56"/>
      <c r="U90" s="56"/>
      <c r="V90" s="56"/>
      <c r="W90" s="56"/>
      <c r="X90" s="56"/>
      <c r="Y90" s="56"/>
    </row>
    <row r="91" spans="1:25" ht="20.100000000000001" customHeight="1" x14ac:dyDescent="0.25">
      <c r="A91" s="56"/>
      <c r="B91" s="56"/>
      <c r="C91" s="56"/>
      <c r="D91" s="56"/>
      <c r="E91" s="56"/>
      <c r="F91" s="56"/>
      <c r="G91" s="56"/>
      <c r="H91" s="56"/>
      <c r="I91" s="56"/>
      <c r="J91" s="56"/>
      <c r="K91" s="56"/>
      <c r="L91" s="56"/>
      <c r="M91" s="56"/>
      <c r="N91" s="56"/>
      <c r="O91" s="56"/>
      <c r="P91" s="56"/>
      <c r="Q91" s="56"/>
      <c r="R91" s="56"/>
      <c r="S91" s="56"/>
      <c r="T91" s="56"/>
      <c r="U91" s="56"/>
      <c r="V91" s="56"/>
      <c r="W91" s="56"/>
      <c r="X91" s="56"/>
      <c r="Y91" s="56"/>
    </row>
    <row r="92" spans="1:25" ht="20.100000000000001" customHeight="1" x14ac:dyDescent="0.25">
      <c r="A92" s="56"/>
      <c r="B92" s="56"/>
      <c r="C92" s="56"/>
      <c r="D92" s="56"/>
      <c r="E92" s="56"/>
      <c r="F92" s="56"/>
      <c r="G92" s="56"/>
      <c r="H92" s="56"/>
      <c r="I92" s="56"/>
      <c r="J92" s="56"/>
      <c r="K92" s="56"/>
      <c r="L92" s="56"/>
      <c r="M92" s="56"/>
      <c r="N92" s="56"/>
      <c r="O92" s="56"/>
      <c r="P92" s="56"/>
      <c r="Q92" s="56"/>
      <c r="R92" s="56"/>
      <c r="S92" s="56"/>
      <c r="T92" s="56"/>
      <c r="U92" s="56"/>
      <c r="V92" s="56"/>
      <c r="W92" s="56"/>
      <c r="X92" s="56"/>
      <c r="Y92" s="56"/>
    </row>
    <row r="93" spans="1:25" ht="20.100000000000001" customHeight="1" x14ac:dyDescent="0.25">
      <c r="A93" s="56"/>
      <c r="B93" s="56"/>
      <c r="C93" s="56"/>
      <c r="D93" s="56"/>
      <c r="E93" s="56"/>
      <c r="F93" s="56"/>
      <c r="G93" s="56"/>
      <c r="H93" s="56"/>
      <c r="I93" s="56"/>
      <c r="J93" s="56"/>
      <c r="K93" s="56"/>
      <c r="L93" s="56"/>
      <c r="M93" s="56"/>
      <c r="N93" s="56"/>
      <c r="O93" s="56"/>
      <c r="P93" s="56"/>
      <c r="Q93" s="56"/>
      <c r="R93" s="56"/>
      <c r="S93" s="56"/>
      <c r="T93" s="56"/>
      <c r="U93" s="56"/>
      <c r="V93" s="56"/>
      <c r="W93" s="56"/>
      <c r="X93" s="56"/>
      <c r="Y93" s="56"/>
    </row>
    <row r="94" spans="1:25" ht="20.100000000000001" customHeight="1" x14ac:dyDescent="0.25">
      <c r="A94" s="56"/>
      <c r="B94" s="56"/>
      <c r="C94" s="56"/>
      <c r="D94" s="56"/>
      <c r="E94" s="56"/>
      <c r="F94" s="56"/>
      <c r="G94" s="56"/>
      <c r="H94" s="56"/>
      <c r="I94" s="56"/>
      <c r="J94" s="56"/>
      <c r="K94" s="56"/>
      <c r="L94" s="56"/>
      <c r="M94" s="56"/>
      <c r="N94" s="56"/>
      <c r="O94" s="56"/>
      <c r="P94" s="56"/>
      <c r="Q94" s="56"/>
      <c r="R94" s="56"/>
      <c r="S94" s="56"/>
      <c r="T94" s="56"/>
      <c r="U94" s="56"/>
      <c r="V94" s="56"/>
      <c r="W94" s="56"/>
      <c r="X94" s="56"/>
      <c r="Y94" s="56"/>
    </row>
    <row r="95" spans="1:25" ht="20.100000000000001" customHeight="1" x14ac:dyDescent="0.25">
      <c r="A95" s="56"/>
      <c r="B95" s="56"/>
      <c r="C95" s="56"/>
      <c r="D95" s="56"/>
      <c r="E95" s="56"/>
      <c r="F95" s="56"/>
      <c r="G95" s="56"/>
      <c r="H95" s="56"/>
      <c r="I95" s="56"/>
      <c r="J95" s="56"/>
      <c r="K95" s="56"/>
      <c r="L95" s="56"/>
      <c r="M95" s="56"/>
      <c r="N95" s="56"/>
      <c r="O95" s="56"/>
      <c r="P95" s="56"/>
      <c r="Q95" s="56"/>
      <c r="R95" s="56"/>
      <c r="S95" s="56"/>
      <c r="T95" s="56"/>
      <c r="U95" s="56"/>
      <c r="V95" s="56"/>
      <c r="W95" s="56"/>
      <c r="X95" s="56"/>
      <c r="Y95" s="56"/>
    </row>
    <row r="96" spans="1:25" ht="20.100000000000001" customHeight="1" x14ac:dyDescent="0.25">
      <c r="A96" s="56"/>
      <c r="B96" s="56"/>
      <c r="C96" s="56"/>
      <c r="D96" s="56"/>
      <c r="E96" s="56"/>
      <c r="F96" s="56"/>
      <c r="G96" s="56"/>
      <c r="H96" s="56"/>
      <c r="I96" s="56"/>
      <c r="J96" s="56"/>
      <c r="K96" s="56"/>
      <c r="L96" s="56"/>
      <c r="M96" s="56"/>
      <c r="N96" s="56"/>
      <c r="O96" s="56"/>
      <c r="P96" s="56"/>
      <c r="Q96" s="56"/>
      <c r="R96" s="56"/>
      <c r="S96" s="56"/>
      <c r="T96" s="56"/>
      <c r="U96" s="56"/>
      <c r="V96" s="56"/>
      <c r="W96" s="56"/>
      <c r="X96" s="56"/>
      <c r="Y96" s="56"/>
    </row>
    <row r="97" spans="1:25" ht="20.100000000000001" customHeight="1" x14ac:dyDescent="0.25">
      <c r="A97" s="56"/>
      <c r="B97" s="56"/>
      <c r="C97" s="56"/>
      <c r="D97" s="56"/>
      <c r="E97" s="56"/>
      <c r="F97" s="56"/>
      <c r="G97" s="56"/>
      <c r="H97" s="56"/>
      <c r="I97" s="56"/>
      <c r="J97" s="56"/>
      <c r="K97" s="56"/>
      <c r="L97" s="56"/>
      <c r="M97" s="56"/>
      <c r="N97" s="56"/>
      <c r="O97" s="56"/>
      <c r="P97" s="56"/>
      <c r="Q97" s="56"/>
      <c r="R97" s="56"/>
      <c r="S97" s="56"/>
      <c r="T97" s="56"/>
      <c r="U97" s="56"/>
      <c r="V97" s="56"/>
      <c r="W97" s="56"/>
      <c r="X97" s="56"/>
      <c r="Y97" s="56"/>
    </row>
    <row r="98" spans="1:25" ht="20.100000000000001" customHeight="1" x14ac:dyDescent="0.25">
      <c r="A98" s="56"/>
      <c r="B98" s="56"/>
      <c r="C98" s="56"/>
      <c r="D98" s="56"/>
      <c r="E98" s="56"/>
      <c r="F98" s="56"/>
      <c r="G98" s="56"/>
      <c r="H98" s="56"/>
      <c r="I98" s="56"/>
      <c r="J98" s="56"/>
      <c r="K98" s="56"/>
      <c r="L98" s="56"/>
      <c r="M98" s="56"/>
      <c r="N98" s="56"/>
      <c r="O98" s="56"/>
      <c r="P98" s="56"/>
      <c r="Q98" s="56"/>
      <c r="R98" s="56"/>
      <c r="S98" s="56"/>
      <c r="T98" s="56"/>
      <c r="U98" s="56"/>
      <c r="V98" s="56"/>
      <c r="W98" s="56"/>
      <c r="X98" s="56"/>
      <c r="Y98" s="56"/>
    </row>
    <row r="99" spans="1:25" ht="20.100000000000001" customHeight="1" x14ac:dyDescent="0.25">
      <c r="A99" s="56"/>
      <c r="B99" s="56"/>
      <c r="C99" s="56"/>
      <c r="D99" s="56"/>
      <c r="E99" s="56"/>
      <c r="F99" s="56"/>
      <c r="G99" s="56"/>
      <c r="H99" s="56"/>
      <c r="I99" s="56"/>
      <c r="J99" s="56"/>
      <c r="K99" s="56"/>
      <c r="L99" s="56"/>
      <c r="M99" s="56"/>
      <c r="N99" s="56"/>
      <c r="O99" s="56"/>
      <c r="P99" s="56"/>
      <c r="Q99" s="56"/>
      <c r="R99" s="56"/>
      <c r="S99" s="56"/>
      <c r="T99" s="56"/>
      <c r="U99" s="56"/>
      <c r="V99" s="56"/>
      <c r="W99" s="56"/>
      <c r="X99" s="56"/>
      <c r="Y99" s="56"/>
    </row>
    <row r="100" spans="1:25" ht="20.100000000000001" customHeight="1" x14ac:dyDescent="0.25">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row>
    <row r="101" spans="1:25" ht="20.100000000000001" customHeight="1" x14ac:dyDescent="0.25">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row>
    <row r="102" spans="1:25" ht="20.100000000000001" customHeight="1" x14ac:dyDescent="0.25">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row>
    <row r="103" spans="1:25" ht="20.100000000000001" customHeight="1" x14ac:dyDescent="0.25">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row>
    <row r="104" spans="1:25" x14ac:dyDescent="0.25">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row>
    <row r="105" spans="1:25" x14ac:dyDescent="0.25">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row>
    <row r="106" spans="1:25" x14ac:dyDescent="0.25">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row>
    <row r="107" spans="1:25" x14ac:dyDescent="0.25">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row>
    <row r="108" spans="1:25" x14ac:dyDescent="0.25">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row>
    <row r="109" spans="1:25" x14ac:dyDescent="0.25">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row>
  </sheetData>
  <sheetProtection algorithmName="SHA-512" hashValue="TWaVlhBYJq1YW0dEdiP5jBS7cu8alCGf+H8uige//QW4kNcfnVL/zzIqZWpdZUk1ACwD8uwTzOcutE4UIeoepg==" saltValue="qZ8R3gBQN9UE5UDGc2+KNQ==" spinCount="100000" sheet="1" objects="1" scenarios="1" selectLockedCells="1"/>
  <mergeCells count="68">
    <mergeCell ref="A49:F49"/>
    <mergeCell ref="H49:K49"/>
    <mergeCell ref="A50:C50"/>
    <mergeCell ref="H50:K57"/>
    <mergeCell ref="A51:C51"/>
    <mergeCell ref="A52:C52"/>
    <mergeCell ref="A53:C53"/>
    <mergeCell ref="A54:C54"/>
    <mergeCell ref="A55:C55"/>
    <mergeCell ref="A56:C56"/>
    <mergeCell ref="A61:F61"/>
    <mergeCell ref="H61:K61"/>
    <mergeCell ref="A57:C57"/>
    <mergeCell ref="A58:F58"/>
    <mergeCell ref="H58:K58"/>
    <mergeCell ref="A59:C59"/>
    <mergeCell ref="H59:K60"/>
    <mergeCell ref="A60:C60"/>
    <mergeCell ref="A62:C62"/>
    <mergeCell ref="H62:K67"/>
    <mergeCell ref="A63:C63"/>
    <mergeCell ref="A64:C64"/>
    <mergeCell ref="A65:C65"/>
    <mergeCell ref="A66:C66"/>
    <mergeCell ref="A67:C67"/>
    <mergeCell ref="A42:F42"/>
    <mergeCell ref="H42:K42"/>
    <mergeCell ref="A43:C43"/>
    <mergeCell ref="H43:K48"/>
    <mergeCell ref="A44:C44"/>
    <mergeCell ref="A45:C45"/>
    <mergeCell ref="A46:C46"/>
    <mergeCell ref="A47:C47"/>
    <mergeCell ref="A48:C48"/>
    <mergeCell ref="A36:F36"/>
    <mergeCell ref="H36:K36"/>
    <mergeCell ref="A37:C37"/>
    <mergeCell ref="H37:K41"/>
    <mergeCell ref="A38:C38"/>
    <mergeCell ref="A39:C39"/>
    <mergeCell ref="A40:C40"/>
    <mergeCell ref="A41:C41"/>
    <mergeCell ref="A27:C27"/>
    <mergeCell ref="H27:K35"/>
    <mergeCell ref="A28:C28"/>
    <mergeCell ref="A29:C29"/>
    <mergeCell ref="A30:C30"/>
    <mergeCell ref="A31:C31"/>
    <mergeCell ref="A32:C32"/>
    <mergeCell ref="A33:C33"/>
    <mergeCell ref="A34:C34"/>
    <mergeCell ref="A35:C35"/>
    <mergeCell ref="C16:F22"/>
    <mergeCell ref="H17:J22"/>
    <mergeCell ref="A24:C25"/>
    <mergeCell ref="D24:F24"/>
    <mergeCell ref="A26:F26"/>
    <mergeCell ref="H26:K26"/>
    <mergeCell ref="H24:K25"/>
    <mergeCell ref="A1:K6"/>
    <mergeCell ref="C8:F14"/>
    <mergeCell ref="H8:J8"/>
    <mergeCell ref="H9:J14"/>
    <mergeCell ref="C15:F15"/>
    <mergeCell ref="H15:J15"/>
    <mergeCell ref="A10:B10"/>
    <mergeCell ref="A11:B11"/>
    <mergeCell ref="A8:B8"/>
  </mergeCells>
  <conditionalFormatting sqref="A27">
    <cfRule type="expression" dxfId="270" priority="229">
      <formula>IF($R27="Nein",TRUE)</formula>
    </cfRule>
  </conditionalFormatting>
  <conditionalFormatting sqref="A27">
    <cfRule type="expression" dxfId="269" priority="228">
      <formula>IF($Y27="Nein",TRUE)</formula>
    </cfRule>
  </conditionalFormatting>
  <conditionalFormatting sqref="A27">
    <cfRule type="expression" dxfId="268" priority="227">
      <formula>IF($AF27="Nein",TRUE)</formula>
    </cfRule>
  </conditionalFormatting>
  <conditionalFormatting sqref="A27">
    <cfRule type="expression" dxfId="267" priority="226">
      <formula>IF($AM27="Nein",TRUE)</formula>
    </cfRule>
  </conditionalFormatting>
  <conditionalFormatting sqref="A27">
    <cfRule type="expression" dxfId="266" priority="225">
      <formula>IF($AT27="Nein",TRUE)</formula>
    </cfRule>
  </conditionalFormatting>
  <conditionalFormatting sqref="A27">
    <cfRule type="expression" dxfId="265" priority="230">
      <formula>IF(#REF!="Nein",TRUE)</formula>
    </cfRule>
  </conditionalFormatting>
  <conditionalFormatting sqref="A27:D27">
    <cfRule type="expression" dxfId="264" priority="224">
      <formula>$D$27="J"</formula>
    </cfRule>
  </conditionalFormatting>
  <conditionalFormatting sqref="A28:D28">
    <cfRule type="expression" dxfId="263" priority="223">
      <formula>$D$28="J"</formula>
    </cfRule>
  </conditionalFormatting>
  <conditionalFormatting sqref="A29:D29">
    <cfRule type="expression" dxfId="262" priority="222">
      <formula>$D$29="J"</formula>
    </cfRule>
  </conditionalFormatting>
  <conditionalFormatting sqref="A30:D30">
    <cfRule type="expression" dxfId="261" priority="221">
      <formula>$D$30="J"</formula>
    </cfRule>
  </conditionalFormatting>
  <conditionalFormatting sqref="A31:D31">
    <cfRule type="expression" dxfId="260" priority="220">
      <formula>$D$31="J"</formula>
    </cfRule>
  </conditionalFormatting>
  <conditionalFormatting sqref="A32:D32">
    <cfRule type="expression" dxfId="259" priority="219">
      <formula>$D$32="J"</formula>
    </cfRule>
  </conditionalFormatting>
  <conditionalFormatting sqref="A33:D33">
    <cfRule type="expression" dxfId="258" priority="218">
      <formula>$D$33="J"</formula>
    </cfRule>
  </conditionalFormatting>
  <conditionalFormatting sqref="A34:D34">
    <cfRule type="expression" dxfId="257" priority="217">
      <formula>$D$34="J"</formula>
    </cfRule>
  </conditionalFormatting>
  <conditionalFormatting sqref="A35:D35">
    <cfRule type="expression" dxfId="256" priority="216">
      <formula>$D$35="J"</formula>
    </cfRule>
  </conditionalFormatting>
  <conditionalFormatting sqref="A37:D37">
    <cfRule type="expression" dxfId="255" priority="215">
      <formula>$D$37="J"</formula>
    </cfRule>
  </conditionalFormatting>
  <conditionalFormatting sqref="A38:D38">
    <cfRule type="expression" dxfId="254" priority="214">
      <formula>$D$38="J"</formula>
    </cfRule>
  </conditionalFormatting>
  <conditionalFormatting sqref="A39:D39">
    <cfRule type="expression" dxfId="253" priority="213">
      <formula>$D$39="J"</formula>
    </cfRule>
  </conditionalFormatting>
  <conditionalFormatting sqref="A40:D40">
    <cfRule type="expression" dxfId="252" priority="212">
      <formula>$D$40="J"</formula>
    </cfRule>
  </conditionalFormatting>
  <conditionalFormatting sqref="A41:D41">
    <cfRule type="expression" dxfId="251" priority="211">
      <formula>$D$41="J"</formula>
    </cfRule>
  </conditionalFormatting>
  <conditionalFormatting sqref="A43:D43">
    <cfRule type="expression" dxfId="250" priority="210">
      <formula>$D$43="J"</formula>
    </cfRule>
  </conditionalFormatting>
  <conditionalFormatting sqref="A44:D44">
    <cfRule type="expression" dxfId="249" priority="209">
      <formula>$D$44="J"</formula>
    </cfRule>
  </conditionalFormatting>
  <conditionalFormatting sqref="A45:D45">
    <cfRule type="expression" dxfId="248" priority="208">
      <formula>$D$45="J"</formula>
    </cfRule>
  </conditionalFormatting>
  <conditionalFormatting sqref="A46:D46">
    <cfRule type="expression" dxfId="247" priority="207">
      <formula>$D$46="J"</formula>
    </cfRule>
  </conditionalFormatting>
  <conditionalFormatting sqref="A47:D47">
    <cfRule type="expression" dxfId="246" priority="206">
      <formula>$D$47="J"</formula>
    </cfRule>
  </conditionalFormatting>
  <conditionalFormatting sqref="A48:D48">
    <cfRule type="expression" dxfId="245" priority="205">
      <formula>$D$48="J"</formula>
    </cfRule>
  </conditionalFormatting>
  <conditionalFormatting sqref="A50:D50">
    <cfRule type="expression" dxfId="244" priority="204">
      <formula>$D$50="J"</formula>
    </cfRule>
  </conditionalFormatting>
  <conditionalFormatting sqref="A51:D51">
    <cfRule type="expression" dxfId="243" priority="203">
      <formula>$D$51="J"</formula>
    </cfRule>
  </conditionalFormatting>
  <conditionalFormatting sqref="A52:D52">
    <cfRule type="expression" dxfId="242" priority="202">
      <formula>$D$52="J"</formula>
    </cfRule>
  </conditionalFormatting>
  <conditionalFormatting sqref="A53:D53">
    <cfRule type="expression" dxfId="241" priority="201">
      <formula>$D$53="J"</formula>
    </cfRule>
  </conditionalFormatting>
  <conditionalFormatting sqref="A54:D54">
    <cfRule type="expression" dxfId="240" priority="200">
      <formula>$D$54="J"</formula>
    </cfRule>
  </conditionalFormatting>
  <conditionalFormatting sqref="A55:D55">
    <cfRule type="expression" dxfId="239" priority="199">
      <formula>$D$55="J"</formula>
    </cfRule>
  </conditionalFormatting>
  <conditionalFormatting sqref="A56:D56">
    <cfRule type="expression" dxfId="238" priority="198">
      <formula>$D$56="J"</formula>
    </cfRule>
  </conditionalFormatting>
  <conditionalFormatting sqref="A57:D57">
    <cfRule type="expression" dxfId="237" priority="197">
      <formula>$D$57="J"</formula>
    </cfRule>
  </conditionalFormatting>
  <conditionalFormatting sqref="A59:D59">
    <cfRule type="expression" dxfId="236" priority="196">
      <formula>$D$59="J"</formula>
    </cfRule>
  </conditionalFormatting>
  <conditionalFormatting sqref="A27:E27">
    <cfRule type="expression" dxfId="235" priority="195">
      <formula>$E$27="J"</formula>
    </cfRule>
  </conditionalFormatting>
  <conditionalFormatting sqref="A28:E28">
    <cfRule type="expression" dxfId="234" priority="194">
      <formula>$E$28="J"</formula>
    </cfRule>
  </conditionalFormatting>
  <conditionalFormatting sqref="A29:E29">
    <cfRule type="expression" dxfId="233" priority="193">
      <formula>$E$29="J"</formula>
    </cfRule>
  </conditionalFormatting>
  <conditionalFormatting sqref="A30:E30">
    <cfRule type="expression" dxfId="232" priority="192">
      <formula>$E$30="J"</formula>
    </cfRule>
  </conditionalFormatting>
  <conditionalFormatting sqref="A31:E31">
    <cfRule type="expression" dxfId="231" priority="191">
      <formula>$E$31="J"</formula>
    </cfRule>
  </conditionalFormatting>
  <conditionalFormatting sqref="A32:E32">
    <cfRule type="expression" dxfId="230" priority="190">
      <formula>$E$32="J"</formula>
    </cfRule>
  </conditionalFormatting>
  <conditionalFormatting sqref="A33:E33">
    <cfRule type="expression" dxfId="229" priority="189">
      <formula>$E$33="J"</formula>
    </cfRule>
  </conditionalFormatting>
  <conditionalFormatting sqref="A34:E34">
    <cfRule type="expression" dxfId="228" priority="188">
      <formula>$E$34="J"</formula>
    </cfRule>
  </conditionalFormatting>
  <conditionalFormatting sqref="A35:E35">
    <cfRule type="expression" dxfId="227" priority="187">
      <formula>$E$35="J"</formula>
    </cfRule>
  </conditionalFormatting>
  <conditionalFormatting sqref="A37:E37">
    <cfRule type="expression" dxfId="226" priority="186">
      <formula>$E$37="J"</formula>
    </cfRule>
  </conditionalFormatting>
  <conditionalFormatting sqref="A38:E38">
    <cfRule type="expression" dxfId="225" priority="185">
      <formula>$E$38="J"</formula>
    </cfRule>
  </conditionalFormatting>
  <conditionalFormatting sqref="A39:E39">
    <cfRule type="expression" dxfId="224" priority="184">
      <formula>$E$39="J"</formula>
    </cfRule>
  </conditionalFormatting>
  <conditionalFormatting sqref="A40:E40">
    <cfRule type="expression" dxfId="223" priority="183">
      <formula>$E$40="J"</formula>
    </cfRule>
  </conditionalFormatting>
  <conditionalFormatting sqref="A41:E41">
    <cfRule type="expression" dxfId="222" priority="182">
      <formula>$E$41="J"</formula>
    </cfRule>
  </conditionalFormatting>
  <conditionalFormatting sqref="A43:E43">
    <cfRule type="expression" dxfId="221" priority="181">
      <formula>$E$43="J"</formula>
    </cfRule>
  </conditionalFormatting>
  <conditionalFormatting sqref="A44:E44">
    <cfRule type="expression" dxfId="220" priority="180">
      <formula>$E$44="J"</formula>
    </cfRule>
  </conditionalFormatting>
  <conditionalFormatting sqref="A45:E45">
    <cfRule type="expression" dxfId="219" priority="179">
      <formula>$E$45="J"</formula>
    </cfRule>
  </conditionalFormatting>
  <conditionalFormatting sqref="A46:E46">
    <cfRule type="expression" dxfId="218" priority="178">
      <formula>$E$46="J"</formula>
    </cfRule>
  </conditionalFormatting>
  <conditionalFormatting sqref="A47:E47">
    <cfRule type="expression" dxfId="217" priority="177">
      <formula>$E$47="J"</formula>
    </cfRule>
  </conditionalFormatting>
  <conditionalFormatting sqref="A48:E48">
    <cfRule type="expression" dxfId="216" priority="176">
      <formula>$E$48="J"</formula>
    </cfRule>
  </conditionalFormatting>
  <conditionalFormatting sqref="A50:E50">
    <cfRule type="expression" dxfId="215" priority="175">
      <formula>$E$50="J"</formula>
    </cfRule>
  </conditionalFormatting>
  <conditionalFormatting sqref="A51:E51">
    <cfRule type="expression" dxfId="214" priority="174">
      <formula>$E$51="J"</formula>
    </cfRule>
  </conditionalFormatting>
  <conditionalFormatting sqref="A52:E52">
    <cfRule type="expression" dxfId="213" priority="173">
      <formula>$E$52="J"</formula>
    </cfRule>
  </conditionalFormatting>
  <conditionalFormatting sqref="A53:E53">
    <cfRule type="expression" dxfId="212" priority="172">
      <formula>$E$53="J"</formula>
    </cfRule>
  </conditionalFormatting>
  <conditionalFormatting sqref="A54:E54">
    <cfRule type="expression" dxfId="211" priority="171">
      <formula>$E$54="J"</formula>
    </cfRule>
  </conditionalFormatting>
  <conditionalFormatting sqref="A55:E55">
    <cfRule type="expression" dxfId="210" priority="170">
      <formula>$E$55="J"</formula>
    </cfRule>
  </conditionalFormatting>
  <conditionalFormatting sqref="A56:E56">
    <cfRule type="expression" dxfId="209" priority="169">
      <formula>$E$56="J"</formula>
    </cfRule>
  </conditionalFormatting>
  <conditionalFormatting sqref="A57:E57">
    <cfRule type="expression" dxfId="208" priority="168">
      <formula>$E$57="J"</formula>
    </cfRule>
  </conditionalFormatting>
  <conditionalFormatting sqref="A59:E59">
    <cfRule type="expression" dxfId="207" priority="167">
      <formula>$E$59="J"</formula>
    </cfRule>
  </conditionalFormatting>
  <conditionalFormatting sqref="A27:F27">
    <cfRule type="expression" dxfId="206" priority="166">
      <formula>$F$27="J"</formula>
    </cfRule>
  </conditionalFormatting>
  <conditionalFormatting sqref="A28:F28">
    <cfRule type="expression" dxfId="205" priority="165">
      <formula>$F$28="J"</formula>
    </cfRule>
  </conditionalFormatting>
  <conditionalFormatting sqref="A29:F29">
    <cfRule type="expression" dxfId="204" priority="164">
      <formula>$F$29="J"</formula>
    </cfRule>
  </conditionalFormatting>
  <conditionalFormatting sqref="A30:F30">
    <cfRule type="expression" dxfId="203" priority="163">
      <formula>$F$30="J"</formula>
    </cfRule>
  </conditionalFormatting>
  <conditionalFormatting sqref="A31:F31">
    <cfRule type="expression" dxfId="202" priority="162">
      <formula>$F$31="J"</formula>
    </cfRule>
  </conditionalFormatting>
  <conditionalFormatting sqref="A32:F32">
    <cfRule type="expression" dxfId="201" priority="161">
      <formula>$F$32="J"</formula>
    </cfRule>
  </conditionalFormatting>
  <conditionalFormatting sqref="A33:F33">
    <cfRule type="expression" dxfId="200" priority="160">
      <formula>$F$33="J"</formula>
    </cfRule>
  </conditionalFormatting>
  <conditionalFormatting sqref="A34:F34">
    <cfRule type="expression" dxfId="199" priority="159">
      <formula>$F$34="J"</formula>
    </cfRule>
  </conditionalFormatting>
  <conditionalFormatting sqref="A35:F35">
    <cfRule type="expression" dxfId="198" priority="158">
      <formula>$F$35="J"</formula>
    </cfRule>
  </conditionalFormatting>
  <conditionalFormatting sqref="A37:F37">
    <cfRule type="expression" dxfId="197" priority="157">
      <formula>$F$37="J"</formula>
    </cfRule>
  </conditionalFormatting>
  <conditionalFormatting sqref="A38:F38">
    <cfRule type="expression" dxfId="196" priority="156">
      <formula>$F$38="J"</formula>
    </cfRule>
  </conditionalFormatting>
  <conditionalFormatting sqref="A39:F39">
    <cfRule type="expression" dxfId="195" priority="155">
      <formula>$F$39="J"</formula>
    </cfRule>
  </conditionalFormatting>
  <conditionalFormatting sqref="A40:F40">
    <cfRule type="expression" dxfId="194" priority="154">
      <formula>$F$40="J"</formula>
    </cfRule>
  </conditionalFormatting>
  <conditionalFormatting sqref="A41:F41">
    <cfRule type="expression" dxfId="193" priority="153">
      <formula>$F$41="J"</formula>
    </cfRule>
  </conditionalFormatting>
  <conditionalFormatting sqref="A43:F43">
    <cfRule type="expression" dxfId="192" priority="152">
      <formula>$F$43="J"</formula>
    </cfRule>
  </conditionalFormatting>
  <conditionalFormatting sqref="A44:F44">
    <cfRule type="expression" dxfId="191" priority="151">
      <formula>$F$44="J"</formula>
    </cfRule>
  </conditionalFormatting>
  <conditionalFormatting sqref="A45:F45">
    <cfRule type="expression" dxfId="190" priority="150">
      <formula>$F$45="J"</formula>
    </cfRule>
  </conditionalFormatting>
  <conditionalFormatting sqref="A46:F46">
    <cfRule type="expression" dxfId="189" priority="149">
      <formula>$F$46="J"</formula>
    </cfRule>
  </conditionalFormatting>
  <conditionalFormatting sqref="A47:F47">
    <cfRule type="expression" dxfId="188" priority="148">
      <formula>$F$47="J"</formula>
    </cfRule>
  </conditionalFormatting>
  <conditionalFormatting sqref="A48:F48">
    <cfRule type="expression" dxfId="187" priority="147">
      <formula>$F$48="J"</formula>
    </cfRule>
  </conditionalFormatting>
  <conditionalFormatting sqref="A50:F50">
    <cfRule type="expression" dxfId="186" priority="146">
      <formula>$F$50="J"</formula>
    </cfRule>
  </conditionalFormatting>
  <conditionalFormatting sqref="A51:F51">
    <cfRule type="expression" dxfId="185" priority="145">
      <formula>$F$51="J"</formula>
    </cfRule>
  </conditionalFormatting>
  <conditionalFormatting sqref="A52:F52">
    <cfRule type="expression" dxfId="184" priority="144">
      <formula>$F$52="J"</formula>
    </cfRule>
  </conditionalFormatting>
  <conditionalFormatting sqref="A53:F53">
    <cfRule type="expression" dxfId="183" priority="143">
      <formula>$F$53="J"</formula>
    </cfRule>
  </conditionalFormatting>
  <conditionalFormatting sqref="A54:F54">
    <cfRule type="expression" dxfId="182" priority="142">
      <formula>$F$54="J"</formula>
    </cfRule>
  </conditionalFormatting>
  <conditionalFormatting sqref="A55:F55">
    <cfRule type="expression" dxfId="181" priority="141">
      <formula>$F$55="J"</formula>
    </cfRule>
  </conditionalFormatting>
  <conditionalFormatting sqref="A56:F56">
    <cfRule type="expression" dxfId="180" priority="140">
      <formula>$F$56="J"</formula>
    </cfRule>
  </conditionalFormatting>
  <conditionalFormatting sqref="A57:F57">
    <cfRule type="expression" dxfId="179" priority="139">
      <formula>$F$57="J"</formula>
    </cfRule>
  </conditionalFormatting>
  <conditionalFormatting sqref="A59:F59">
    <cfRule type="expression" dxfId="178" priority="138">
      <formula>$F$59="J"</formula>
    </cfRule>
  </conditionalFormatting>
  <conditionalFormatting sqref="A60:D60">
    <cfRule type="expression" dxfId="177" priority="137">
      <formula>$D$60="J"</formula>
    </cfRule>
  </conditionalFormatting>
  <conditionalFormatting sqref="D62">
    <cfRule type="expression" dxfId="176" priority="136">
      <formula>$D$62="J"</formula>
    </cfRule>
  </conditionalFormatting>
  <conditionalFormatting sqref="D63">
    <cfRule type="expression" dxfId="175" priority="135">
      <formula>$D$63="J"</formula>
    </cfRule>
  </conditionalFormatting>
  <conditionalFormatting sqref="D64">
    <cfRule type="expression" dxfId="174" priority="134">
      <formula>$D$64="J"</formula>
    </cfRule>
  </conditionalFormatting>
  <conditionalFormatting sqref="D65">
    <cfRule type="expression" dxfId="173" priority="133">
      <formula>$D$65="J"</formula>
    </cfRule>
  </conditionalFormatting>
  <conditionalFormatting sqref="D66">
    <cfRule type="expression" dxfId="172" priority="132">
      <formula>$D$66="J"</formula>
    </cfRule>
  </conditionalFormatting>
  <conditionalFormatting sqref="D67">
    <cfRule type="expression" dxfId="171" priority="131">
      <formula>$D$67="J"</formula>
    </cfRule>
  </conditionalFormatting>
  <conditionalFormatting sqref="A60:E60">
    <cfRule type="expression" dxfId="170" priority="130">
      <formula>$E$60="J"</formula>
    </cfRule>
  </conditionalFormatting>
  <conditionalFormatting sqref="D62:E62">
    <cfRule type="expression" dxfId="169" priority="129">
      <formula>$E$62="J"</formula>
    </cfRule>
  </conditionalFormatting>
  <conditionalFormatting sqref="D63:E63">
    <cfRule type="expression" dxfId="168" priority="128">
      <formula>$E$63="J"</formula>
    </cfRule>
  </conditionalFormatting>
  <conditionalFormatting sqref="D64:E64">
    <cfRule type="expression" dxfId="167" priority="127">
      <formula>$E$64="J"</formula>
    </cfRule>
  </conditionalFormatting>
  <conditionalFormatting sqref="D65:E65">
    <cfRule type="expression" dxfId="166" priority="126">
      <formula>$E$65="J"</formula>
    </cfRule>
  </conditionalFormatting>
  <conditionalFormatting sqref="D66:E66">
    <cfRule type="expression" dxfId="165" priority="125">
      <formula>$E$66="J"</formula>
    </cfRule>
  </conditionalFormatting>
  <conditionalFormatting sqref="D67:E67">
    <cfRule type="expression" dxfId="164" priority="124">
      <formula>$E$67="J"</formula>
    </cfRule>
  </conditionalFormatting>
  <conditionalFormatting sqref="A60:F60">
    <cfRule type="expression" dxfId="163" priority="123">
      <formula>$F$60="J"</formula>
    </cfRule>
  </conditionalFormatting>
  <conditionalFormatting sqref="D62:F62">
    <cfRule type="expression" dxfId="162" priority="122">
      <formula>$F$62="J"</formula>
    </cfRule>
  </conditionalFormatting>
  <conditionalFormatting sqref="D63:F63">
    <cfRule type="expression" dxfId="161" priority="121">
      <formula>$F$63="J"</formula>
    </cfRule>
  </conditionalFormatting>
  <conditionalFormatting sqref="D64:F64">
    <cfRule type="expression" dxfId="160" priority="120">
      <formula>$F$64="J"</formula>
    </cfRule>
  </conditionalFormatting>
  <conditionalFormatting sqref="D65:F65">
    <cfRule type="expression" dxfId="159" priority="119">
      <formula>$F$65="J"</formula>
    </cfRule>
  </conditionalFormatting>
  <conditionalFormatting sqref="D66:F66">
    <cfRule type="expression" dxfId="158" priority="118">
      <formula>$F$66="J"</formula>
    </cfRule>
  </conditionalFormatting>
  <conditionalFormatting sqref="D67:F67">
    <cfRule type="expression" dxfId="157" priority="117">
      <formula>$F$67="J"</formula>
    </cfRule>
  </conditionalFormatting>
  <conditionalFormatting sqref="A62:C62">
    <cfRule type="expression" dxfId="156" priority="45">
      <formula>$D$62="J"</formula>
    </cfRule>
  </conditionalFormatting>
  <conditionalFormatting sqref="A63:C63">
    <cfRule type="expression" dxfId="155" priority="44">
      <formula>$D$63="J"</formula>
    </cfRule>
  </conditionalFormatting>
  <conditionalFormatting sqref="A64:C64">
    <cfRule type="expression" dxfId="154" priority="43">
      <formula>$D$64="J"</formula>
    </cfRule>
  </conditionalFormatting>
  <conditionalFormatting sqref="A65:C65">
    <cfRule type="expression" dxfId="153" priority="42">
      <formula>$D$65="J"</formula>
    </cfRule>
  </conditionalFormatting>
  <conditionalFormatting sqref="A66:C66">
    <cfRule type="expression" dxfId="152" priority="41">
      <formula>$D$66="J"</formula>
    </cfRule>
  </conditionalFormatting>
  <conditionalFormatting sqref="A67:C67">
    <cfRule type="expression" dxfId="151" priority="40">
      <formula>$D$67="J"</formula>
    </cfRule>
  </conditionalFormatting>
  <conditionalFormatting sqref="A62:C62">
    <cfRule type="expression" dxfId="150" priority="39">
      <formula>$E$62="J"</formula>
    </cfRule>
  </conditionalFormatting>
  <conditionalFormatting sqref="A63:C63">
    <cfRule type="expression" dxfId="149" priority="38">
      <formula>$E$63="J"</formula>
    </cfRule>
  </conditionalFormatting>
  <conditionalFormatting sqref="A64:C64">
    <cfRule type="expression" dxfId="148" priority="37">
      <formula>$E$64="J"</formula>
    </cfRule>
  </conditionalFormatting>
  <conditionalFormatting sqref="A65:C65">
    <cfRule type="expression" dxfId="147" priority="36">
      <formula>$E$65="J"</formula>
    </cfRule>
  </conditionalFormatting>
  <conditionalFormatting sqref="A66:C66">
    <cfRule type="expression" dxfId="146" priority="35">
      <formula>$E$66="J"</formula>
    </cfRule>
  </conditionalFormatting>
  <conditionalFormatting sqref="A67:C67">
    <cfRule type="expression" dxfId="145" priority="34">
      <formula>$E$67="J"</formula>
    </cfRule>
  </conditionalFormatting>
  <conditionalFormatting sqref="A62:C62">
    <cfRule type="expression" dxfId="144" priority="33">
      <formula>$F$62="J"</formula>
    </cfRule>
  </conditionalFormatting>
  <conditionalFormatting sqref="A63:C63">
    <cfRule type="expression" dxfId="143" priority="32">
      <formula>$F$63="J"</formula>
    </cfRule>
  </conditionalFormatting>
  <conditionalFormatting sqref="A64:C64">
    <cfRule type="expression" dxfId="142" priority="31">
      <formula>$F$64="J"</formula>
    </cfRule>
  </conditionalFormatting>
  <conditionalFormatting sqref="A65:C65">
    <cfRule type="expression" dxfId="141" priority="30">
      <formula>$F$65="J"</formula>
    </cfRule>
  </conditionalFormatting>
  <conditionalFormatting sqref="A66:C66">
    <cfRule type="expression" dxfId="140" priority="29">
      <formula>$F$66="J"</formula>
    </cfRule>
  </conditionalFormatting>
  <conditionalFormatting sqref="A67:C67">
    <cfRule type="expression" dxfId="139" priority="28">
      <formula>$F$67="J"</formula>
    </cfRule>
  </conditionalFormatting>
  <conditionalFormatting sqref="A62:C62">
    <cfRule type="expression" dxfId="138" priority="116">
      <formula>#REF!="J"</formula>
    </cfRule>
  </conditionalFormatting>
  <conditionalFormatting sqref="A63:C63">
    <cfRule type="expression" dxfId="137" priority="115">
      <formula>#REF!="J"</formula>
    </cfRule>
  </conditionalFormatting>
  <conditionalFormatting sqref="A64:C64">
    <cfRule type="expression" dxfId="136" priority="114">
      <formula>#REF!="J"</formula>
    </cfRule>
  </conditionalFormatting>
  <conditionalFormatting sqref="A65:C65">
    <cfRule type="expression" dxfId="135" priority="113">
      <formula>#REF!="J"</formula>
    </cfRule>
  </conditionalFormatting>
  <conditionalFormatting sqref="A66:C66">
    <cfRule type="expression" dxfId="134" priority="112">
      <formula>#REF!="J"</formula>
    </cfRule>
  </conditionalFormatting>
  <conditionalFormatting sqref="A67:C67">
    <cfRule type="expression" dxfId="133" priority="111">
      <formula>#REF!="J"</formula>
    </cfRule>
  </conditionalFormatting>
  <conditionalFormatting sqref="A62:C62">
    <cfRule type="expression" dxfId="132" priority="110">
      <formula>#REF!="J"</formula>
    </cfRule>
  </conditionalFormatting>
  <conditionalFormatting sqref="A63:C63">
    <cfRule type="expression" dxfId="131" priority="109">
      <formula>#REF!="J"</formula>
    </cfRule>
  </conditionalFormatting>
  <conditionalFormatting sqref="A64:C64">
    <cfRule type="expression" dxfId="130" priority="108">
      <formula>#REF!="J"</formula>
    </cfRule>
  </conditionalFormatting>
  <conditionalFormatting sqref="A65:C65">
    <cfRule type="expression" dxfId="129" priority="107">
      <formula>#REF!="J"</formula>
    </cfRule>
  </conditionalFormatting>
  <conditionalFormatting sqref="A66:C66">
    <cfRule type="expression" dxfId="128" priority="106">
      <formula>#REF!="J"</formula>
    </cfRule>
  </conditionalFormatting>
  <conditionalFormatting sqref="A67:C67">
    <cfRule type="expression" dxfId="127" priority="105">
      <formula>#REF!="J"</formula>
    </cfRule>
  </conditionalFormatting>
  <conditionalFormatting sqref="A62:C62">
    <cfRule type="expression" dxfId="126" priority="104">
      <formula>#REF!="J"</formula>
    </cfRule>
  </conditionalFormatting>
  <conditionalFormatting sqref="A63:C63">
    <cfRule type="expression" dxfId="125" priority="103">
      <formula>#REF!="J"</formula>
    </cfRule>
  </conditionalFormatting>
  <conditionalFormatting sqref="A64:C64">
    <cfRule type="expression" dxfId="124" priority="102">
      <formula>#REF!="J"</formula>
    </cfRule>
  </conditionalFormatting>
  <conditionalFormatting sqref="A65:C65">
    <cfRule type="expression" dxfId="123" priority="101">
      <formula>#REF!="J"</formula>
    </cfRule>
  </conditionalFormatting>
  <conditionalFormatting sqref="A66:C66">
    <cfRule type="expression" dxfId="122" priority="100">
      <formula>#REF!="J"</formula>
    </cfRule>
  </conditionalFormatting>
  <conditionalFormatting sqref="A67:C67">
    <cfRule type="expression" dxfId="121" priority="99">
      <formula>#REF!="J"</formula>
    </cfRule>
  </conditionalFormatting>
  <pageMargins left="0.7" right="0.7" top="0.78740157499999996" bottom="0.78740157499999996"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
              <controlPr defaultSize="0" autoFill="0" autoLine="0" autoPict="0">
                <anchor moveWithCells="1">
                  <from>
                    <xdr:col>0</xdr:col>
                    <xdr:colOff>257175</xdr:colOff>
                    <xdr:row>11</xdr:row>
                    <xdr:rowOff>85725</xdr:rowOff>
                  </from>
                  <to>
                    <xdr:col>1</xdr:col>
                    <xdr:colOff>371475</xdr:colOff>
                    <xdr:row>12</xdr:row>
                    <xdr:rowOff>19050</xdr:rowOff>
                  </to>
                </anchor>
              </controlPr>
            </control>
          </mc:Choice>
        </mc:AlternateContent>
        <mc:AlternateContent xmlns:mc="http://schemas.openxmlformats.org/markup-compatibility/2006">
          <mc:Choice Requires="x14">
            <control shapeId="36866" r:id="rId5" name="Check Box 2">
              <controlPr defaultSize="0" autoFill="0" autoLine="0" autoPict="0">
                <anchor moveWithCells="1">
                  <from>
                    <xdr:col>1</xdr:col>
                    <xdr:colOff>257175</xdr:colOff>
                    <xdr:row>11</xdr:row>
                    <xdr:rowOff>66675</xdr:rowOff>
                  </from>
                  <to>
                    <xdr:col>2</xdr:col>
                    <xdr:colOff>104775</xdr:colOff>
                    <xdr:row>12</xdr:row>
                    <xdr:rowOff>38100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0</xdr:col>
                    <xdr:colOff>266700</xdr:colOff>
                    <xdr:row>15</xdr:row>
                    <xdr:rowOff>171450</xdr:rowOff>
                  </from>
                  <to>
                    <xdr:col>1</xdr:col>
                    <xdr:colOff>333375</xdr:colOff>
                    <xdr:row>17</xdr:row>
                    <xdr:rowOff>19050</xdr:rowOff>
                  </to>
                </anchor>
              </controlPr>
            </control>
          </mc:Choice>
        </mc:AlternateContent>
        <mc:AlternateContent xmlns:mc="http://schemas.openxmlformats.org/markup-compatibility/2006">
          <mc:Choice Requires="x14">
            <control shapeId="36868" r:id="rId7" name="Check Box 4">
              <controlPr defaultSize="0" autoFill="0" autoLine="0" autoPict="0">
                <anchor moveWithCells="1">
                  <from>
                    <xdr:col>1</xdr:col>
                    <xdr:colOff>276225</xdr:colOff>
                    <xdr:row>15</xdr:row>
                    <xdr:rowOff>161925</xdr:rowOff>
                  </from>
                  <to>
                    <xdr:col>2</xdr:col>
                    <xdr:colOff>123825</xdr:colOff>
                    <xdr:row>17</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80" id="{6EBF1C4E-4D7A-4B3B-9426-FC1B26369702}">
            <xm:f>'Kind 3'!#REF!="J"</xm:f>
            <x14:dxf>
              <font>
                <color rgb="FF00CC00"/>
              </font>
              <fill>
                <patternFill>
                  <bgColor theme="9" tint="0.59996337778862885"/>
                </patternFill>
              </fill>
            </x14:dxf>
          </x14:cfRule>
          <x14:cfRule type="expression" priority="98" id="{95FAB80C-7FFC-4D1B-B8B6-D01B54D2F8F6}">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62" id="{61EAE481-F81A-42E2-A17B-A9728EB9244F}">
            <xm:f>'Kind 4'!#REF!="J"</xm:f>
            <x14:dxf>
              <font>
                <color rgb="FF00CC00"/>
              </font>
              <fill>
                <patternFill>
                  <bgColor theme="9" tint="0.59996337778862885"/>
                </patternFill>
              </fill>
            </x14:dxf>
          </x14:cfRule>
          <x14:cfRule type="expression" priority="79" id="{C069322D-26AF-4FC5-AA1A-7CBDA330EA78}">
            <xm:f>'Kind 3'!#REF!="J"</xm:f>
            <x14:dxf>
              <font>
                <color rgb="FF00CC00"/>
              </font>
              <fill>
                <patternFill>
                  <bgColor theme="9" tint="0.59996337778862885"/>
                </patternFill>
              </fill>
            </x14:dxf>
          </x14:cfRule>
          <x14:cfRule type="expression" priority="97" id="{E0AEDE40-E929-4801-B652-4E631C9B07FB}">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61" id="{D36ABF95-FD16-4A74-B1B8-CCD7B6CCD5A6}">
            <xm:f>'Kind 4'!#REF!="J"</xm:f>
            <x14:dxf>
              <font>
                <color rgb="FF00CC00"/>
              </font>
              <fill>
                <patternFill>
                  <bgColor theme="9" tint="0.59996337778862885"/>
                </patternFill>
              </fill>
            </x14:dxf>
          </x14:cfRule>
          <x14:cfRule type="expression" priority="78" id="{6FD1B458-9656-41DB-ADFE-BD6AF694ED78}">
            <xm:f>'Kind 3'!#REF!="J"</xm:f>
            <x14:dxf>
              <font>
                <color rgb="FF00CC00"/>
              </font>
              <fill>
                <patternFill>
                  <bgColor theme="9" tint="0.59996337778862885"/>
                </patternFill>
              </fill>
            </x14:dxf>
          </x14:cfRule>
          <x14:cfRule type="expression" priority="96" id="{A40C0666-EDC8-48D5-86F1-ACDCF49CDB3C}">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60" id="{84589249-1AA6-4833-A9B3-B81C10B61904}">
            <xm:f>'Kind 4'!#REF!="J"</xm:f>
            <x14:dxf>
              <font>
                <color rgb="FF00CC00"/>
              </font>
              <fill>
                <patternFill>
                  <bgColor theme="9" tint="0.59996337778862885"/>
                </patternFill>
              </fill>
            </x14:dxf>
          </x14:cfRule>
          <x14:cfRule type="expression" priority="77" id="{9E02C8EC-D5E4-47DB-A8ED-B9A9A1B49CFE}">
            <xm:f>'Kind 3'!#REF!="J"</xm:f>
            <x14:dxf>
              <font>
                <color rgb="FF00CC00"/>
              </font>
              <fill>
                <patternFill>
                  <bgColor theme="9" tint="0.59996337778862885"/>
                </patternFill>
              </fill>
            </x14:dxf>
          </x14:cfRule>
          <x14:cfRule type="expression" priority="95" id="{59B4C68D-3BFA-4837-B0B9-3E6DE71BE389}">
            <xm:f>'Kind 2'!#REF!="J"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59" id="{30E1F8F8-99B4-4253-BFFC-0D0FF1726172}">
            <xm:f>'Kind 4'!#REF!="J"</xm:f>
            <x14:dxf>
              <font>
                <color rgb="FF00CC00"/>
              </font>
              <fill>
                <patternFill>
                  <bgColor theme="9" tint="0.59996337778862885"/>
                </patternFill>
              </fill>
            </x14:dxf>
          </x14:cfRule>
          <x14:cfRule type="expression" priority="76" id="{A4E56096-9F48-44F5-AAB7-463AF54F9B4A}">
            <xm:f>'Kind 3'!#REF!="J"</xm:f>
            <x14:dxf>
              <font>
                <color rgb="FF00CC00"/>
              </font>
              <fill>
                <patternFill>
                  <bgColor theme="9" tint="0.59996337778862885"/>
                </patternFill>
              </fill>
            </x14:dxf>
          </x14:cfRule>
          <x14:cfRule type="expression" priority="94" id="{151EB774-FCBA-4BA8-8356-EC5E2C8BDE70}">
            <xm:f>'Kind 2'!#REF!="J"</xm:f>
            <x14:dxf>
              <font>
                <color rgb="FF00CC00"/>
              </font>
              <fill>
                <patternFill>
                  <bgColor theme="9" tint="0.59996337778862885"/>
                </patternFill>
              </fill>
            </x14:dxf>
          </x14:cfRule>
          <xm:sqref>A66:C66</xm:sqref>
        </x14:conditionalFormatting>
        <x14:conditionalFormatting xmlns:xm="http://schemas.microsoft.com/office/excel/2006/main">
          <x14:cfRule type="expression" priority="58" id="{0D131D70-BCE8-499E-88A2-3D64927F242F}">
            <xm:f>'Kind 4'!#REF!="J"</xm:f>
            <x14:dxf>
              <font>
                <color rgb="FF00CC00"/>
              </font>
              <fill>
                <patternFill>
                  <bgColor theme="9" tint="0.59996337778862885"/>
                </patternFill>
              </fill>
            </x14:dxf>
          </x14:cfRule>
          <x14:cfRule type="expression" priority="75" id="{DFEC20C1-813F-481F-8F6F-D72ADDC8143C}">
            <xm:f>'Kind 3'!#REF!="J"</xm:f>
            <x14:dxf>
              <font>
                <color rgb="FF00CC00"/>
              </font>
              <fill>
                <patternFill>
                  <bgColor theme="9" tint="0.59996337778862885"/>
                </patternFill>
              </fill>
            </x14:dxf>
          </x14:cfRule>
          <x14:cfRule type="expression" priority="93" id="{6D380705-54B3-4C4C-B752-E0D0D5FFC2F6}">
            <xm:f>'Kind 2'!#REF!="J"</xm:f>
            <x14:dxf>
              <font>
                <color rgb="FF00CC00"/>
              </font>
              <fill>
                <patternFill>
                  <bgColor theme="9" tint="0.59996337778862885"/>
                </patternFill>
              </fill>
            </x14:dxf>
          </x14:cfRule>
          <xm:sqref>A67:C67</xm:sqref>
        </x14:conditionalFormatting>
        <x14:conditionalFormatting xmlns:xm="http://schemas.microsoft.com/office/excel/2006/main">
          <x14:cfRule type="expression" priority="57" id="{9436DCC5-8BF0-42E1-8ACD-045113CDB261}">
            <xm:f>'Kind 4'!#REF!="J"</xm:f>
            <x14:dxf>
              <font>
                <color rgb="FF00CC00"/>
              </font>
              <fill>
                <patternFill>
                  <bgColor theme="9" tint="0.59996337778862885"/>
                </patternFill>
              </fill>
            </x14:dxf>
          </x14:cfRule>
          <x14:cfRule type="expression" priority="74" id="{13E7F4F7-A6E6-413B-BF2F-EFD50E52BEB3}">
            <xm:f>'Kind 3'!#REF!="J"</xm:f>
            <x14:dxf>
              <font>
                <color rgb="FF00CC00"/>
              </font>
              <fill>
                <patternFill>
                  <bgColor theme="9" tint="0.59996337778862885"/>
                </patternFill>
              </fill>
            </x14:dxf>
          </x14:cfRule>
          <x14:cfRule type="expression" priority="92" id="{CAD4FEAE-B5F5-4724-B78B-236783DD7D33}">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56" id="{7AD0FEED-3609-46EB-A46A-6E65CE5DA7BD}">
            <xm:f>'Kind 4'!#REF!="J"</xm:f>
            <x14:dxf>
              <font>
                <color rgb="FF00CC00"/>
              </font>
              <fill>
                <patternFill>
                  <bgColor theme="9" tint="0.59996337778862885"/>
                </patternFill>
              </fill>
            </x14:dxf>
          </x14:cfRule>
          <x14:cfRule type="expression" priority="73" id="{66327DBB-0ABE-460B-BB13-677F7295DA21}">
            <xm:f>'Kind 3'!#REF!="J"</xm:f>
            <x14:dxf>
              <font>
                <color rgb="FF00CC00"/>
              </font>
              <fill>
                <patternFill>
                  <bgColor theme="9" tint="0.59996337778862885"/>
                </patternFill>
              </fill>
            </x14:dxf>
          </x14:cfRule>
          <x14:cfRule type="expression" priority="91" id="{8247497F-3E3D-4682-A166-485001CABEBB}">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55" id="{48D7DE3D-9F4B-410E-9BD3-E8A6D5849D8E}">
            <xm:f>'Kind 4'!#REF!="J"</xm:f>
            <x14:dxf>
              <font>
                <color rgb="FF00CC00"/>
              </font>
              <fill>
                <patternFill>
                  <bgColor theme="9" tint="0.59996337778862885"/>
                </patternFill>
              </fill>
            </x14:dxf>
          </x14:cfRule>
          <x14:cfRule type="expression" priority="72" id="{E386940E-427E-40FD-957B-76E21456A8B2}">
            <xm:f>'Kind 3'!#REF!="J"</xm:f>
            <x14:dxf>
              <font>
                <color rgb="FF00CC00"/>
              </font>
              <fill>
                <patternFill>
                  <bgColor theme="9" tint="0.59996337778862885"/>
                </patternFill>
              </fill>
            </x14:dxf>
          </x14:cfRule>
          <x14:cfRule type="expression" priority="90" id="{93EF7A86-E24D-499F-92E3-39A8A04678C8}">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54" id="{D4FD81F7-871D-40B4-BF07-D0EDB9729645}">
            <xm:f>'Kind 4'!#REF!="J"</xm:f>
            <x14:dxf>
              <font>
                <color rgb="FF00CC00"/>
              </font>
              <fill>
                <patternFill>
                  <bgColor theme="9" tint="0.59996337778862885"/>
                </patternFill>
              </fill>
            </x14:dxf>
          </x14:cfRule>
          <x14:cfRule type="expression" priority="71" id="{F057F61C-ED80-4CC3-8B80-2F9C3E4A62C3}">
            <xm:f>'Kind 3'!#REF!="J"</xm:f>
            <x14:dxf>
              <font>
                <color rgb="FF00CC00"/>
              </font>
              <fill>
                <patternFill>
                  <bgColor theme="9" tint="0.59996337778862885"/>
                </patternFill>
              </fill>
            </x14:dxf>
          </x14:cfRule>
          <x14:cfRule type="expression" priority="89" id="{9513E316-AFDB-41F8-A0E8-0E682A7D9E2B}">
            <xm:f>'Kind 2'!#REF!="J"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53" id="{969B5D36-8B90-49D2-8B92-DCAAB37F6798}">
            <xm:f>'Kind 4'!#REF!="J"</xm:f>
            <x14:dxf>
              <font>
                <color rgb="FF00CC00"/>
              </font>
              <fill>
                <patternFill>
                  <bgColor theme="9" tint="0.59996337778862885"/>
                </patternFill>
              </fill>
            </x14:dxf>
          </x14:cfRule>
          <x14:cfRule type="expression" priority="70" id="{FE013C1C-EC27-4466-B37D-A87D227FD411}">
            <xm:f>'Kind 3'!#REF!="J"</xm:f>
            <x14:dxf>
              <font>
                <color rgb="FF00CC00"/>
              </font>
              <fill>
                <patternFill>
                  <bgColor theme="9" tint="0.59996337778862885"/>
                </patternFill>
              </fill>
            </x14:dxf>
          </x14:cfRule>
          <x14:cfRule type="expression" priority="88" id="{E6C2AE73-1560-4848-BCF1-707E88E2A69C}">
            <xm:f>'Kind 2'!#REF!="J"</xm:f>
            <x14:dxf>
              <font>
                <color rgb="FF00CC00"/>
              </font>
              <fill>
                <patternFill>
                  <bgColor theme="9" tint="0.59996337778862885"/>
                </patternFill>
              </fill>
            </x14:dxf>
          </x14:cfRule>
          <xm:sqref>A66:C66</xm:sqref>
        </x14:conditionalFormatting>
        <x14:conditionalFormatting xmlns:xm="http://schemas.microsoft.com/office/excel/2006/main">
          <x14:cfRule type="expression" priority="52" id="{92E8450A-AACD-47A5-B79E-96709F41CF88}">
            <xm:f>'Kind 4'!#REF!="J"</xm:f>
            <x14:dxf>
              <font>
                <color rgb="FF00CC00"/>
              </font>
              <fill>
                <patternFill>
                  <bgColor theme="9" tint="0.59996337778862885"/>
                </patternFill>
              </fill>
            </x14:dxf>
          </x14:cfRule>
          <x14:cfRule type="expression" priority="69" id="{1CF95BFC-896C-425A-958D-F370CB2CA587}">
            <xm:f>'Kind 3'!#REF!="J"</xm:f>
            <x14:dxf>
              <font>
                <color rgb="FF00CC00"/>
              </font>
              <fill>
                <patternFill>
                  <bgColor theme="9" tint="0.59996337778862885"/>
                </patternFill>
              </fill>
            </x14:dxf>
          </x14:cfRule>
          <x14:cfRule type="expression" priority="87" id="{5E1E6BA0-1AE5-4968-9A55-11AB4C214975}">
            <xm:f>'Kind 2'!#REF!="J"</xm:f>
            <x14:dxf>
              <font>
                <color rgb="FF00CC00"/>
              </font>
              <fill>
                <patternFill>
                  <bgColor theme="9" tint="0.59996337778862885"/>
                </patternFill>
              </fill>
            </x14:dxf>
          </x14:cfRule>
          <xm:sqref>A67:C67</xm:sqref>
        </x14:conditionalFormatting>
        <x14:conditionalFormatting xmlns:xm="http://schemas.microsoft.com/office/excel/2006/main">
          <x14:cfRule type="expression" priority="51" id="{3BC99769-697E-4498-89F0-B22E66177018}">
            <xm:f>'Kind 4'!#REF!="J"</xm:f>
            <x14:dxf>
              <font>
                <color rgb="FF00CC00"/>
              </font>
              <fill>
                <patternFill>
                  <bgColor theme="9" tint="0.59996337778862885"/>
                </patternFill>
              </fill>
            </x14:dxf>
          </x14:cfRule>
          <x14:cfRule type="expression" priority="68" id="{BBED08DC-D7CD-457D-9337-D4CBB383CED7}">
            <xm:f>'Kind 3'!#REF!="J"</xm:f>
            <x14:dxf>
              <font>
                <color rgb="FF00CC00"/>
              </font>
              <fill>
                <patternFill>
                  <bgColor theme="9" tint="0.59996337778862885"/>
                </patternFill>
              </fill>
            </x14:dxf>
          </x14:cfRule>
          <x14:cfRule type="expression" priority="86" id="{011626C0-BC24-42CB-90FB-65C5EAE201F7}">
            <xm:f>'Kind 2'!#REF!="J"</xm:f>
            <x14:dxf>
              <font>
                <color rgb="FF00CC00"/>
              </font>
              <fill>
                <patternFill>
                  <bgColor theme="9" tint="0.59996337778862885"/>
                </patternFill>
              </fill>
            </x14:dxf>
          </x14:cfRule>
          <xm:sqref>A62:C62</xm:sqref>
        </x14:conditionalFormatting>
        <x14:conditionalFormatting xmlns:xm="http://schemas.microsoft.com/office/excel/2006/main">
          <x14:cfRule type="expression" priority="50" id="{E5380A93-E63D-4AF3-A419-99C67B9C342E}">
            <xm:f>'Kind 4'!#REF!="J"</xm:f>
            <x14:dxf>
              <font>
                <color rgb="FF00CC00"/>
              </font>
              <fill>
                <patternFill>
                  <bgColor theme="9" tint="0.59996337778862885"/>
                </patternFill>
              </fill>
            </x14:dxf>
          </x14:cfRule>
          <x14:cfRule type="expression" priority="67" id="{A4138F97-8BD8-4266-AAB3-D2755412D6EA}">
            <xm:f>'Kind 3'!#REF!="J"</xm:f>
            <x14:dxf>
              <font>
                <color rgb="FF00CC00"/>
              </font>
              <fill>
                <patternFill>
                  <bgColor theme="9" tint="0.59996337778862885"/>
                </patternFill>
              </fill>
            </x14:dxf>
          </x14:cfRule>
          <x14:cfRule type="expression" priority="85" id="{036F82EB-7676-4FF8-9DCB-37FF1A7A68F3}">
            <xm:f>'Kind 2'!#REF!="J"</xm:f>
            <x14:dxf>
              <font>
                <color rgb="FF00CC00"/>
              </font>
              <fill>
                <patternFill>
                  <bgColor theme="9" tint="0.59996337778862885"/>
                </patternFill>
              </fill>
            </x14:dxf>
          </x14:cfRule>
          <xm:sqref>A63:C63</xm:sqref>
        </x14:conditionalFormatting>
        <x14:conditionalFormatting xmlns:xm="http://schemas.microsoft.com/office/excel/2006/main">
          <x14:cfRule type="expression" priority="49" id="{6F610FF8-67C4-4D31-8C3F-B9DE3266AD0B}">
            <xm:f>'Kind 4'!#REF!="J"</xm:f>
            <x14:dxf>
              <font>
                <color rgb="FF00CC00"/>
              </font>
              <fill>
                <patternFill>
                  <bgColor theme="9" tint="0.59996337778862885"/>
                </patternFill>
              </fill>
            </x14:dxf>
          </x14:cfRule>
          <x14:cfRule type="expression" priority="66" id="{78725EC9-31FF-4489-A06B-989CFFC67AA3}">
            <xm:f>'Kind 3'!#REF!="J"</xm:f>
            <x14:dxf>
              <font>
                <color rgb="FF00CC00"/>
              </font>
              <fill>
                <patternFill>
                  <bgColor theme="9" tint="0.59996337778862885"/>
                </patternFill>
              </fill>
            </x14:dxf>
          </x14:cfRule>
          <x14:cfRule type="expression" priority="84" id="{674675E3-C6B4-45DE-B5BA-F25BC632DC35}">
            <xm:f>'Kind 2'!#REF!="J"</xm:f>
            <x14:dxf>
              <font>
                <color rgb="FF00CC00"/>
              </font>
              <fill>
                <patternFill>
                  <bgColor theme="9" tint="0.59996337778862885"/>
                </patternFill>
              </fill>
            </x14:dxf>
          </x14:cfRule>
          <xm:sqref>A64:C64</xm:sqref>
        </x14:conditionalFormatting>
        <x14:conditionalFormatting xmlns:xm="http://schemas.microsoft.com/office/excel/2006/main">
          <x14:cfRule type="expression" priority="48" id="{35F648CE-23F8-4316-8265-D6D405F023F6}">
            <xm:f>'Kind 4'!#REF!="J"</xm:f>
            <x14:dxf>
              <font>
                <color rgb="FF00CC00"/>
              </font>
              <fill>
                <patternFill>
                  <bgColor theme="9" tint="0.59996337778862885"/>
                </patternFill>
              </fill>
            </x14:dxf>
          </x14:cfRule>
          <x14:cfRule type="expression" priority="65" id="{A46BF447-0C69-4348-9FE4-100CD2306F58}">
            <xm:f>'Kind 3'!#REF!="J"</xm:f>
            <x14:dxf>
              <font>
                <color rgb="FF00CC00"/>
              </font>
              <fill>
                <patternFill>
                  <bgColor theme="9" tint="0.59996337778862885"/>
                </patternFill>
              </fill>
            </x14:dxf>
          </x14:cfRule>
          <x14:cfRule type="expression" priority="83" id="{8C2B2CFF-7E51-428A-A5E5-712CE7320F29}">
            <xm:f>'Kind 2'!#REF!="J"</xm:f>
            <x14:dxf>
              <font>
                <color rgb="FF00CC00"/>
              </font>
              <fill>
                <patternFill>
                  <bgColor theme="9" tint="0.59996337778862885"/>
                </patternFill>
              </fill>
            </x14:dxf>
          </x14:cfRule>
          <xm:sqref>A65:C65</xm:sqref>
        </x14:conditionalFormatting>
        <x14:conditionalFormatting xmlns:xm="http://schemas.microsoft.com/office/excel/2006/main">
          <x14:cfRule type="expression" priority="47" id="{AE556764-4477-4924-89B4-AC83C8E76C92}">
            <xm:f>'Kind 4'!#REF!="J"</xm:f>
            <x14:dxf>
              <font>
                <color rgb="FF00CC00"/>
              </font>
              <fill>
                <patternFill>
                  <bgColor theme="9" tint="0.59996337778862885"/>
                </patternFill>
              </fill>
            </x14:dxf>
          </x14:cfRule>
          <x14:cfRule type="expression" priority="64" id="{89CAA8F0-1C33-431D-A0E4-CCB8AC27B0B9}">
            <xm:f>'Kind 3'!#REF!="J"</xm:f>
            <x14:dxf>
              <font>
                <color rgb="FF00CC00"/>
              </font>
              <fill>
                <patternFill>
                  <bgColor theme="9" tint="0.59996337778862885"/>
                </patternFill>
              </fill>
            </x14:dxf>
          </x14:cfRule>
          <x14:cfRule type="expression" priority="82" id="{C2998652-C486-47F2-9FC1-FF2FCA71FC64}">
            <xm:f>'Kind 2'!#REF!="J"</xm:f>
            <x14:dxf>
              <font>
                <color rgb="FF00CC00"/>
              </font>
              <fill>
                <patternFill>
                  <bgColor theme="9" tint="0.59996337778862885"/>
                </patternFill>
              </fill>
            </x14:dxf>
          </x14:cfRule>
          <xm:sqref>A66:C66</xm:sqref>
        </x14:conditionalFormatting>
        <x14:conditionalFormatting xmlns:xm="http://schemas.microsoft.com/office/excel/2006/main">
          <x14:cfRule type="expression" priority="46" id="{3202741C-4CFE-41A0-AC1B-15FAD36541C9}">
            <xm:f>'Kind 4'!#REF!="J"</xm:f>
            <x14:dxf>
              <font>
                <color rgb="FF00CC00"/>
              </font>
              <fill>
                <patternFill>
                  <bgColor theme="9" tint="0.59996337778862885"/>
                </patternFill>
              </fill>
            </x14:dxf>
          </x14:cfRule>
          <x14:cfRule type="expression" priority="63" id="{3BAA4522-CA87-4E26-A567-36BD822F7CEF}">
            <xm:f>'Kind 3'!#REF!="J"</xm:f>
            <x14:dxf>
              <font>
                <color rgb="FF00CC00"/>
              </font>
              <fill>
                <patternFill>
                  <bgColor theme="9" tint="0.59996337778862885"/>
                </patternFill>
              </fill>
            </x14:dxf>
          </x14:cfRule>
          <x14:cfRule type="expression" priority="81" id="{4D8C7588-B5A5-48BB-974E-3F80681BCF49}">
            <xm:f>'Kind 2'!#REF!="J"</xm:f>
            <x14:dxf>
              <font>
                <color rgb="FF00CC00"/>
              </font>
              <fill>
                <patternFill>
                  <bgColor theme="9" tint="0.59996337778862885"/>
                </patternFill>
              </fill>
            </x14:dxf>
          </x14:cfRule>
          <xm:sqref>A67:C67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2E6D7470-0FFC-4C12-B02C-0E4677907C94}">
          <x14:formula1>
            <xm:f>Intern!$M$1:$M$6</xm:f>
          </x14:formula1>
          <xm:sqref>A19</xm:sqref>
        </x14:dataValidation>
        <x14:dataValidation type="list" allowBlank="1" showInputMessage="1" showErrorMessage="1" xr:uid="{5C3167FA-5FAC-4552-A50C-1AF3D8C28FBB}">
          <x14:formula1>
            <xm:f>Intern!$L$1:$L$7</xm:f>
          </x14:formula1>
          <xm:sqref>A14</xm:sqref>
        </x14:dataValidation>
        <x14:dataValidation type="list" allowBlank="1" showInputMessage="1" showErrorMessage="1" xr:uid="{7DCD009D-E726-4C4A-8843-359A0184440F}">
          <x14:formula1>
            <xm:f>Intern!$H$1:$H$2</xm:f>
          </x14:formula1>
          <xm:sqref>D27:F35 D37:F41 D43:F48 D50:F57 D59:F60 D62:F67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2EAAD-F2F3-4C7D-A14B-3A5AB26BBAA2}">
  <sheetPr codeName="Tabelle16"/>
  <dimension ref="A1:M49"/>
  <sheetViews>
    <sheetView workbookViewId="0">
      <selection activeCell="A27" sqref="A27"/>
    </sheetView>
  </sheetViews>
  <sheetFormatPr baseColWidth="10" defaultRowHeight="15" x14ac:dyDescent="0.25"/>
  <cols>
    <col min="1" max="1" width="4.85546875" customWidth="1"/>
    <col min="2" max="2" width="11.42578125" customWidth="1"/>
    <col min="4" max="4" width="7.7109375" customWidth="1"/>
    <col min="6" max="6" width="9.5703125" customWidth="1"/>
    <col min="7" max="7" width="9.28515625" customWidth="1"/>
    <col min="8" max="8" width="7.7109375" customWidth="1"/>
    <col min="10" max="10" width="20.28515625" customWidth="1"/>
    <col min="12" max="12" width="14.140625" customWidth="1"/>
  </cols>
  <sheetData>
    <row r="1" spans="1:13" ht="8.25" customHeight="1" x14ac:dyDescent="0.25">
      <c r="A1" s="728" t="s">
        <v>240</v>
      </c>
      <c r="B1" s="728"/>
      <c r="C1" s="728"/>
      <c r="D1" s="728"/>
      <c r="E1" s="728"/>
      <c r="F1" s="728"/>
      <c r="G1" s="728"/>
      <c r="H1" s="728"/>
      <c r="I1" s="728"/>
      <c r="J1" s="728"/>
      <c r="K1" s="728"/>
      <c r="L1" s="728"/>
      <c r="M1" s="375"/>
    </row>
    <row r="2" spans="1:13" ht="10.5" customHeight="1" x14ac:dyDescent="0.25">
      <c r="A2" s="728"/>
      <c r="B2" s="728"/>
      <c r="C2" s="728"/>
      <c r="D2" s="728"/>
      <c r="E2" s="728"/>
      <c r="F2" s="728"/>
      <c r="G2" s="728"/>
      <c r="H2" s="728"/>
      <c r="I2" s="728"/>
      <c r="J2" s="728"/>
      <c r="K2" s="728"/>
      <c r="L2" s="728"/>
      <c r="M2" s="375"/>
    </row>
    <row r="3" spans="1:13" ht="12" customHeight="1" x14ac:dyDescent="0.25">
      <c r="A3" s="728"/>
      <c r="B3" s="728"/>
      <c r="C3" s="728"/>
      <c r="D3" s="728"/>
      <c r="E3" s="728"/>
      <c r="F3" s="728"/>
      <c r="G3" s="728"/>
      <c r="H3" s="728"/>
      <c r="I3" s="728"/>
      <c r="J3" s="728"/>
      <c r="K3" s="728"/>
      <c r="L3" s="728"/>
      <c r="M3" s="375"/>
    </row>
    <row r="4" spans="1:13" x14ac:dyDescent="0.25">
      <c r="A4" s="728"/>
      <c r="B4" s="728"/>
      <c r="C4" s="728"/>
      <c r="D4" s="728"/>
      <c r="E4" s="728"/>
      <c r="F4" s="728"/>
      <c r="G4" s="728"/>
      <c r="H4" s="728"/>
      <c r="I4" s="728"/>
      <c r="J4" s="728"/>
      <c r="K4" s="728"/>
      <c r="L4" s="728"/>
      <c r="M4" s="375"/>
    </row>
    <row r="5" spans="1:13" ht="28.5" customHeight="1" thickBot="1" x14ac:dyDescent="0.3">
      <c r="A5" s="728"/>
      <c r="B5" s="728"/>
      <c r="C5" s="728"/>
      <c r="D5" s="728"/>
      <c r="E5" s="728"/>
      <c r="F5" s="728"/>
      <c r="G5" s="728"/>
      <c r="H5" s="728"/>
      <c r="I5" s="728"/>
      <c r="J5" s="728"/>
      <c r="K5" s="728"/>
      <c r="L5" s="728"/>
      <c r="M5" s="375"/>
    </row>
    <row r="6" spans="1:13" ht="26.25" customHeight="1" x14ac:dyDescent="0.25">
      <c r="A6" s="853" t="s">
        <v>233</v>
      </c>
      <c r="B6" s="851" t="s">
        <v>44</v>
      </c>
      <c r="C6" s="832" t="s">
        <v>30</v>
      </c>
      <c r="D6" s="849"/>
      <c r="E6" s="833"/>
      <c r="F6" s="832" t="s">
        <v>32</v>
      </c>
      <c r="G6" s="833"/>
      <c r="H6" s="832" t="s">
        <v>31</v>
      </c>
      <c r="I6" s="833"/>
      <c r="J6" s="847" t="s">
        <v>33</v>
      </c>
      <c r="K6" s="820" t="s">
        <v>45</v>
      </c>
      <c r="L6" s="821"/>
      <c r="M6" s="375"/>
    </row>
    <row r="7" spans="1:13" ht="9.75" customHeight="1" thickBot="1" x14ac:dyDescent="0.3">
      <c r="A7" s="854"/>
      <c r="B7" s="852"/>
      <c r="C7" s="834"/>
      <c r="D7" s="850"/>
      <c r="E7" s="835"/>
      <c r="F7" s="834"/>
      <c r="G7" s="835"/>
      <c r="H7" s="834"/>
      <c r="I7" s="835"/>
      <c r="J7" s="848"/>
      <c r="K7" s="822"/>
      <c r="L7" s="823"/>
      <c r="M7" s="375"/>
    </row>
    <row r="8" spans="1:13" ht="20.65" customHeight="1" x14ac:dyDescent="0.25">
      <c r="A8" s="862"/>
      <c r="B8" s="865"/>
      <c r="C8" s="869"/>
      <c r="D8" s="870"/>
      <c r="E8" s="871"/>
      <c r="F8" s="376"/>
      <c r="G8" s="376"/>
      <c r="H8" s="837"/>
      <c r="I8" s="838"/>
      <c r="J8" s="819"/>
      <c r="K8" s="824"/>
      <c r="L8" s="825"/>
      <c r="M8" s="375"/>
    </row>
    <row r="9" spans="1:13" ht="20.65" customHeight="1" x14ac:dyDescent="0.25">
      <c r="A9" s="863"/>
      <c r="B9" s="866"/>
      <c r="C9" s="872"/>
      <c r="D9" s="873"/>
      <c r="E9" s="874"/>
      <c r="F9" s="377"/>
      <c r="G9" s="377"/>
      <c r="H9" s="839"/>
      <c r="I9" s="840"/>
      <c r="J9" s="816"/>
      <c r="K9" s="826"/>
      <c r="L9" s="827"/>
      <c r="M9" s="375"/>
    </row>
    <row r="10" spans="1:13" ht="20.65" customHeight="1" x14ac:dyDescent="0.25">
      <c r="A10" s="863"/>
      <c r="B10" s="866"/>
      <c r="C10" s="872"/>
      <c r="D10" s="873"/>
      <c r="E10" s="874"/>
      <c r="F10" s="378"/>
      <c r="G10" s="378"/>
      <c r="H10" s="811"/>
      <c r="I10" s="812"/>
      <c r="J10" s="761"/>
      <c r="K10" s="826"/>
      <c r="L10" s="827"/>
      <c r="M10" s="375"/>
    </row>
    <row r="11" spans="1:13" ht="20.65" customHeight="1" x14ac:dyDescent="0.25">
      <c r="A11" s="863"/>
      <c r="B11" s="866"/>
      <c r="C11" s="872"/>
      <c r="D11" s="873"/>
      <c r="E11" s="874"/>
      <c r="F11" s="379"/>
      <c r="G11" s="379"/>
      <c r="H11" s="839"/>
      <c r="I11" s="840"/>
      <c r="J11" s="761"/>
      <c r="K11" s="826"/>
      <c r="L11" s="827"/>
      <c r="M11" s="375"/>
    </row>
    <row r="12" spans="1:13" ht="20.65" customHeight="1" x14ac:dyDescent="0.25">
      <c r="A12" s="863"/>
      <c r="B12" s="866"/>
      <c r="C12" s="872"/>
      <c r="D12" s="873"/>
      <c r="E12" s="874"/>
      <c r="F12" s="379"/>
      <c r="G12" s="377"/>
      <c r="H12" s="841"/>
      <c r="I12" s="842"/>
      <c r="J12" s="817"/>
      <c r="K12" s="826"/>
      <c r="L12" s="827"/>
      <c r="M12" s="375"/>
    </row>
    <row r="13" spans="1:13" ht="20.65" customHeight="1" thickBot="1" x14ac:dyDescent="0.3">
      <c r="A13" s="864"/>
      <c r="B13" s="867"/>
      <c r="C13" s="875"/>
      <c r="D13" s="876"/>
      <c r="E13" s="877"/>
      <c r="F13" s="372"/>
      <c r="G13" s="371"/>
      <c r="H13" s="843"/>
      <c r="I13" s="844"/>
      <c r="J13" s="818"/>
      <c r="K13" s="828"/>
      <c r="L13" s="829"/>
      <c r="M13" s="375"/>
    </row>
    <row r="14" spans="1:13" ht="20.65" customHeight="1" thickTop="1" x14ac:dyDescent="0.25">
      <c r="A14" s="856"/>
      <c r="B14" s="859"/>
      <c r="C14" s="830"/>
      <c r="D14" s="836"/>
      <c r="E14" s="831"/>
      <c r="F14" s="380"/>
      <c r="G14" s="380"/>
      <c r="H14" s="845"/>
      <c r="I14" s="846"/>
      <c r="J14" s="815"/>
      <c r="K14" s="759"/>
      <c r="L14" s="761"/>
      <c r="M14" s="375"/>
    </row>
    <row r="15" spans="1:13" ht="20.65" customHeight="1" x14ac:dyDescent="0.25">
      <c r="A15" s="856"/>
      <c r="B15" s="859"/>
      <c r="C15" s="759"/>
      <c r="D15" s="760"/>
      <c r="E15" s="761"/>
      <c r="F15" s="377"/>
      <c r="G15" s="377"/>
      <c r="H15" s="839"/>
      <c r="I15" s="840"/>
      <c r="J15" s="816"/>
      <c r="K15" s="759"/>
      <c r="L15" s="761"/>
      <c r="M15" s="375"/>
    </row>
    <row r="16" spans="1:13" ht="20.65" customHeight="1" x14ac:dyDescent="0.25">
      <c r="A16" s="856"/>
      <c r="B16" s="859"/>
      <c r="C16" s="759"/>
      <c r="D16" s="760"/>
      <c r="E16" s="761"/>
      <c r="F16" s="378"/>
      <c r="G16" s="378"/>
      <c r="H16" s="811"/>
      <c r="I16" s="812"/>
      <c r="J16" s="761"/>
      <c r="K16" s="759"/>
      <c r="L16" s="761"/>
      <c r="M16" s="375"/>
    </row>
    <row r="17" spans="1:13" ht="20.65" customHeight="1" x14ac:dyDescent="0.25">
      <c r="A17" s="856"/>
      <c r="B17" s="859"/>
      <c r="C17" s="759"/>
      <c r="D17" s="760"/>
      <c r="E17" s="761"/>
      <c r="F17" s="379"/>
      <c r="G17" s="379"/>
      <c r="H17" s="839"/>
      <c r="I17" s="840"/>
      <c r="J17" s="761"/>
      <c r="K17" s="759"/>
      <c r="L17" s="761"/>
      <c r="M17" s="375"/>
    </row>
    <row r="18" spans="1:13" ht="20.65" customHeight="1" x14ac:dyDescent="0.25">
      <c r="A18" s="856"/>
      <c r="B18" s="859"/>
      <c r="C18" s="759"/>
      <c r="D18" s="760"/>
      <c r="E18" s="761"/>
      <c r="F18" s="379"/>
      <c r="G18" s="379"/>
      <c r="H18" s="811"/>
      <c r="I18" s="812"/>
      <c r="J18" s="817"/>
      <c r="K18" s="759"/>
      <c r="L18" s="761"/>
      <c r="M18" s="375"/>
    </row>
    <row r="19" spans="1:13" ht="20.65" customHeight="1" thickBot="1" x14ac:dyDescent="0.3">
      <c r="A19" s="856"/>
      <c r="B19" s="861"/>
      <c r="C19" s="878"/>
      <c r="D19" s="879"/>
      <c r="E19" s="880"/>
      <c r="F19" s="381"/>
      <c r="G19" s="382"/>
      <c r="H19" s="843"/>
      <c r="I19" s="844"/>
      <c r="J19" s="818"/>
      <c r="K19" s="759"/>
      <c r="L19" s="761"/>
      <c r="M19" s="375"/>
    </row>
    <row r="20" spans="1:13" ht="20.65" customHeight="1" thickTop="1" x14ac:dyDescent="0.25">
      <c r="A20" s="855"/>
      <c r="B20" s="858"/>
      <c r="C20" s="830"/>
      <c r="D20" s="836"/>
      <c r="E20" s="831"/>
      <c r="F20" s="380"/>
      <c r="G20" s="380"/>
      <c r="H20" s="841"/>
      <c r="I20" s="842"/>
      <c r="J20" s="815"/>
      <c r="K20" s="830"/>
      <c r="L20" s="831"/>
      <c r="M20" s="375"/>
    </row>
    <row r="21" spans="1:13" ht="20.65" customHeight="1" x14ac:dyDescent="0.25">
      <c r="A21" s="856"/>
      <c r="B21" s="859"/>
      <c r="C21" s="759"/>
      <c r="D21" s="760"/>
      <c r="E21" s="761"/>
      <c r="F21" s="377"/>
      <c r="G21" s="377"/>
      <c r="H21" s="839"/>
      <c r="I21" s="840"/>
      <c r="J21" s="816"/>
      <c r="K21" s="759"/>
      <c r="L21" s="761"/>
      <c r="M21" s="375"/>
    </row>
    <row r="22" spans="1:13" ht="20.65" customHeight="1" x14ac:dyDescent="0.25">
      <c r="A22" s="856"/>
      <c r="B22" s="859"/>
      <c r="C22" s="759"/>
      <c r="D22" s="760"/>
      <c r="E22" s="761"/>
      <c r="F22" s="378"/>
      <c r="G22" s="378"/>
      <c r="H22" s="811"/>
      <c r="I22" s="812"/>
      <c r="J22" s="761"/>
      <c r="K22" s="759"/>
      <c r="L22" s="761"/>
      <c r="M22" s="375"/>
    </row>
    <row r="23" spans="1:13" ht="20.65" customHeight="1" x14ac:dyDescent="0.25">
      <c r="A23" s="856"/>
      <c r="B23" s="859"/>
      <c r="C23" s="759"/>
      <c r="D23" s="760"/>
      <c r="E23" s="761"/>
      <c r="F23" s="379"/>
      <c r="G23" s="379"/>
      <c r="H23" s="839"/>
      <c r="I23" s="840"/>
      <c r="J23" s="761"/>
      <c r="K23" s="759"/>
      <c r="L23" s="761"/>
      <c r="M23" s="375"/>
    </row>
    <row r="24" spans="1:13" ht="20.65" customHeight="1" x14ac:dyDescent="0.25">
      <c r="A24" s="856"/>
      <c r="B24" s="859"/>
      <c r="C24" s="759"/>
      <c r="D24" s="760"/>
      <c r="E24" s="761"/>
      <c r="F24" s="377"/>
      <c r="G24" s="377"/>
      <c r="H24" s="811"/>
      <c r="I24" s="812"/>
      <c r="J24" s="817"/>
      <c r="K24" s="759"/>
      <c r="L24" s="761"/>
      <c r="M24" s="375"/>
    </row>
    <row r="25" spans="1:13" ht="20.65" customHeight="1" thickBot="1" x14ac:dyDescent="0.3">
      <c r="A25" s="857"/>
      <c r="B25" s="860"/>
      <c r="C25" s="781"/>
      <c r="D25" s="782"/>
      <c r="E25" s="783"/>
      <c r="F25" s="383"/>
      <c r="G25" s="384"/>
      <c r="H25" s="813"/>
      <c r="I25" s="814"/>
      <c r="J25" s="868"/>
      <c r="K25" s="781"/>
      <c r="L25" s="783"/>
      <c r="M25" s="375"/>
    </row>
    <row r="26" spans="1:13" ht="20.100000000000001" customHeight="1" thickTop="1" x14ac:dyDescent="0.25">
      <c r="A26" s="385"/>
      <c r="B26" s="386"/>
      <c r="C26" s="386"/>
      <c r="D26" s="386"/>
      <c r="E26" s="386"/>
      <c r="F26" s="386"/>
      <c r="G26" s="386"/>
      <c r="H26" s="386"/>
      <c r="I26" s="386"/>
      <c r="J26" s="386"/>
      <c r="K26" s="386"/>
      <c r="L26" s="387"/>
      <c r="M26" s="375"/>
    </row>
    <row r="27" spans="1:13" ht="20.100000000000001" customHeight="1" x14ac:dyDescent="0.25">
      <c r="A27" s="373"/>
      <c r="B27" s="374"/>
      <c r="C27" s="374"/>
      <c r="D27" s="374"/>
      <c r="E27" s="374"/>
      <c r="F27" s="374"/>
      <c r="G27" s="374"/>
      <c r="H27" s="374"/>
      <c r="I27" s="374"/>
      <c r="J27" s="374"/>
      <c r="K27" s="374"/>
      <c r="L27" s="374"/>
    </row>
    <row r="28" spans="1:13" ht="20.100000000000001" customHeight="1" x14ac:dyDescent="0.25">
      <c r="A28" s="373"/>
      <c r="B28" s="374"/>
      <c r="C28" s="374"/>
      <c r="D28" s="374"/>
      <c r="E28" s="374"/>
      <c r="F28" s="374"/>
      <c r="G28" s="374"/>
      <c r="H28" s="374"/>
      <c r="I28" s="374"/>
      <c r="J28" s="374"/>
      <c r="K28" s="374"/>
      <c r="L28" s="374"/>
    </row>
    <row r="29" spans="1:13" ht="20.100000000000001" customHeight="1" x14ac:dyDescent="0.25">
      <c r="A29" s="373"/>
      <c r="B29" s="374"/>
      <c r="C29" s="374"/>
      <c r="D29" s="374"/>
      <c r="E29" s="374"/>
      <c r="F29" s="374"/>
      <c r="G29" s="374"/>
      <c r="H29" s="374"/>
      <c r="I29" s="374"/>
      <c r="J29" s="374"/>
      <c r="K29" s="374"/>
      <c r="L29" s="374"/>
    </row>
    <row r="30" spans="1:13" ht="20.100000000000001" customHeight="1" x14ac:dyDescent="0.25">
      <c r="A30" s="373"/>
      <c r="B30" s="374"/>
      <c r="C30" s="374"/>
      <c r="D30" s="374"/>
      <c r="E30" s="374"/>
      <c r="F30" s="374"/>
      <c r="G30" s="374"/>
      <c r="H30" s="374"/>
      <c r="I30" s="374"/>
      <c r="J30" s="374"/>
      <c r="K30" s="374"/>
      <c r="L30" s="374"/>
    </row>
    <row r="31" spans="1:13" ht="20.100000000000001" customHeight="1" x14ac:dyDescent="0.25">
      <c r="A31" s="373"/>
      <c r="B31" s="374"/>
      <c r="C31" s="374"/>
      <c r="D31" s="374"/>
      <c r="E31" s="374"/>
      <c r="F31" s="374"/>
      <c r="G31" s="374"/>
      <c r="H31" s="374"/>
      <c r="I31" s="374"/>
      <c r="J31" s="374"/>
      <c r="K31" s="374"/>
      <c r="L31" s="374"/>
    </row>
    <row r="32" spans="1:13" ht="20.100000000000001" customHeight="1" x14ac:dyDescent="0.25">
      <c r="A32" s="373"/>
      <c r="B32" s="374"/>
      <c r="C32" s="374"/>
      <c r="D32" s="374"/>
      <c r="E32" s="374"/>
      <c r="F32" s="374"/>
      <c r="G32" s="374"/>
      <c r="H32" s="374"/>
      <c r="I32" s="374"/>
      <c r="J32" s="374"/>
      <c r="K32" s="374"/>
      <c r="L32" s="374"/>
    </row>
    <row r="33" spans="1:12" ht="20.100000000000001" customHeight="1" x14ac:dyDescent="0.25">
      <c r="A33" s="373"/>
      <c r="B33" s="374"/>
      <c r="C33" s="374"/>
      <c r="D33" s="374"/>
      <c r="E33" s="374"/>
      <c r="F33" s="374"/>
      <c r="G33" s="374"/>
      <c r="H33" s="374"/>
      <c r="I33" s="374"/>
      <c r="J33" s="374"/>
      <c r="K33" s="374"/>
      <c r="L33" s="374"/>
    </row>
    <row r="34" spans="1:12" ht="20.100000000000001" customHeight="1" x14ac:dyDescent="0.25">
      <c r="A34" s="373"/>
      <c r="B34" s="374"/>
      <c r="C34" s="374"/>
      <c r="D34" s="374"/>
      <c r="E34" s="374"/>
      <c r="F34" s="374"/>
      <c r="G34" s="374"/>
      <c r="H34" s="374"/>
      <c r="I34" s="374"/>
      <c r="J34" s="374"/>
      <c r="K34" s="374"/>
      <c r="L34" s="374"/>
    </row>
    <row r="35" spans="1:12" ht="20.100000000000001" customHeight="1" x14ac:dyDescent="0.25">
      <c r="A35" s="373"/>
      <c r="B35" s="374"/>
      <c r="C35" s="374"/>
      <c r="D35" s="374"/>
      <c r="E35" s="374"/>
      <c r="F35" s="374"/>
      <c r="G35" s="374"/>
      <c r="H35" s="374"/>
      <c r="I35" s="374"/>
      <c r="J35" s="374"/>
      <c r="K35" s="374"/>
      <c r="L35" s="374"/>
    </row>
    <row r="36" spans="1:12" ht="20.100000000000001" customHeight="1" x14ac:dyDescent="0.25">
      <c r="A36" s="373"/>
      <c r="B36" s="374"/>
      <c r="C36" s="374"/>
      <c r="D36" s="374"/>
      <c r="E36" s="374"/>
      <c r="F36" s="374"/>
      <c r="G36" s="374"/>
      <c r="H36" s="374"/>
      <c r="I36" s="374"/>
      <c r="J36" s="374"/>
      <c r="K36" s="374"/>
      <c r="L36" s="374"/>
    </row>
    <row r="37" spans="1:12" ht="20.100000000000001" customHeight="1" x14ac:dyDescent="0.25">
      <c r="A37" s="373"/>
      <c r="B37" s="374"/>
      <c r="C37" s="374"/>
      <c r="D37" s="374"/>
      <c r="E37" s="374"/>
      <c r="F37" s="374"/>
      <c r="G37" s="374"/>
      <c r="H37" s="374"/>
      <c r="I37" s="374"/>
      <c r="J37" s="374"/>
      <c r="K37" s="374"/>
      <c r="L37" s="374"/>
    </row>
    <row r="38" spans="1:12" ht="20.100000000000001" customHeight="1" x14ac:dyDescent="0.25">
      <c r="A38" s="373"/>
      <c r="B38" s="374"/>
      <c r="C38" s="374"/>
      <c r="D38" s="374"/>
      <c r="E38" s="374"/>
      <c r="F38" s="374"/>
      <c r="G38" s="374"/>
      <c r="H38" s="374"/>
      <c r="I38" s="374"/>
      <c r="J38" s="374"/>
      <c r="K38" s="374"/>
      <c r="L38" s="374"/>
    </row>
    <row r="39" spans="1:12" ht="20.100000000000001" customHeight="1" x14ac:dyDescent="0.25">
      <c r="A39" s="373"/>
      <c r="B39" s="374"/>
      <c r="C39" s="374"/>
      <c r="D39" s="374"/>
      <c r="E39" s="374"/>
      <c r="F39" s="374"/>
      <c r="G39" s="374"/>
      <c r="H39" s="374"/>
      <c r="I39" s="374"/>
      <c r="J39" s="374"/>
      <c r="K39" s="374"/>
      <c r="L39" s="374"/>
    </row>
    <row r="40" spans="1:12" ht="20.100000000000001" customHeight="1" x14ac:dyDescent="0.25">
      <c r="A40" s="373"/>
      <c r="B40" s="374"/>
      <c r="C40" s="374"/>
      <c r="D40" s="374"/>
      <c r="E40" s="374"/>
      <c r="F40" s="374"/>
      <c r="G40" s="374"/>
      <c r="H40" s="374"/>
      <c r="I40" s="374"/>
      <c r="J40" s="374"/>
      <c r="K40" s="374"/>
      <c r="L40" s="374"/>
    </row>
    <row r="41" spans="1:12" ht="20.100000000000001" customHeight="1" x14ac:dyDescent="0.25">
      <c r="A41" s="373"/>
      <c r="B41" s="374"/>
      <c r="C41" s="374"/>
      <c r="D41" s="374"/>
      <c r="E41" s="374"/>
      <c r="F41" s="374"/>
      <c r="G41" s="374"/>
      <c r="H41" s="374"/>
      <c r="I41" s="374"/>
      <c r="J41" s="374"/>
      <c r="K41" s="374"/>
      <c r="L41" s="374"/>
    </row>
    <row r="42" spans="1:12" ht="20.100000000000001" customHeight="1" x14ac:dyDescent="0.25">
      <c r="A42" s="373"/>
      <c r="B42" s="374"/>
      <c r="C42" s="374"/>
      <c r="D42" s="374"/>
      <c r="E42" s="374"/>
      <c r="F42" s="374"/>
      <c r="G42" s="374"/>
      <c r="H42" s="374"/>
      <c r="I42" s="374"/>
      <c r="J42" s="374"/>
      <c r="K42" s="374"/>
      <c r="L42" s="374"/>
    </row>
    <row r="43" spans="1:12" ht="20.100000000000001" customHeight="1" x14ac:dyDescent="0.25">
      <c r="A43" s="373"/>
      <c r="B43" s="374"/>
      <c r="C43" s="374"/>
      <c r="D43" s="374"/>
      <c r="E43" s="374"/>
      <c r="F43" s="374"/>
      <c r="G43" s="374"/>
      <c r="H43" s="374"/>
      <c r="I43" s="374"/>
      <c r="J43" s="374"/>
      <c r="K43" s="374"/>
      <c r="L43" s="374"/>
    </row>
    <row r="44" spans="1:12" ht="20.100000000000001" customHeight="1" x14ac:dyDescent="0.25">
      <c r="A44" s="373"/>
      <c r="B44" s="374"/>
      <c r="C44" s="374"/>
      <c r="D44" s="374"/>
      <c r="E44" s="374"/>
      <c r="F44" s="374"/>
      <c r="G44" s="374"/>
      <c r="H44" s="374"/>
      <c r="I44" s="374"/>
      <c r="J44" s="374"/>
      <c r="K44" s="374"/>
      <c r="L44" s="374"/>
    </row>
    <row r="45" spans="1:12" ht="20.100000000000001" customHeight="1" x14ac:dyDescent="0.25">
      <c r="A45" s="373"/>
      <c r="B45" s="374"/>
      <c r="C45" s="374"/>
      <c r="D45" s="374"/>
      <c r="E45" s="374"/>
      <c r="F45" s="374"/>
      <c r="G45" s="374"/>
      <c r="H45" s="374"/>
      <c r="I45" s="374"/>
      <c r="J45" s="374"/>
      <c r="K45" s="374"/>
      <c r="L45" s="374"/>
    </row>
    <row r="46" spans="1:12" ht="20.100000000000001" customHeight="1" x14ac:dyDescent="0.25">
      <c r="A46" s="373"/>
      <c r="B46" s="374"/>
      <c r="C46" s="374"/>
      <c r="D46" s="374"/>
      <c r="E46" s="374"/>
      <c r="F46" s="374"/>
      <c r="G46" s="374"/>
      <c r="H46" s="374"/>
      <c r="I46" s="374"/>
      <c r="J46" s="374"/>
      <c r="K46" s="374"/>
      <c r="L46" s="374"/>
    </row>
    <row r="47" spans="1:12" ht="20.100000000000001" customHeight="1" x14ac:dyDescent="0.25">
      <c r="A47" s="373"/>
      <c r="B47" s="374"/>
      <c r="C47" s="374"/>
      <c r="D47" s="374"/>
      <c r="E47" s="374"/>
      <c r="F47" s="374"/>
      <c r="G47" s="374"/>
      <c r="H47" s="374"/>
      <c r="I47" s="374"/>
      <c r="J47" s="374"/>
      <c r="K47" s="374"/>
      <c r="L47" s="374"/>
    </row>
    <row r="48" spans="1:12" ht="20.100000000000001" customHeight="1" x14ac:dyDescent="0.25">
      <c r="A48" s="373"/>
      <c r="B48" s="374"/>
      <c r="C48" s="374"/>
      <c r="D48" s="374"/>
      <c r="E48" s="374"/>
      <c r="F48" s="374"/>
      <c r="G48" s="374"/>
      <c r="H48" s="374"/>
      <c r="I48" s="374"/>
      <c r="J48" s="374"/>
      <c r="K48" s="374"/>
      <c r="L48" s="374"/>
    </row>
    <row r="49" spans="1:12" ht="20.100000000000001" customHeight="1" x14ac:dyDescent="0.25">
      <c r="A49" s="374"/>
      <c r="B49" s="374"/>
      <c r="C49" s="374"/>
      <c r="D49" s="374"/>
      <c r="E49" s="374"/>
      <c r="F49" s="374"/>
      <c r="G49" s="374"/>
      <c r="H49" s="374"/>
      <c r="I49" s="374"/>
      <c r="J49" s="374"/>
      <c r="K49" s="374"/>
      <c r="L49" s="374"/>
    </row>
  </sheetData>
  <sheetProtection algorithmName="SHA-512" hashValue="/Zp4m+Smf96pQLqroicAejGSE1/lcY5cg0QpO9Fa7/BsGz094gqWc14PSaY4OwaLVZccZ4go/7FI4/aKUAxpog==" saltValue="016o7itpNKB/IOxftT6XUg==" spinCount="100000" sheet="1" objects="1" scenarios="1" selectLockedCells="1"/>
  <mergeCells count="38">
    <mergeCell ref="C6:E7"/>
    <mergeCell ref="B6:B7"/>
    <mergeCell ref="A6:A7"/>
    <mergeCell ref="H22:I23"/>
    <mergeCell ref="J22:J23"/>
    <mergeCell ref="A20:A25"/>
    <mergeCell ref="B20:B25"/>
    <mergeCell ref="A14:A19"/>
    <mergeCell ref="B14:B19"/>
    <mergeCell ref="A8:A13"/>
    <mergeCell ref="B8:B13"/>
    <mergeCell ref="J24:J25"/>
    <mergeCell ref="C8:E13"/>
    <mergeCell ref="C14:E19"/>
    <mergeCell ref="J16:J17"/>
    <mergeCell ref="J18:J19"/>
    <mergeCell ref="A1:L5"/>
    <mergeCell ref="K6:L7"/>
    <mergeCell ref="K8:L13"/>
    <mergeCell ref="K14:L19"/>
    <mergeCell ref="K20:L25"/>
    <mergeCell ref="H6:I7"/>
    <mergeCell ref="F6:G7"/>
    <mergeCell ref="C20:E25"/>
    <mergeCell ref="H8:I9"/>
    <mergeCell ref="H10:I11"/>
    <mergeCell ref="H12:I13"/>
    <mergeCell ref="H14:I15"/>
    <mergeCell ref="H16:I17"/>
    <mergeCell ref="H18:I19"/>
    <mergeCell ref="H20:I21"/>
    <mergeCell ref="J6:J7"/>
    <mergeCell ref="H24:I25"/>
    <mergeCell ref="J20:J21"/>
    <mergeCell ref="J12:J13"/>
    <mergeCell ref="J14:J15"/>
    <mergeCell ref="J8:J9"/>
    <mergeCell ref="J10:J11"/>
  </mergeCells>
  <conditionalFormatting sqref="G22:H22 G21 G24:H24 G23">
    <cfRule type="duplicateValues" dxfId="67" priority="63"/>
  </conditionalFormatting>
  <conditionalFormatting sqref="G20:H20">
    <cfRule type="duplicateValues" dxfId="66" priority="62"/>
  </conditionalFormatting>
  <conditionalFormatting sqref="F20:H20 F22:H22 F21:G21 F24:H24 F23:G23">
    <cfRule type="duplicateValues" dxfId="65" priority="55"/>
    <cfRule type="duplicateValues" dxfId="64" priority="56"/>
    <cfRule type="duplicateValues" dxfId="63" priority="61"/>
  </conditionalFormatting>
  <conditionalFormatting sqref="F21:F24">
    <cfRule type="duplicateValues" dxfId="62" priority="60"/>
  </conditionalFormatting>
  <conditionalFormatting sqref="F20">
    <cfRule type="duplicateValues" dxfId="61" priority="59"/>
  </conditionalFormatting>
  <conditionalFormatting sqref="F21:F24">
    <cfRule type="duplicateValues" dxfId="60" priority="58"/>
  </conditionalFormatting>
  <conditionalFormatting sqref="F20">
    <cfRule type="duplicateValues" dxfId="59" priority="57"/>
  </conditionalFormatting>
  <conditionalFormatting sqref="G16:H16 G15 G18:H18 G17">
    <cfRule type="duplicateValues" dxfId="58" priority="54"/>
  </conditionalFormatting>
  <conditionalFormatting sqref="G14:H14">
    <cfRule type="duplicateValues" dxfId="57" priority="53"/>
  </conditionalFormatting>
  <conditionalFormatting sqref="F14:H14 F16:H16 F15:G15 F18:H18 F17:G17">
    <cfRule type="duplicateValues" dxfId="56" priority="46"/>
    <cfRule type="duplicateValues" dxfId="55" priority="47"/>
    <cfRule type="duplicateValues" dxfId="54" priority="52"/>
  </conditionalFormatting>
  <conditionalFormatting sqref="F15:F18">
    <cfRule type="duplicateValues" dxfId="53" priority="51"/>
  </conditionalFormatting>
  <conditionalFormatting sqref="F14">
    <cfRule type="duplicateValues" dxfId="52" priority="50"/>
  </conditionalFormatting>
  <conditionalFormatting sqref="F15:F18">
    <cfRule type="duplicateValues" dxfId="51" priority="49"/>
  </conditionalFormatting>
  <conditionalFormatting sqref="F14">
    <cfRule type="duplicateValues" dxfId="50" priority="48"/>
  </conditionalFormatting>
  <conditionalFormatting sqref="G10:H10 G9 G12:H12 G11">
    <cfRule type="duplicateValues" dxfId="49" priority="45"/>
  </conditionalFormatting>
  <conditionalFormatting sqref="G8:H8">
    <cfRule type="duplicateValues" dxfId="48" priority="44"/>
  </conditionalFormatting>
  <conditionalFormatting sqref="F8:H8 F10:H10 F9:G9 F12:H12 F11:G11">
    <cfRule type="duplicateValues" dxfId="47" priority="37"/>
    <cfRule type="duplicateValues" dxfId="46" priority="38"/>
    <cfRule type="duplicateValues" dxfId="45" priority="43"/>
  </conditionalFormatting>
  <conditionalFormatting sqref="F9:F12">
    <cfRule type="duplicateValues" dxfId="44" priority="42"/>
  </conditionalFormatting>
  <conditionalFormatting sqref="F8">
    <cfRule type="duplicateValues" dxfId="43" priority="41"/>
  </conditionalFormatting>
  <conditionalFormatting sqref="F9:F12">
    <cfRule type="duplicateValues" dxfId="42" priority="40"/>
  </conditionalFormatting>
  <conditionalFormatting sqref="F8">
    <cfRule type="duplicateValues" dxfId="41" priority="39"/>
  </conditionalFormatting>
  <pageMargins left="0.7" right="0.7" top="0.78740157499999996" bottom="0.78740157499999996" header="0.3" footer="0.3"/>
  <pageSetup paperSize="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A7EF74C-8A86-4FC7-8B0A-DC7D4D9EE12D}">
          <x14:formula1>
            <xm:f>Intern!$D$1:$D$6</xm:f>
          </x14:formula1>
          <xm:sqref>J8:J25</xm:sqref>
        </x14:dataValidation>
        <x14:dataValidation type="list" allowBlank="1" showInputMessage="1" showErrorMessage="1" xr:uid="{21F387AB-199B-4F0A-9F4D-3795744A964F}">
          <x14:formula1>
            <xm:f>Intern!$F$1:$F$10</xm:f>
          </x14:formula1>
          <xm:sqref>H12 H18 F8:G12 H8 H10 F14:G18 H14 H16 F20:G24 H20 H22 H24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3"/>
  <dimension ref="A1:AA671"/>
  <sheetViews>
    <sheetView zoomScaleNormal="100" workbookViewId="0">
      <selection activeCell="B4" sqref="B4"/>
    </sheetView>
  </sheetViews>
  <sheetFormatPr baseColWidth="10" defaultRowHeight="15" x14ac:dyDescent="0.25"/>
  <cols>
    <col min="1" max="1" width="24.7109375" bestFit="1" customWidth="1"/>
    <col min="2" max="2" width="30.85546875" customWidth="1"/>
    <col min="3" max="3" width="23.42578125" customWidth="1"/>
    <col min="4" max="4" width="17.7109375" customWidth="1"/>
    <col min="5" max="5" width="13.28515625" customWidth="1"/>
    <col min="6" max="6" width="12.42578125" customWidth="1"/>
    <col min="7" max="7" width="43.42578125" customWidth="1"/>
    <col min="8" max="10" width="6.42578125" bestFit="1" customWidth="1"/>
    <col min="11" max="11" width="47" customWidth="1"/>
    <col min="12" max="12" width="16.85546875" customWidth="1"/>
    <col min="13" max="13" width="32.140625" customWidth="1"/>
    <col min="14" max="14" width="37.28515625" hidden="1" customWidth="1"/>
    <col min="15" max="15" width="11.5703125" customWidth="1"/>
    <col min="16" max="16" width="8.28515625" customWidth="1"/>
    <col min="17" max="25" width="7.140625" customWidth="1"/>
    <col min="26" max="26" width="13.5703125" customWidth="1"/>
    <col min="27" max="27" width="5.7109375" customWidth="1"/>
  </cols>
  <sheetData>
    <row r="1" spans="1:13" ht="84.75" x14ac:dyDescent="0.25">
      <c r="A1">
        <v>0</v>
      </c>
      <c r="B1" s="3" t="s">
        <v>23</v>
      </c>
      <c r="C1" s="33" t="s">
        <v>197</v>
      </c>
      <c r="D1" s="2" t="s">
        <v>35</v>
      </c>
      <c r="F1" t="s">
        <v>54</v>
      </c>
      <c r="G1" t="str">
        <f>'Kind 1'!A7</f>
        <v>Kind 1</v>
      </c>
      <c r="H1" t="s">
        <v>57</v>
      </c>
      <c r="J1">
        <v>2</v>
      </c>
      <c r="K1" s="3" t="s">
        <v>127</v>
      </c>
      <c r="L1">
        <v>0</v>
      </c>
      <c r="M1">
        <v>2</v>
      </c>
    </row>
    <row r="2" spans="1:13" ht="108.75" x14ac:dyDescent="0.25">
      <c r="A2">
        <v>1</v>
      </c>
      <c r="B2" s="3" t="s">
        <v>69</v>
      </c>
      <c r="C2" s="33" t="s">
        <v>198</v>
      </c>
      <c r="D2" s="2" t="s">
        <v>36</v>
      </c>
      <c r="F2" t="s">
        <v>50</v>
      </c>
      <c r="G2" t="str">
        <f>'Kind 2'!A7</f>
        <v>Kind 2</v>
      </c>
      <c r="H2" t="s">
        <v>58</v>
      </c>
      <c r="J2">
        <v>3</v>
      </c>
      <c r="K2" s="3" t="s">
        <v>128</v>
      </c>
      <c r="L2">
        <v>1</v>
      </c>
      <c r="M2">
        <v>3</v>
      </c>
    </row>
    <row r="3" spans="1:13" ht="144.75" x14ac:dyDescent="0.25">
      <c r="A3">
        <v>2</v>
      </c>
      <c r="B3" s="3" t="s">
        <v>115</v>
      </c>
      <c r="C3" s="33" t="s">
        <v>199</v>
      </c>
      <c r="D3" s="2" t="s">
        <v>59</v>
      </c>
      <c r="F3" t="s">
        <v>51</v>
      </c>
      <c r="G3" t="str">
        <f>'Kind 3'!$A$7</f>
        <v>Kind 3</v>
      </c>
      <c r="J3">
        <v>4</v>
      </c>
      <c r="K3" s="3" t="s">
        <v>129</v>
      </c>
      <c r="L3">
        <v>2</v>
      </c>
      <c r="M3">
        <v>4</v>
      </c>
    </row>
    <row r="4" spans="1:13" ht="144.75" x14ac:dyDescent="0.25">
      <c r="A4">
        <v>3</v>
      </c>
      <c r="B4" s="4" t="s">
        <v>241</v>
      </c>
      <c r="C4" s="33" t="s">
        <v>200</v>
      </c>
      <c r="D4" s="2" t="s">
        <v>38</v>
      </c>
      <c r="F4" t="s">
        <v>52</v>
      </c>
      <c r="G4" t="str">
        <f>'Kind 4'!$A$7</f>
        <v>Kind 4</v>
      </c>
      <c r="J4">
        <v>5</v>
      </c>
      <c r="K4" s="3" t="s">
        <v>130</v>
      </c>
      <c r="L4">
        <v>3</v>
      </c>
      <c r="M4">
        <v>5</v>
      </c>
    </row>
    <row r="5" spans="1:13" ht="132.75" x14ac:dyDescent="0.25">
      <c r="A5">
        <v>4</v>
      </c>
      <c r="B5" s="4" t="s">
        <v>116</v>
      </c>
      <c r="C5" s="33" t="s">
        <v>201</v>
      </c>
      <c r="D5" s="2" t="s">
        <v>238</v>
      </c>
      <c r="F5" t="s">
        <v>53</v>
      </c>
      <c r="G5" t="str">
        <f>'Kind 5'!A7</f>
        <v>Kind 5</v>
      </c>
      <c r="L5">
        <v>4</v>
      </c>
      <c r="M5">
        <v>6</v>
      </c>
    </row>
    <row r="6" spans="1:13" ht="132.75" x14ac:dyDescent="0.25">
      <c r="A6">
        <v>5</v>
      </c>
      <c r="B6" s="4" t="s">
        <v>117</v>
      </c>
      <c r="C6" s="33" t="s">
        <v>202</v>
      </c>
      <c r="D6" s="2" t="s">
        <v>40</v>
      </c>
      <c r="F6" t="s">
        <v>121</v>
      </c>
      <c r="G6" t="s">
        <v>121</v>
      </c>
      <c r="L6">
        <v>5</v>
      </c>
      <c r="M6">
        <v>7</v>
      </c>
    </row>
    <row r="7" spans="1:13" ht="120.75" x14ac:dyDescent="0.25">
      <c r="A7">
        <v>6</v>
      </c>
      <c r="B7" s="4" t="s">
        <v>118</v>
      </c>
      <c r="C7" s="33" t="s">
        <v>203</v>
      </c>
      <c r="F7" t="s">
        <v>122</v>
      </c>
      <c r="G7" t="s">
        <v>122</v>
      </c>
      <c r="L7">
        <v>6</v>
      </c>
    </row>
    <row r="8" spans="1:13" ht="27" x14ac:dyDescent="0.25">
      <c r="C8" s="33" t="s">
        <v>204</v>
      </c>
      <c r="F8" t="s">
        <v>123</v>
      </c>
      <c r="G8" t="s">
        <v>123</v>
      </c>
    </row>
    <row r="9" spans="1:13" ht="40.5" x14ac:dyDescent="0.25">
      <c r="C9" s="33" t="s">
        <v>205</v>
      </c>
      <c r="F9" t="s">
        <v>124</v>
      </c>
      <c r="G9" t="s">
        <v>124</v>
      </c>
    </row>
    <row r="10" spans="1:13" ht="40.5" x14ac:dyDescent="0.25">
      <c r="C10" s="33" t="s">
        <v>206</v>
      </c>
      <c r="F10" t="s">
        <v>125</v>
      </c>
      <c r="G10" t="s">
        <v>125</v>
      </c>
    </row>
    <row r="11" spans="1:13" ht="27" x14ac:dyDescent="0.25">
      <c r="C11" s="33" t="s">
        <v>207</v>
      </c>
    </row>
    <row r="12" spans="1:13" ht="27" x14ac:dyDescent="0.25">
      <c r="C12" s="33" t="s">
        <v>208</v>
      </c>
    </row>
    <row r="13" spans="1:13" ht="40.5" x14ac:dyDescent="0.25">
      <c r="C13" s="33" t="s">
        <v>209</v>
      </c>
    </row>
    <row r="14" spans="1:13" ht="40.5" x14ac:dyDescent="0.25">
      <c r="C14" s="33" t="s">
        <v>210</v>
      </c>
    </row>
    <row r="15" spans="1:13" ht="27" x14ac:dyDescent="0.25">
      <c r="C15" s="33" t="s">
        <v>211</v>
      </c>
    </row>
    <row r="16" spans="1:13" ht="27" x14ac:dyDescent="0.25">
      <c r="C16" s="33" t="s">
        <v>212</v>
      </c>
    </row>
    <row r="17" spans="3:3" ht="27" x14ac:dyDescent="0.25">
      <c r="C17" s="33" t="s">
        <v>213</v>
      </c>
    </row>
    <row r="18" spans="3:3" ht="40.5" x14ac:dyDescent="0.25">
      <c r="C18" s="33" t="s">
        <v>214</v>
      </c>
    </row>
    <row r="19" spans="3:3" ht="40.5" x14ac:dyDescent="0.25">
      <c r="C19" s="33" t="s">
        <v>215</v>
      </c>
    </row>
    <row r="20" spans="3:3" ht="40.5" x14ac:dyDescent="0.25">
      <c r="C20" s="33" t="s">
        <v>216</v>
      </c>
    </row>
    <row r="21" spans="3:3" ht="54" x14ac:dyDescent="0.25">
      <c r="C21" s="33" t="s">
        <v>217</v>
      </c>
    </row>
    <row r="22" spans="3:3" ht="27" x14ac:dyDescent="0.25">
      <c r="C22" s="33" t="s">
        <v>218</v>
      </c>
    </row>
    <row r="23" spans="3:3" ht="27" x14ac:dyDescent="0.25">
      <c r="C23" s="33" t="s">
        <v>219</v>
      </c>
    </row>
    <row r="24" spans="3:3" ht="40.5" x14ac:dyDescent="0.25">
      <c r="C24" s="33" t="s">
        <v>220</v>
      </c>
    </row>
    <row r="25" spans="3:3" ht="40.5" x14ac:dyDescent="0.25">
      <c r="C25" s="33" t="s">
        <v>221</v>
      </c>
    </row>
    <row r="26" spans="3:3" ht="27" x14ac:dyDescent="0.25">
      <c r="C26" s="33" t="s">
        <v>222</v>
      </c>
    </row>
    <row r="27" spans="3:3" ht="27" x14ac:dyDescent="0.25">
      <c r="C27" s="33" t="s">
        <v>223</v>
      </c>
    </row>
    <row r="28" spans="3:3" ht="27" x14ac:dyDescent="0.25">
      <c r="C28" s="33" t="s">
        <v>224</v>
      </c>
    </row>
    <row r="29" spans="3:3" ht="27" x14ac:dyDescent="0.25">
      <c r="C29" s="33" t="s">
        <v>225</v>
      </c>
    </row>
    <row r="30" spans="3:3" ht="27" x14ac:dyDescent="0.25">
      <c r="C30" s="33" t="s">
        <v>226</v>
      </c>
    </row>
    <row r="31" spans="3:3" ht="27" x14ac:dyDescent="0.25">
      <c r="C31" s="33" t="s">
        <v>227</v>
      </c>
    </row>
    <row r="32" spans="3:3" ht="27" x14ac:dyDescent="0.25">
      <c r="C32" s="33" t="s">
        <v>228</v>
      </c>
    </row>
    <row r="33" spans="1:27" x14ac:dyDescent="0.25">
      <c r="A33" s="56"/>
      <c r="B33" s="56"/>
      <c r="C33" s="56"/>
      <c r="D33" s="56"/>
      <c r="E33" s="56"/>
      <c r="F33" s="56"/>
      <c r="G33" s="56"/>
    </row>
    <row r="34" spans="1:27" x14ac:dyDescent="0.25">
      <c r="A34" s="56"/>
      <c r="B34" s="56"/>
      <c r="C34" s="56"/>
      <c r="D34" s="56"/>
      <c r="E34" s="56"/>
      <c r="F34" s="56"/>
      <c r="G34" s="56"/>
    </row>
    <row r="35" spans="1:27" x14ac:dyDescent="0.25">
      <c r="A35" s="56"/>
      <c r="B35" s="56"/>
      <c r="C35" s="56"/>
      <c r="D35" s="56"/>
      <c r="E35" s="56"/>
      <c r="F35" s="56"/>
      <c r="G35" s="56"/>
    </row>
    <row r="36" spans="1:27" x14ac:dyDescent="0.25">
      <c r="A36" s="56"/>
      <c r="B36" s="56"/>
      <c r="C36" s="56"/>
      <c r="D36" s="56"/>
      <c r="E36" s="56"/>
      <c r="F36" s="56"/>
      <c r="G36" s="56"/>
    </row>
    <row r="37" spans="1:27" x14ac:dyDescent="0.25">
      <c r="B37" s="111"/>
      <c r="D37" s="56"/>
      <c r="G37" s="56"/>
      <c r="H37" s="56"/>
      <c r="I37" s="56"/>
      <c r="J37" s="56"/>
      <c r="K37" s="55"/>
      <c r="L37" s="55"/>
      <c r="M37" s="55"/>
      <c r="N37" s="55">
        <f>Foerderangebote!D11</f>
        <v>0</v>
      </c>
      <c r="O37" s="55">
        <f>Foerderangebote!D12</f>
        <v>0</v>
      </c>
      <c r="P37" s="55"/>
      <c r="Q37" s="55"/>
      <c r="R37" s="55"/>
      <c r="S37" s="55"/>
      <c r="T37" s="55"/>
      <c r="U37" s="55"/>
      <c r="V37" s="55"/>
      <c r="W37" s="55"/>
      <c r="X37" s="55"/>
      <c r="Y37" s="55"/>
      <c r="Z37" s="55"/>
      <c r="AA37" s="55"/>
    </row>
    <row r="38" spans="1:27" x14ac:dyDescent="0.25">
      <c r="B38" s="111"/>
      <c r="D38" s="56"/>
      <c r="G38" s="56"/>
      <c r="H38" s="56"/>
      <c r="I38" s="56"/>
      <c r="J38" s="56"/>
      <c r="N38">
        <f>Foerderangebote!D11</f>
        <v>0</v>
      </c>
      <c r="O38">
        <f>Foerderangebote!D12</f>
        <v>0</v>
      </c>
    </row>
    <row r="39" spans="1:27" x14ac:dyDescent="0.25">
      <c r="B39" s="111"/>
      <c r="D39" s="56"/>
      <c r="G39" s="56"/>
      <c r="H39" s="56"/>
      <c r="I39" s="56"/>
      <c r="J39" s="56"/>
      <c r="N39">
        <f>Foerderangebote!D11</f>
        <v>0</v>
      </c>
      <c r="O39">
        <f>Foerderangebote!D12</f>
        <v>0</v>
      </c>
    </row>
    <row r="40" spans="1:27" x14ac:dyDescent="0.25">
      <c r="B40" s="111"/>
      <c r="D40" s="56"/>
      <c r="G40" s="56"/>
      <c r="H40" s="56"/>
      <c r="I40" s="56"/>
      <c r="J40" s="56"/>
      <c r="N40">
        <f>Foerderangebote!D17</f>
        <v>0</v>
      </c>
      <c r="O40">
        <f>Foerderangebote!D18</f>
        <v>0</v>
      </c>
    </row>
    <row r="41" spans="1:27" x14ac:dyDescent="0.25">
      <c r="B41" s="111"/>
      <c r="D41" s="56"/>
      <c r="G41" s="56"/>
      <c r="H41" s="56"/>
      <c r="I41" s="56"/>
      <c r="J41" s="56"/>
      <c r="N41">
        <f>Foerderangebote!D17</f>
        <v>0</v>
      </c>
      <c r="O41">
        <f>Foerderangebote!D18</f>
        <v>0</v>
      </c>
    </row>
    <row r="42" spans="1:27" x14ac:dyDescent="0.25">
      <c r="B42" s="111"/>
      <c r="D42" s="56"/>
      <c r="E42" s="56"/>
      <c r="F42" s="56"/>
      <c r="G42" s="56"/>
      <c r="H42" s="56"/>
      <c r="I42" s="56"/>
      <c r="J42" s="56"/>
      <c r="N42">
        <f>Foerderangebote!D17</f>
        <v>0</v>
      </c>
      <c r="O42">
        <f>Foerderangebote!D18</f>
        <v>0</v>
      </c>
    </row>
    <row r="43" spans="1:27" x14ac:dyDescent="0.25">
      <c r="B43" s="111"/>
      <c r="D43" s="56"/>
      <c r="E43" s="56"/>
      <c r="F43" s="56"/>
      <c r="G43" s="56"/>
      <c r="H43" s="56"/>
      <c r="I43" s="56"/>
      <c r="J43" s="56"/>
      <c r="N43">
        <f>Foerderangebote!D23</f>
        <v>0</v>
      </c>
      <c r="O43">
        <f>Foerderangebote!D24</f>
        <v>0</v>
      </c>
    </row>
    <row r="44" spans="1:27" x14ac:dyDescent="0.25">
      <c r="B44" s="111"/>
      <c r="D44" s="56"/>
      <c r="E44" s="56"/>
      <c r="F44" s="56"/>
      <c r="G44" s="56"/>
      <c r="H44" s="56"/>
      <c r="I44" s="56"/>
      <c r="J44" s="56"/>
      <c r="N44">
        <f>Foerderangebote!D23</f>
        <v>0</v>
      </c>
      <c r="O44">
        <f>Foerderangebote!D24</f>
        <v>0</v>
      </c>
    </row>
    <row r="45" spans="1:27" x14ac:dyDescent="0.25">
      <c r="B45" s="111"/>
      <c r="D45" s="56"/>
      <c r="E45" s="56"/>
      <c r="F45" s="56"/>
      <c r="G45" s="56"/>
      <c r="H45" s="56"/>
      <c r="I45" s="56"/>
      <c r="J45" s="56"/>
      <c r="N45">
        <f>Foerderangebote!D23</f>
        <v>0</v>
      </c>
      <c r="O45">
        <f>Foerderangebote!D24</f>
        <v>0</v>
      </c>
    </row>
    <row r="46" spans="1:27" x14ac:dyDescent="0.25">
      <c r="B46" s="111"/>
      <c r="D46" s="56"/>
      <c r="E46" s="56"/>
      <c r="F46" s="56"/>
      <c r="G46" s="56"/>
      <c r="H46" s="56"/>
      <c r="I46" s="56"/>
      <c r="J46" s="56"/>
      <c r="N46">
        <f>Foerderangebote!D29</f>
        <v>0</v>
      </c>
      <c r="O46">
        <f>Foerderangebote!D30</f>
        <v>0</v>
      </c>
    </row>
    <row r="47" spans="1:27" x14ac:dyDescent="0.25">
      <c r="B47" s="111"/>
      <c r="D47" s="56"/>
      <c r="E47" s="56"/>
      <c r="F47" s="56"/>
      <c r="G47" s="56"/>
      <c r="H47" s="56"/>
      <c r="I47" s="56"/>
      <c r="J47" s="56"/>
      <c r="N47">
        <f>Foerderangebote!D29</f>
        <v>0</v>
      </c>
      <c r="O47">
        <f>Foerderangebote!D30</f>
        <v>0</v>
      </c>
    </row>
    <row r="48" spans="1:27" x14ac:dyDescent="0.25">
      <c r="B48" s="111"/>
      <c r="D48" s="56"/>
      <c r="E48" s="56"/>
      <c r="F48" s="56"/>
      <c r="G48" s="56"/>
      <c r="H48" s="56"/>
      <c r="I48" s="56"/>
      <c r="J48" s="56"/>
      <c r="N48">
        <f>Foerderangebote!D29</f>
        <v>0</v>
      </c>
      <c r="O48">
        <f>Foerderangebote!D30</f>
        <v>0</v>
      </c>
    </row>
    <row r="49" spans="2:15" x14ac:dyDescent="0.25">
      <c r="B49" s="111"/>
      <c r="D49" s="56"/>
      <c r="E49" s="56"/>
      <c r="F49" s="56"/>
      <c r="G49" s="56"/>
      <c r="H49" s="56"/>
      <c r="I49" s="56"/>
      <c r="J49" s="56"/>
      <c r="N49">
        <f>Foerderangebote!D35</f>
        <v>0</v>
      </c>
      <c r="O49">
        <f>Foerderangebote!D36</f>
        <v>0</v>
      </c>
    </row>
    <row r="50" spans="2:15" x14ac:dyDescent="0.25">
      <c r="B50" s="111"/>
      <c r="D50" s="56"/>
      <c r="E50" s="56"/>
      <c r="F50" s="56"/>
      <c r="G50" s="56"/>
      <c r="H50" s="56"/>
      <c r="I50" s="56"/>
      <c r="J50" s="56"/>
      <c r="N50">
        <f>Foerderangebote!D35</f>
        <v>0</v>
      </c>
      <c r="O50">
        <f>Foerderangebote!D36</f>
        <v>0</v>
      </c>
    </row>
    <row r="51" spans="2:15" x14ac:dyDescent="0.25">
      <c r="B51" s="111"/>
      <c r="D51" s="56"/>
      <c r="E51" s="56"/>
      <c r="F51" s="56"/>
      <c r="G51" s="56"/>
      <c r="H51" s="56"/>
      <c r="I51" s="56"/>
      <c r="J51" s="56"/>
      <c r="N51">
        <f>Foerderangebote!D35</f>
        <v>0</v>
      </c>
      <c r="O51">
        <f>Foerderangebote!D36</f>
        <v>0</v>
      </c>
    </row>
    <row r="52" spans="2:15" x14ac:dyDescent="0.25">
      <c r="B52" s="111"/>
      <c r="D52" s="56"/>
      <c r="E52" s="56"/>
      <c r="F52" s="56"/>
      <c r="G52" s="56"/>
      <c r="H52" s="56"/>
      <c r="I52" s="56"/>
      <c r="J52" s="56"/>
      <c r="N52">
        <f>Foerderangebote!D41</f>
        <v>0</v>
      </c>
      <c r="O52">
        <f>Foerderangebote!D42</f>
        <v>0</v>
      </c>
    </row>
    <row r="53" spans="2:15" x14ac:dyDescent="0.25">
      <c r="B53" s="111"/>
      <c r="D53" s="56"/>
      <c r="E53" s="56"/>
      <c r="F53" s="56"/>
      <c r="G53" s="56"/>
      <c r="H53" s="56"/>
      <c r="I53" s="56"/>
      <c r="J53" s="56"/>
      <c r="N53">
        <f>Foerderangebote!D41</f>
        <v>0</v>
      </c>
      <c r="O53">
        <f>Foerderangebote!D42</f>
        <v>0</v>
      </c>
    </row>
    <row r="54" spans="2:15" x14ac:dyDescent="0.25">
      <c r="B54" s="111"/>
      <c r="D54" s="56"/>
      <c r="E54" s="56"/>
      <c r="F54" s="56"/>
      <c r="G54" s="56"/>
      <c r="H54" s="56"/>
      <c r="I54" s="56"/>
      <c r="J54" s="56"/>
      <c r="N54">
        <f>Foerderangebote!D41</f>
        <v>0</v>
      </c>
      <c r="O54">
        <f>Foerderangebote!D42</f>
        <v>0</v>
      </c>
    </row>
    <row r="55" spans="2:15" x14ac:dyDescent="0.25">
      <c r="B55" s="111"/>
      <c r="D55" s="56"/>
      <c r="E55" s="56"/>
      <c r="F55" s="56"/>
      <c r="G55" s="56"/>
      <c r="H55" s="56"/>
      <c r="I55" s="56"/>
      <c r="J55" s="56"/>
      <c r="N55">
        <f>Foerderangebote!D47</f>
        <v>0</v>
      </c>
      <c r="O55">
        <f>Foerderangebote!D48</f>
        <v>0</v>
      </c>
    </row>
    <row r="56" spans="2:15" x14ac:dyDescent="0.25">
      <c r="B56" s="111"/>
      <c r="D56" s="56"/>
      <c r="E56" s="56"/>
      <c r="F56" s="56"/>
      <c r="G56" s="56"/>
      <c r="H56" s="56"/>
      <c r="I56" s="56"/>
      <c r="J56" s="56"/>
      <c r="N56">
        <f>Foerderangebote!D47</f>
        <v>0</v>
      </c>
      <c r="O56">
        <f>Foerderangebote!D48</f>
        <v>0</v>
      </c>
    </row>
    <row r="57" spans="2:15" x14ac:dyDescent="0.25">
      <c r="B57" s="111"/>
      <c r="D57" s="56"/>
      <c r="E57" s="56"/>
      <c r="F57" s="56"/>
      <c r="G57" s="56"/>
      <c r="H57" s="56"/>
      <c r="I57" s="56"/>
      <c r="J57" s="56"/>
      <c r="N57">
        <f>Foerderangebote!D47</f>
        <v>0</v>
      </c>
      <c r="O57">
        <f>Foerderangebote!D48</f>
        <v>0</v>
      </c>
    </row>
    <row r="58" spans="2:15" x14ac:dyDescent="0.25">
      <c r="B58" s="111"/>
      <c r="D58" s="56"/>
      <c r="E58" s="56"/>
      <c r="F58" s="56"/>
      <c r="G58" s="56"/>
      <c r="H58" s="56"/>
      <c r="I58" s="56"/>
      <c r="J58" s="56"/>
      <c r="N58">
        <f>Foerderangebote!D53</f>
        <v>0</v>
      </c>
      <c r="O58">
        <f>Foerderangebote!D54</f>
        <v>0</v>
      </c>
    </row>
    <row r="59" spans="2:15" x14ac:dyDescent="0.25">
      <c r="B59" s="111"/>
      <c r="D59" s="56"/>
      <c r="E59" s="56"/>
      <c r="F59" s="56"/>
      <c r="G59" s="56"/>
      <c r="H59" s="56"/>
      <c r="I59" s="56"/>
      <c r="J59" s="56"/>
      <c r="N59">
        <f>Foerderangebote!D53</f>
        <v>0</v>
      </c>
      <c r="O59">
        <f>Foerderangebote!D54</f>
        <v>0</v>
      </c>
    </row>
    <row r="60" spans="2:15" x14ac:dyDescent="0.25">
      <c r="B60" s="111"/>
      <c r="D60" s="56"/>
      <c r="E60" s="56"/>
      <c r="F60" s="56"/>
      <c r="G60" s="56"/>
      <c r="H60" s="56"/>
      <c r="I60" s="56"/>
      <c r="J60" s="56"/>
      <c r="N60">
        <f>Foerderangebote!D53</f>
        <v>0</v>
      </c>
      <c r="O60">
        <f>Foerderangebote!D54</f>
        <v>0</v>
      </c>
    </row>
    <row r="61" spans="2:15" x14ac:dyDescent="0.25">
      <c r="B61" s="111"/>
      <c r="D61" s="56"/>
      <c r="E61" s="56"/>
      <c r="F61" s="56"/>
      <c r="G61" s="56"/>
      <c r="H61" s="56"/>
      <c r="I61" s="56"/>
      <c r="J61" s="56"/>
      <c r="N61">
        <f>Foerderangebote!D59</f>
        <v>0</v>
      </c>
      <c r="O61">
        <f>Foerderangebote!D60</f>
        <v>0</v>
      </c>
    </row>
    <row r="62" spans="2:15" x14ac:dyDescent="0.25">
      <c r="B62" s="111"/>
      <c r="D62" s="56"/>
      <c r="E62" s="56"/>
      <c r="F62" s="56"/>
      <c r="G62" s="56"/>
      <c r="H62" s="56"/>
      <c r="I62" s="56"/>
      <c r="J62" s="56"/>
      <c r="N62">
        <f>Foerderangebote!D59</f>
        <v>0</v>
      </c>
      <c r="O62">
        <f>Foerderangebote!D60</f>
        <v>0</v>
      </c>
    </row>
    <row r="63" spans="2:15" x14ac:dyDescent="0.25">
      <c r="B63" s="111"/>
      <c r="D63" s="56"/>
      <c r="E63" s="56"/>
      <c r="F63" s="56"/>
      <c r="G63" s="56"/>
      <c r="H63" s="56"/>
      <c r="I63" s="56"/>
      <c r="J63" s="56"/>
      <c r="N63">
        <f>Foerderangebote!D59</f>
        <v>0</v>
      </c>
      <c r="O63">
        <f>Foerderangebote!D60</f>
        <v>0</v>
      </c>
    </row>
    <row r="64" spans="2:15" x14ac:dyDescent="0.25">
      <c r="B64" s="111"/>
      <c r="D64" s="56"/>
      <c r="E64" s="56"/>
      <c r="F64" s="56"/>
      <c r="G64" s="56"/>
      <c r="H64" s="56"/>
      <c r="I64" s="56"/>
      <c r="J64" s="56"/>
      <c r="N64">
        <f>Foerderangebote!D65</f>
        <v>0</v>
      </c>
      <c r="O64">
        <f>Foerderangebote!D66</f>
        <v>0</v>
      </c>
    </row>
    <row r="65" spans="2:15" x14ac:dyDescent="0.25">
      <c r="B65" s="111"/>
      <c r="D65" s="56"/>
      <c r="E65" s="56"/>
      <c r="F65" s="56"/>
      <c r="G65" s="56"/>
      <c r="H65" s="56"/>
      <c r="I65" s="56"/>
      <c r="J65" s="56"/>
      <c r="N65">
        <f>Foerderangebote!D65</f>
        <v>0</v>
      </c>
      <c r="O65">
        <f>Foerderangebote!D66</f>
        <v>0</v>
      </c>
    </row>
    <row r="66" spans="2:15" x14ac:dyDescent="0.25">
      <c r="B66" s="111"/>
      <c r="D66" s="56"/>
      <c r="E66" s="56"/>
      <c r="F66" s="56"/>
      <c r="G66" s="56"/>
      <c r="H66" s="56"/>
      <c r="I66" s="56"/>
      <c r="J66" s="56"/>
      <c r="N66">
        <f>Foerderangebote!D65</f>
        <v>0</v>
      </c>
      <c r="O66">
        <f>Foerderangebote!D66</f>
        <v>0</v>
      </c>
    </row>
    <row r="67" spans="2:15" x14ac:dyDescent="0.25">
      <c r="B67" s="111"/>
      <c r="D67" s="56"/>
      <c r="E67" s="56"/>
      <c r="F67" s="56"/>
      <c r="G67" s="56"/>
      <c r="H67" s="56"/>
      <c r="I67" s="56"/>
      <c r="J67" s="56"/>
      <c r="N67">
        <f>Foerderangebote!D71</f>
        <v>0</v>
      </c>
      <c r="O67">
        <f>Foerderangebote!D72</f>
        <v>0</v>
      </c>
    </row>
    <row r="68" spans="2:15" x14ac:dyDescent="0.25">
      <c r="B68" s="111"/>
      <c r="D68" s="56"/>
      <c r="E68" s="56"/>
      <c r="F68" s="56"/>
      <c r="G68" s="56"/>
      <c r="H68" s="56"/>
      <c r="I68" s="56"/>
      <c r="J68" s="56"/>
      <c r="N68">
        <f>Foerderangebote!D71</f>
        <v>0</v>
      </c>
      <c r="O68">
        <f>Foerderangebote!D72</f>
        <v>0</v>
      </c>
    </row>
    <row r="69" spans="2:15" x14ac:dyDescent="0.25">
      <c r="B69" s="111"/>
      <c r="D69" s="56"/>
      <c r="E69" s="56"/>
      <c r="F69" s="56"/>
      <c r="G69" s="56"/>
      <c r="H69" s="56"/>
      <c r="I69" s="56"/>
      <c r="J69" s="56"/>
      <c r="N69">
        <f>Foerderangebote!D71</f>
        <v>0</v>
      </c>
      <c r="O69">
        <f>Foerderangebote!D72</f>
        <v>0</v>
      </c>
    </row>
    <row r="70" spans="2:15" x14ac:dyDescent="0.25">
      <c r="B70" s="111"/>
      <c r="D70" s="56"/>
      <c r="E70" s="56"/>
      <c r="F70" s="56"/>
      <c r="G70" s="56"/>
      <c r="H70" s="56"/>
      <c r="I70" s="56"/>
      <c r="J70" s="56"/>
      <c r="N70">
        <f>Foerderangebote!D77</f>
        <v>0</v>
      </c>
      <c r="O70">
        <f>Foerderangebote!D78</f>
        <v>0</v>
      </c>
    </row>
    <row r="71" spans="2:15" x14ac:dyDescent="0.25">
      <c r="B71" s="111"/>
      <c r="D71" s="56"/>
      <c r="E71" s="56"/>
      <c r="F71" s="56"/>
      <c r="G71" s="56"/>
      <c r="H71" s="56"/>
      <c r="I71" s="56"/>
      <c r="J71" s="56"/>
      <c r="N71">
        <f>Foerderangebote!D77</f>
        <v>0</v>
      </c>
      <c r="O71">
        <f>Foerderangebote!D78</f>
        <v>0</v>
      </c>
    </row>
    <row r="72" spans="2:15" x14ac:dyDescent="0.25">
      <c r="B72" s="111"/>
      <c r="D72" s="56"/>
      <c r="E72" s="56"/>
      <c r="F72" s="56"/>
      <c r="G72" s="56"/>
      <c r="H72" s="56"/>
      <c r="I72" s="56"/>
      <c r="J72" s="56"/>
      <c r="N72">
        <f>Foerderangebote!D77</f>
        <v>0</v>
      </c>
      <c r="O72">
        <f>Foerderangebote!D78</f>
        <v>0</v>
      </c>
    </row>
    <row r="73" spans="2:15" x14ac:dyDescent="0.25">
      <c r="B73" s="111"/>
      <c r="D73" s="56"/>
      <c r="E73" s="56"/>
      <c r="F73" s="56"/>
      <c r="G73" s="56"/>
      <c r="H73" s="56"/>
      <c r="I73" s="56"/>
      <c r="J73" s="56"/>
      <c r="N73">
        <f>Foerderangebote!D83</f>
        <v>0</v>
      </c>
      <c r="O73">
        <f>Foerderangebote!D84</f>
        <v>0</v>
      </c>
    </row>
    <row r="74" spans="2:15" x14ac:dyDescent="0.25">
      <c r="B74" s="111"/>
      <c r="D74" s="56"/>
      <c r="E74" s="56"/>
      <c r="F74" s="56"/>
      <c r="G74" s="56"/>
      <c r="H74" s="56"/>
      <c r="I74" s="56"/>
      <c r="J74" s="56"/>
      <c r="N74">
        <f>Foerderangebote!D83</f>
        <v>0</v>
      </c>
      <c r="O74">
        <f>Foerderangebote!D84</f>
        <v>0</v>
      </c>
    </row>
    <row r="75" spans="2:15" x14ac:dyDescent="0.25">
      <c r="B75" s="111"/>
      <c r="D75" s="56"/>
      <c r="E75" s="56"/>
      <c r="F75" s="56"/>
      <c r="G75" s="56"/>
      <c r="H75" s="56"/>
      <c r="I75" s="56"/>
      <c r="J75" s="56"/>
      <c r="N75">
        <f>Foerderangebote!D83</f>
        <v>0</v>
      </c>
      <c r="O75">
        <f>Foerderangebote!D84</f>
        <v>0</v>
      </c>
    </row>
    <row r="76" spans="2:15" x14ac:dyDescent="0.25">
      <c r="B76" s="111"/>
      <c r="D76" s="56"/>
      <c r="E76" s="56"/>
      <c r="F76" s="56"/>
      <c r="G76" s="56"/>
      <c r="H76" s="56"/>
      <c r="I76" s="56"/>
      <c r="J76" s="56"/>
      <c r="N76">
        <f>Foerderangebote!D89</f>
        <v>0</v>
      </c>
      <c r="O76">
        <f>Foerderangebote!D90</f>
        <v>0</v>
      </c>
    </row>
    <row r="77" spans="2:15" x14ac:dyDescent="0.25">
      <c r="B77" s="111"/>
      <c r="D77" s="56"/>
      <c r="E77" s="56"/>
      <c r="F77" s="56"/>
      <c r="G77" s="56"/>
      <c r="H77" s="56"/>
      <c r="I77" s="56"/>
      <c r="J77" s="56"/>
      <c r="N77">
        <f>Foerderangebote!D89</f>
        <v>0</v>
      </c>
      <c r="O77">
        <f>Foerderangebote!D90</f>
        <v>0</v>
      </c>
    </row>
    <row r="78" spans="2:15" x14ac:dyDescent="0.25">
      <c r="B78" s="111"/>
      <c r="D78" s="56"/>
      <c r="E78" s="56"/>
      <c r="F78" s="56"/>
      <c r="G78" s="56"/>
      <c r="H78" s="56"/>
      <c r="I78" s="56"/>
      <c r="J78" s="56"/>
      <c r="N78">
        <f>Foerderangebote!D89</f>
        <v>0</v>
      </c>
      <c r="O78">
        <f>Foerderangebote!D90</f>
        <v>0</v>
      </c>
    </row>
    <row r="79" spans="2:15" x14ac:dyDescent="0.25">
      <c r="B79" s="111"/>
      <c r="D79" s="56"/>
      <c r="E79" s="56"/>
      <c r="F79" s="56"/>
      <c r="G79" s="56"/>
      <c r="H79" s="56"/>
      <c r="I79" s="56"/>
      <c r="J79" s="56"/>
      <c r="N79">
        <f>Foerderangebote!D95</f>
        <v>0</v>
      </c>
      <c r="O79">
        <f>Foerderangebote!D96</f>
        <v>0</v>
      </c>
    </row>
    <row r="80" spans="2:15" x14ac:dyDescent="0.25">
      <c r="B80" s="111"/>
      <c r="D80" s="56"/>
      <c r="E80" s="56"/>
      <c r="F80" s="56"/>
      <c r="G80" s="56"/>
      <c r="H80" s="56"/>
      <c r="I80" s="56"/>
      <c r="J80" s="56"/>
      <c r="N80">
        <f>Foerderangebote!D95</f>
        <v>0</v>
      </c>
      <c r="O80">
        <f>Foerderangebote!D96</f>
        <v>0</v>
      </c>
    </row>
    <row r="81" spans="1:15" x14ac:dyDescent="0.25">
      <c r="B81" s="111"/>
      <c r="D81" s="56"/>
      <c r="E81" s="56"/>
      <c r="F81" s="56"/>
      <c r="G81" s="56"/>
      <c r="H81" s="56"/>
      <c r="I81" s="56"/>
      <c r="J81" s="56"/>
      <c r="N81">
        <f>Foerderangebote!D95</f>
        <v>0</v>
      </c>
      <c r="O81">
        <f>Foerderangebote!D96</f>
        <v>0</v>
      </c>
    </row>
    <row r="82" spans="1:15" x14ac:dyDescent="0.25">
      <c r="B82" s="111"/>
      <c r="D82" s="56"/>
      <c r="E82" s="56"/>
      <c r="F82" s="56"/>
      <c r="G82" s="56"/>
      <c r="H82" s="56"/>
      <c r="I82" s="56"/>
      <c r="J82" s="56"/>
      <c r="N82">
        <f>Foerderangebote!D101</f>
        <v>0</v>
      </c>
      <c r="O82">
        <f>Foerderangebote!D102</f>
        <v>0</v>
      </c>
    </row>
    <row r="83" spans="1:15" x14ac:dyDescent="0.25">
      <c r="B83" s="111"/>
      <c r="D83" s="56"/>
      <c r="E83" s="56"/>
      <c r="F83" s="56"/>
      <c r="G83" s="56"/>
      <c r="H83" s="56"/>
      <c r="I83" s="56"/>
      <c r="J83" s="56"/>
      <c r="N83">
        <f>Foerderangebote!D101</f>
        <v>0</v>
      </c>
      <c r="O83">
        <f>Foerderangebote!D102</f>
        <v>0</v>
      </c>
    </row>
    <row r="84" spans="1:15" x14ac:dyDescent="0.25">
      <c r="B84" s="111"/>
      <c r="D84" s="56"/>
      <c r="E84" s="56"/>
      <c r="F84" s="56"/>
      <c r="G84" s="56"/>
      <c r="H84" s="56"/>
      <c r="I84" s="56"/>
      <c r="J84" s="56"/>
      <c r="N84">
        <f>Foerderangebote!D101</f>
        <v>0</v>
      </c>
      <c r="O84">
        <f>Foerderangebote!D102</f>
        <v>0</v>
      </c>
    </row>
    <row r="85" spans="1:15" x14ac:dyDescent="0.25">
      <c r="B85" s="111"/>
      <c r="D85" s="56"/>
      <c r="E85" s="56"/>
      <c r="F85" s="56"/>
      <c r="G85" s="56"/>
      <c r="H85" s="56"/>
      <c r="I85" s="56"/>
      <c r="J85" s="56"/>
      <c r="N85">
        <f>Foerderangebote!D107</f>
        <v>0</v>
      </c>
      <c r="O85">
        <f>Foerderangebote!D108</f>
        <v>0</v>
      </c>
    </row>
    <row r="86" spans="1:15" x14ac:dyDescent="0.25">
      <c r="B86" s="111"/>
      <c r="D86" s="56"/>
      <c r="E86" s="56"/>
      <c r="F86" s="56"/>
      <c r="G86" s="56"/>
      <c r="H86" s="56"/>
      <c r="I86" s="56"/>
      <c r="J86" s="56"/>
      <c r="N86">
        <f>Foerderangebote!D107</f>
        <v>0</v>
      </c>
      <c r="O86">
        <f>Foerderangebote!D108</f>
        <v>0</v>
      </c>
    </row>
    <row r="87" spans="1:15" x14ac:dyDescent="0.25">
      <c r="B87" s="111"/>
      <c r="D87" s="56"/>
      <c r="E87" s="56"/>
      <c r="F87" s="56"/>
      <c r="G87" s="56"/>
      <c r="H87" s="56"/>
      <c r="I87" s="56"/>
      <c r="J87" s="56"/>
      <c r="N87">
        <f>Foerderangebote!D107</f>
        <v>0</v>
      </c>
      <c r="O87">
        <f>Foerderangebote!D108</f>
        <v>0</v>
      </c>
    </row>
    <row r="88" spans="1:15" x14ac:dyDescent="0.25">
      <c r="B88" s="111"/>
      <c r="D88" s="56"/>
      <c r="E88" s="56"/>
      <c r="F88" s="56"/>
      <c r="G88" s="56"/>
      <c r="H88" s="56"/>
      <c r="I88" s="56"/>
      <c r="J88" s="56"/>
      <c r="N88">
        <f>Foerderangebote!D113</f>
        <v>0</v>
      </c>
      <c r="O88">
        <f>Foerderangebote!D114</f>
        <v>0</v>
      </c>
    </row>
    <row r="89" spans="1:15" x14ac:dyDescent="0.25">
      <c r="B89" s="111"/>
      <c r="D89" s="56"/>
      <c r="E89" s="56"/>
      <c r="F89" s="56"/>
      <c r="G89" s="56"/>
      <c r="H89" s="56"/>
      <c r="I89" s="56"/>
      <c r="J89" s="56"/>
      <c r="N89">
        <f>Foerderangebote!D113</f>
        <v>0</v>
      </c>
      <c r="O89">
        <f>Foerderangebote!D114</f>
        <v>0</v>
      </c>
    </row>
    <row r="90" spans="1:15" x14ac:dyDescent="0.25">
      <c r="B90" s="111"/>
      <c r="D90" s="56"/>
      <c r="E90" s="56"/>
      <c r="F90" s="56"/>
      <c r="G90" s="56"/>
      <c r="H90" s="56"/>
      <c r="I90" s="56"/>
      <c r="J90" s="56"/>
      <c r="N90">
        <f>Foerderangebote!D113</f>
        <v>0</v>
      </c>
      <c r="O90">
        <f>Foerderangebote!D114</f>
        <v>0</v>
      </c>
    </row>
    <row r="91" spans="1:15" x14ac:dyDescent="0.25">
      <c r="B91" s="111"/>
      <c r="D91" s="56"/>
      <c r="E91" s="56"/>
      <c r="F91" s="56"/>
      <c r="G91" s="56"/>
      <c r="H91" s="56"/>
      <c r="I91" s="56"/>
      <c r="J91" s="56"/>
      <c r="N91">
        <f>Foerderangebote!D119</f>
        <v>0</v>
      </c>
      <c r="O91">
        <f>Foerderangebote!D120</f>
        <v>0</v>
      </c>
    </row>
    <row r="92" spans="1:15" x14ac:dyDescent="0.25">
      <c r="B92" s="111"/>
      <c r="D92" s="56"/>
      <c r="E92" s="56"/>
      <c r="F92" s="56"/>
      <c r="G92" s="56"/>
      <c r="H92" s="56"/>
      <c r="I92" s="56"/>
      <c r="J92" s="56"/>
      <c r="N92">
        <f>Foerderangebote!D119</f>
        <v>0</v>
      </c>
      <c r="O92">
        <f>Foerderangebote!D120</f>
        <v>0</v>
      </c>
    </row>
    <row r="93" spans="1:15" x14ac:dyDescent="0.25">
      <c r="B93" s="111"/>
      <c r="D93" s="56"/>
      <c r="E93" s="56"/>
      <c r="F93" s="56"/>
      <c r="G93" s="56"/>
      <c r="H93" s="56"/>
      <c r="I93" s="56"/>
      <c r="J93" s="56"/>
      <c r="N93">
        <f>Foerderangebote!D119</f>
        <v>0</v>
      </c>
      <c r="O93">
        <f>Foerderangebote!D120</f>
        <v>0</v>
      </c>
    </row>
    <row r="94" spans="1:15" x14ac:dyDescent="0.25">
      <c r="B94" s="111"/>
      <c r="D94" s="56"/>
      <c r="E94" s="56"/>
      <c r="F94" s="56"/>
      <c r="G94" s="56"/>
      <c r="H94" s="56"/>
      <c r="I94" s="56"/>
      <c r="J94" s="56"/>
      <c r="N94">
        <f>Foerderangebote!D125</f>
        <v>0</v>
      </c>
      <c r="O94">
        <f>Foerderangebote!D126</f>
        <v>0</v>
      </c>
    </row>
    <row r="95" spans="1:15" x14ac:dyDescent="0.25">
      <c r="A95" s="56"/>
      <c r="B95" s="111"/>
      <c r="D95" s="56"/>
      <c r="E95" s="56"/>
      <c r="F95" s="56"/>
      <c r="G95" s="56"/>
      <c r="H95" s="56"/>
      <c r="I95" s="56"/>
      <c r="J95" s="56"/>
      <c r="N95">
        <f>Foerderangebote!D125</f>
        <v>0</v>
      </c>
      <c r="O95">
        <f>Foerderangebote!D126</f>
        <v>0</v>
      </c>
    </row>
    <row r="96" spans="1:15" x14ac:dyDescent="0.25">
      <c r="A96" s="56"/>
      <c r="B96" s="111"/>
      <c r="D96" s="56"/>
      <c r="E96" s="56"/>
      <c r="F96" s="56"/>
      <c r="G96" s="56"/>
      <c r="H96" s="56"/>
      <c r="I96" s="56"/>
      <c r="J96" s="56"/>
      <c r="N96">
        <f>Foerderangebote!D125</f>
        <v>0</v>
      </c>
      <c r="O96">
        <f>Foerderangebote!D126</f>
        <v>0</v>
      </c>
    </row>
    <row r="97" spans="1:15" x14ac:dyDescent="0.25">
      <c r="A97" s="56"/>
      <c r="B97" s="251"/>
      <c r="D97" s="56"/>
      <c r="E97" s="56"/>
      <c r="F97" s="56"/>
      <c r="G97" s="56"/>
      <c r="H97" s="56"/>
      <c r="I97" s="56"/>
      <c r="J97" s="56"/>
      <c r="N97">
        <f>Foerderangebote!D131</f>
        <v>0</v>
      </c>
      <c r="O97">
        <f>Foerderangebote!D132</f>
        <v>0</v>
      </c>
    </row>
    <row r="98" spans="1:15" x14ac:dyDescent="0.25">
      <c r="A98" s="56"/>
      <c r="B98" s="251"/>
      <c r="D98" s="56"/>
      <c r="E98" s="56"/>
      <c r="F98" s="56"/>
      <c r="H98" s="56"/>
      <c r="I98" s="56"/>
      <c r="J98" s="56"/>
      <c r="N98">
        <f>Foerderangebote!D131</f>
        <v>0</v>
      </c>
      <c r="O98">
        <f>Foerderangebote!D132</f>
        <v>0</v>
      </c>
    </row>
    <row r="99" spans="1:15" x14ac:dyDescent="0.25">
      <c r="A99" s="56"/>
      <c r="B99" s="251"/>
      <c r="D99" s="56"/>
      <c r="E99" s="56"/>
      <c r="F99" s="56"/>
      <c r="G99" s="56"/>
      <c r="H99" s="56"/>
      <c r="I99" s="56"/>
      <c r="J99" s="56"/>
      <c r="N99">
        <f>Foerderangebote!D131</f>
        <v>0</v>
      </c>
      <c r="O99">
        <f>Foerderangebote!D132</f>
        <v>0</v>
      </c>
    </row>
    <row r="100" spans="1:15" x14ac:dyDescent="0.25">
      <c r="A100" s="56"/>
      <c r="B100" s="251"/>
      <c r="D100" s="56"/>
      <c r="E100" s="56"/>
      <c r="F100" s="56"/>
      <c r="G100" s="56"/>
      <c r="H100" s="56"/>
      <c r="I100" s="56"/>
      <c r="J100" s="56"/>
      <c r="N100">
        <f>Foerderangebote!D131</f>
        <v>0</v>
      </c>
      <c r="O100">
        <f>Foerderangebote!D132</f>
        <v>0</v>
      </c>
    </row>
    <row r="101" spans="1:15" x14ac:dyDescent="0.25">
      <c r="A101" s="56"/>
      <c r="B101" s="251"/>
      <c r="D101" s="56"/>
      <c r="E101" s="56"/>
      <c r="F101" s="56"/>
      <c r="G101" s="56"/>
      <c r="H101" s="56"/>
      <c r="I101" s="56"/>
      <c r="J101" s="56"/>
      <c r="N101">
        <f>Foerderangebote!D131</f>
        <v>0</v>
      </c>
      <c r="O101">
        <f>Foerderangebote!D132</f>
        <v>0</v>
      </c>
    </row>
    <row r="102" spans="1:15" x14ac:dyDescent="0.25">
      <c r="A102" s="56"/>
      <c r="B102" s="251"/>
      <c r="D102" s="56"/>
      <c r="E102" s="56"/>
      <c r="F102" s="56"/>
      <c r="G102" s="56"/>
      <c r="H102" s="56"/>
      <c r="I102" s="56"/>
      <c r="J102" s="56"/>
      <c r="N102">
        <f>Foerderangebote!D131</f>
        <v>0</v>
      </c>
      <c r="O102">
        <f>Foerderangebote!D132</f>
        <v>0</v>
      </c>
    </row>
    <row r="103" spans="1:15" x14ac:dyDescent="0.25">
      <c r="A103" s="56"/>
      <c r="B103" s="251"/>
      <c r="D103" s="56"/>
      <c r="E103" s="56"/>
      <c r="F103" s="56"/>
      <c r="G103" s="56"/>
      <c r="H103" s="56"/>
      <c r="I103" s="56"/>
      <c r="J103" s="56"/>
      <c r="N103">
        <f>Foerderangebote!D143</f>
        <v>0</v>
      </c>
      <c r="O103">
        <f>Foerderangebote!D144</f>
        <v>0</v>
      </c>
    </row>
    <row r="104" spans="1:15" x14ac:dyDescent="0.25">
      <c r="A104" s="56"/>
      <c r="B104" s="251"/>
      <c r="D104" s="56"/>
      <c r="E104" s="56"/>
      <c r="F104" s="56"/>
      <c r="G104" s="56"/>
      <c r="H104" s="56"/>
      <c r="I104" s="56"/>
      <c r="J104" s="56"/>
      <c r="N104">
        <f>Foerderangebote!D143</f>
        <v>0</v>
      </c>
      <c r="O104">
        <f>Foerderangebote!D144</f>
        <v>0</v>
      </c>
    </row>
    <row r="105" spans="1:15" x14ac:dyDescent="0.25">
      <c r="A105" s="56"/>
      <c r="B105" s="251"/>
      <c r="D105" s="56"/>
      <c r="E105" s="56"/>
      <c r="F105" s="56"/>
      <c r="G105" s="56"/>
      <c r="H105" s="56"/>
      <c r="I105" s="56"/>
      <c r="J105" s="56"/>
      <c r="N105">
        <f>Foerderangebote!D143</f>
        <v>0</v>
      </c>
      <c r="O105">
        <f>Foerderangebote!D144</f>
        <v>0</v>
      </c>
    </row>
    <row r="106" spans="1:15" x14ac:dyDescent="0.25">
      <c r="A106" s="56"/>
      <c r="B106" s="251"/>
      <c r="D106" s="56"/>
      <c r="E106" s="56"/>
      <c r="F106" s="56"/>
      <c r="G106" s="56"/>
      <c r="H106" s="56"/>
      <c r="I106" s="56"/>
      <c r="J106" s="56"/>
      <c r="N106">
        <f>Foerderangebote!D149</f>
        <v>0</v>
      </c>
      <c r="O106">
        <f>Foerderangebote!D150</f>
        <v>0</v>
      </c>
    </row>
    <row r="107" spans="1:15" x14ac:dyDescent="0.25">
      <c r="A107" s="56"/>
      <c r="B107" s="251"/>
      <c r="D107" s="56"/>
      <c r="E107" s="56"/>
      <c r="F107" s="56"/>
      <c r="G107" s="56"/>
      <c r="H107" s="56"/>
      <c r="I107" s="56"/>
      <c r="J107" s="56"/>
      <c r="N107">
        <f>Foerderangebote!D149</f>
        <v>0</v>
      </c>
      <c r="O107">
        <f>Foerderangebote!D150</f>
        <v>0</v>
      </c>
    </row>
    <row r="108" spans="1:15" x14ac:dyDescent="0.25">
      <c r="A108" s="56"/>
      <c r="B108" s="251"/>
      <c r="D108" s="56"/>
      <c r="E108" s="56"/>
      <c r="F108" s="56"/>
      <c r="G108" s="56"/>
      <c r="H108" s="56"/>
      <c r="I108" s="56"/>
      <c r="J108" s="56"/>
      <c r="N108">
        <f>Foerderangebote!D149</f>
        <v>0</v>
      </c>
      <c r="O108">
        <f>Foerderangebote!D150</f>
        <v>0</v>
      </c>
    </row>
    <row r="109" spans="1:15" x14ac:dyDescent="0.25">
      <c r="A109" s="56"/>
      <c r="B109" s="251"/>
      <c r="D109" s="56"/>
      <c r="E109" s="56"/>
      <c r="F109" s="56"/>
      <c r="G109" s="56"/>
      <c r="H109" s="56"/>
      <c r="I109" s="56"/>
      <c r="J109" s="56"/>
      <c r="N109">
        <f>Foerderangebote!D155</f>
        <v>0</v>
      </c>
      <c r="O109">
        <f>Foerderangebote!D156</f>
        <v>0</v>
      </c>
    </row>
    <row r="110" spans="1:15" x14ac:dyDescent="0.25">
      <c r="A110" s="56"/>
      <c r="B110" s="251"/>
      <c r="D110" s="56"/>
      <c r="E110" s="56"/>
      <c r="F110" s="56"/>
      <c r="G110" s="56"/>
      <c r="H110" s="56"/>
      <c r="I110" s="56"/>
      <c r="J110" s="56"/>
      <c r="N110">
        <f>Foerderangebote!D155</f>
        <v>0</v>
      </c>
      <c r="O110">
        <f>Foerderangebote!D156</f>
        <v>0</v>
      </c>
    </row>
    <row r="111" spans="1:15" x14ac:dyDescent="0.25">
      <c r="A111" s="56"/>
      <c r="B111" s="251"/>
      <c r="D111" s="56"/>
      <c r="E111" s="56"/>
      <c r="F111" s="56"/>
      <c r="G111" s="56"/>
      <c r="H111" s="56"/>
      <c r="I111" s="56"/>
      <c r="J111" s="56"/>
      <c r="N111">
        <f>Foerderangebote!D155</f>
        <v>0</v>
      </c>
      <c r="O111">
        <f>Foerderangebote!D156</f>
        <v>0</v>
      </c>
    </row>
    <row r="112" spans="1:15" x14ac:dyDescent="0.25">
      <c r="A112" s="56"/>
      <c r="B112" s="251"/>
      <c r="D112" s="56"/>
      <c r="E112" s="56"/>
      <c r="F112" s="56"/>
      <c r="G112" s="56"/>
      <c r="H112" s="56"/>
      <c r="I112" s="56"/>
      <c r="J112" s="56"/>
      <c r="N112">
        <f>Foerderangebote!D161</f>
        <v>0</v>
      </c>
      <c r="O112">
        <f>Foerderangebote!D162</f>
        <v>0</v>
      </c>
    </row>
    <row r="113" spans="1:15" x14ac:dyDescent="0.25">
      <c r="A113" s="56"/>
      <c r="B113" s="251"/>
      <c r="D113" s="56"/>
      <c r="E113" s="56"/>
      <c r="F113" s="56"/>
      <c r="G113" s="56"/>
      <c r="H113" s="56"/>
      <c r="I113" s="56"/>
      <c r="J113" s="56"/>
      <c r="N113">
        <f>Foerderangebote!D161</f>
        <v>0</v>
      </c>
      <c r="O113">
        <f>Foerderangebote!D162</f>
        <v>0</v>
      </c>
    </row>
    <row r="114" spans="1:15" x14ac:dyDescent="0.25">
      <c r="A114" s="56"/>
      <c r="B114" s="251"/>
      <c r="D114" s="56"/>
      <c r="E114" s="56"/>
      <c r="F114" s="56"/>
      <c r="G114" s="56"/>
      <c r="H114" s="56"/>
      <c r="I114" s="56"/>
      <c r="J114" s="56"/>
      <c r="N114">
        <f>Foerderangebote!D161</f>
        <v>0</v>
      </c>
      <c r="O114">
        <f>Foerderangebote!D162</f>
        <v>0</v>
      </c>
    </row>
    <row r="115" spans="1:15" x14ac:dyDescent="0.25">
      <c r="A115" s="56"/>
      <c r="B115" s="251"/>
      <c r="D115" s="56"/>
      <c r="E115" s="56"/>
      <c r="F115" s="56"/>
      <c r="G115" s="56"/>
      <c r="H115" s="56"/>
      <c r="I115" s="56"/>
      <c r="J115" s="56"/>
      <c r="N115">
        <f>Foerderangebote!D167</f>
        <v>0</v>
      </c>
      <c r="O115">
        <f>Foerderangebote!D168</f>
        <v>0</v>
      </c>
    </row>
    <row r="116" spans="1:15" x14ac:dyDescent="0.25">
      <c r="A116" s="56"/>
      <c r="B116" s="251"/>
      <c r="D116" s="56"/>
      <c r="E116" s="56"/>
      <c r="F116" s="56"/>
      <c r="G116" s="56"/>
      <c r="H116" s="56"/>
      <c r="I116" s="56"/>
      <c r="J116" s="56"/>
      <c r="N116">
        <f>Foerderangebote!D167</f>
        <v>0</v>
      </c>
      <c r="O116">
        <f>Foerderangebote!D168</f>
        <v>0</v>
      </c>
    </row>
    <row r="117" spans="1:15" x14ac:dyDescent="0.25">
      <c r="A117" s="56"/>
      <c r="B117" s="251"/>
      <c r="D117" s="56"/>
      <c r="E117" s="56"/>
      <c r="F117" s="56"/>
      <c r="G117" s="56"/>
      <c r="H117" s="56"/>
      <c r="I117" s="56"/>
      <c r="J117" s="56"/>
      <c r="N117">
        <f>Foerderangebote!D167</f>
        <v>0</v>
      </c>
      <c r="O117">
        <f>Foerderangebote!D168</f>
        <v>0</v>
      </c>
    </row>
    <row r="118" spans="1:15" x14ac:dyDescent="0.25">
      <c r="A118" s="56"/>
      <c r="B118" s="251"/>
      <c r="D118" s="56"/>
      <c r="E118" s="56"/>
      <c r="F118" s="56"/>
      <c r="G118" s="56"/>
      <c r="H118" s="56"/>
      <c r="I118" s="56"/>
      <c r="J118" s="56"/>
      <c r="N118">
        <f>Foerderangebote!D173</f>
        <v>0</v>
      </c>
      <c r="O118">
        <f>Foerderangebote!D174</f>
        <v>0</v>
      </c>
    </row>
    <row r="119" spans="1:15" x14ac:dyDescent="0.25">
      <c r="A119" s="56"/>
      <c r="B119" s="251"/>
      <c r="D119" s="56"/>
      <c r="E119" s="56"/>
      <c r="F119" s="56"/>
      <c r="G119" s="56"/>
      <c r="H119" s="56"/>
      <c r="I119" s="56"/>
      <c r="J119" s="56"/>
      <c r="N119">
        <f>Foerderangebote!D173</f>
        <v>0</v>
      </c>
      <c r="O119">
        <f>Foerderangebote!D174</f>
        <v>0</v>
      </c>
    </row>
    <row r="120" spans="1:15" x14ac:dyDescent="0.25">
      <c r="A120" s="56"/>
      <c r="B120" s="251"/>
      <c r="D120" s="56"/>
      <c r="E120" s="56"/>
      <c r="F120" s="56"/>
      <c r="G120" s="56"/>
      <c r="H120" s="56"/>
      <c r="I120" s="56"/>
      <c r="J120" s="56"/>
      <c r="N120">
        <f>Foerderangebote!D173</f>
        <v>0</v>
      </c>
      <c r="O120">
        <f>Foerderangebote!D174</f>
        <v>0</v>
      </c>
    </row>
    <row r="121" spans="1:15" x14ac:dyDescent="0.25">
      <c r="A121" s="56"/>
      <c r="B121" s="251"/>
      <c r="D121" s="56"/>
      <c r="E121" s="56"/>
      <c r="F121" s="56"/>
      <c r="G121" s="56"/>
      <c r="H121" s="56"/>
      <c r="I121" s="56"/>
      <c r="J121" s="56"/>
      <c r="N121">
        <f>Foerderangebote!D179</f>
        <v>0</v>
      </c>
      <c r="O121">
        <f>Foerderangebote!D180</f>
        <v>0</v>
      </c>
    </row>
    <row r="122" spans="1:15" x14ac:dyDescent="0.25">
      <c r="A122" s="56"/>
      <c r="B122" s="251"/>
      <c r="D122" s="56"/>
      <c r="E122" s="56"/>
      <c r="F122" s="56"/>
      <c r="G122" s="56"/>
      <c r="H122" s="56"/>
      <c r="I122" s="56"/>
      <c r="J122" s="56"/>
      <c r="N122">
        <f>Foerderangebote!D179</f>
        <v>0</v>
      </c>
      <c r="O122">
        <f>Foerderangebote!D180</f>
        <v>0</v>
      </c>
    </row>
    <row r="123" spans="1:15" x14ac:dyDescent="0.25">
      <c r="A123" s="56"/>
      <c r="B123" s="251"/>
      <c r="D123" s="56"/>
      <c r="E123" s="56"/>
      <c r="F123" s="56"/>
      <c r="G123" s="56"/>
      <c r="H123" s="56"/>
      <c r="I123" s="56"/>
      <c r="J123" s="56"/>
      <c r="N123">
        <f>Foerderangebote!D179</f>
        <v>0</v>
      </c>
      <c r="O123">
        <f>Foerderangebote!D180</f>
        <v>0</v>
      </c>
    </row>
    <row r="124" spans="1:15" x14ac:dyDescent="0.25">
      <c r="A124" s="56"/>
      <c r="B124" s="251"/>
      <c r="D124" s="56"/>
      <c r="E124" s="56"/>
      <c r="F124" s="56"/>
      <c r="G124" s="56"/>
      <c r="H124" s="56"/>
      <c r="I124" s="56"/>
      <c r="J124" s="56"/>
      <c r="N124">
        <f>Foerderangebote!D185</f>
        <v>0</v>
      </c>
      <c r="O124">
        <f>Foerderangebote!D186</f>
        <v>0</v>
      </c>
    </row>
    <row r="125" spans="1:15" x14ac:dyDescent="0.25">
      <c r="A125" s="56"/>
      <c r="B125" s="251"/>
      <c r="D125" s="56"/>
      <c r="E125" s="56"/>
      <c r="F125" s="56"/>
      <c r="G125" s="56"/>
      <c r="H125" s="56"/>
      <c r="I125" s="56"/>
      <c r="J125" s="56"/>
      <c r="N125">
        <f>Foerderangebote!D185</f>
        <v>0</v>
      </c>
      <c r="O125">
        <f>Foerderangebote!D186</f>
        <v>0</v>
      </c>
    </row>
    <row r="126" spans="1:15" x14ac:dyDescent="0.25">
      <c r="A126" s="56"/>
      <c r="B126" s="56"/>
      <c r="C126" s="56"/>
      <c r="D126" s="56"/>
      <c r="E126" s="56"/>
      <c r="F126" s="56"/>
      <c r="G126" s="56"/>
      <c r="N126">
        <f>Foerderangebote!D185</f>
        <v>0</v>
      </c>
      <c r="O126">
        <f>Foerderangebote!D186</f>
        <v>0</v>
      </c>
    </row>
    <row r="127" spans="1:15" x14ac:dyDescent="0.25">
      <c r="A127" s="56"/>
      <c r="B127" s="56"/>
      <c r="C127" s="56"/>
      <c r="D127" s="56"/>
      <c r="E127" s="56"/>
      <c r="F127" s="56"/>
      <c r="G127" s="56"/>
    </row>
    <row r="128" spans="1:15" x14ac:dyDescent="0.25">
      <c r="A128" s="56"/>
      <c r="B128" s="56"/>
      <c r="C128" s="56"/>
      <c r="D128" s="56"/>
      <c r="E128" s="56"/>
      <c r="F128" s="56"/>
      <c r="G128" s="56"/>
      <c r="H128" s="56"/>
      <c r="I128" s="56"/>
      <c r="J128" s="56"/>
      <c r="K128" s="56"/>
      <c r="L128" s="56"/>
    </row>
    <row r="129" spans="1:12" x14ac:dyDescent="0.25">
      <c r="A129" s="2"/>
      <c r="B129" s="56"/>
      <c r="C129" s="56"/>
      <c r="D129" s="56"/>
      <c r="E129" s="56"/>
      <c r="F129" s="56"/>
      <c r="G129" s="56"/>
      <c r="K129" s="55"/>
    </row>
    <row r="130" spans="1:12" x14ac:dyDescent="0.25">
      <c r="A130" s="56"/>
      <c r="B130" s="56"/>
      <c r="C130" s="56"/>
      <c r="D130" s="56"/>
      <c r="E130" s="56"/>
      <c r="F130" s="56"/>
      <c r="G130" s="56"/>
    </row>
    <row r="131" spans="1:12" x14ac:dyDescent="0.25">
      <c r="A131" s="56"/>
      <c r="B131" s="56"/>
      <c r="C131" s="56"/>
      <c r="D131" s="56"/>
      <c r="E131" s="56"/>
      <c r="F131" s="56"/>
      <c r="G131" s="56"/>
    </row>
    <row r="132" spans="1:12" x14ac:dyDescent="0.25">
      <c r="A132" s="56"/>
      <c r="B132" s="55"/>
      <c r="C132" s="56"/>
      <c r="D132" s="55"/>
      <c r="E132" s="56"/>
      <c r="F132" s="56"/>
      <c r="G132" s="56"/>
      <c r="L132" s="55"/>
    </row>
    <row r="133" spans="1:12" x14ac:dyDescent="0.25">
      <c r="A133" s="56"/>
      <c r="B133" s="55"/>
      <c r="C133" s="56"/>
      <c r="D133" s="55"/>
      <c r="E133" s="56"/>
      <c r="F133" s="56"/>
      <c r="G133" s="56"/>
    </row>
    <row r="134" spans="1:12" x14ac:dyDescent="0.25">
      <c r="A134" s="56"/>
      <c r="B134" s="56"/>
      <c r="C134" s="56"/>
      <c r="D134" s="56"/>
      <c r="E134" s="56"/>
      <c r="F134" s="56"/>
      <c r="G134" s="56"/>
      <c r="L134" s="55"/>
    </row>
    <row r="135" spans="1:12" x14ac:dyDescent="0.25">
      <c r="A135" s="56"/>
      <c r="B135" s="56"/>
      <c r="C135" s="56"/>
      <c r="D135" s="56"/>
      <c r="E135" s="56"/>
      <c r="F135" s="56"/>
      <c r="G135" s="56"/>
    </row>
    <row r="136" spans="1:12" x14ac:dyDescent="0.25">
      <c r="A136" s="2"/>
      <c r="B136" s="56"/>
      <c r="C136" s="56"/>
      <c r="D136" s="56"/>
      <c r="E136" s="56"/>
      <c r="F136" s="56"/>
      <c r="G136" s="56"/>
      <c r="H136" s="56"/>
      <c r="I136" s="56"/>
      <c r="J136" s="56"/>
      <c r="K136" s="56"/>
      <c r="L136" s="56"/>
    </row>
    <row r="137" spans="1:12" x14ac:dyDescent="0.25">
      <c r="A137" s="56"/>
      <c r="B137" s="56"/>
      <c r="C137" s="56"/>
      <c r="D137" s="56"/>
      <c r="E137" s="56"/>
      <c r="F137" s="56"/>
      <c r="G137" s="56"/>
      <c r="H137" s="56"/>
      <c r="I137" s="56"/>
      <c r="J137" s="56"/>
      <c r="K137" s="56"/>
      <c r="L137" s="56"/>
    </row>
    <row r="138" spans="1:12" x14ac:dyDescent="0.25">
      <c r="A138" s="56"/>
      <c r="B138" s="56"/>
      <c r="C138" s="56"/>
      <c r="D138" s="56"/>
      <c r="E138" s="56"/>
      <c r="F138" s="56"/>
      <c r="G138" s="56"/>
      <c r="H138" s="56"/>
      <c r="I138" s="56"/>
      <c r="J138" s="56"/>
      <c r="K138" s="56"/>
      <c r="L138" s="56"/>
    </row>
    <row r="139" spans="1:12" x14ac:dyDescent="0.25">
      <c r="A139" s="56"/>
      <c r="B139" s="56"/>
      <c r="C139" s="56"/>
      <c r="D139" s="56"/>
      <c r="E139" s="56"/>
      <c r="F139" s="56"/>
      <c r="G139" s="56"/>
      <c r="H139" s="56"/>
      <c r="I139" s="56"/>
      <c r="J139" s="56"/>
      <c r="K139" s="56"/>
      <c r="L139" s="56"/>
    </row>
    <row r="140" spans="1:12" x14ac:dyDescent="0.25">
      <c r="A140" s="56"/>
      <c r="B140" s="56"/>
      <c r="C140" s="56"/>
      <c r="D140" s="56"/>
      <c r="E140" s="56"/>
      <c r="F140" s="56"/>
      <c r="G140" s="56"/>
      <c r="H140" s="56"/>
      <c r="I140" s="56"/>
      <c r="J140" s="56"/>
      <c r="K140" s="56"/>
      <c r="L140" s="56"/>
    </row>
    <row r="141" spans="1:12" x14ac:dyDescent="0.25">
      <c r="A141" s="56"/>
      <c r="B141" s="56"/>
      <c r="C141" s="56"/>
      <c r="D141" s="56"/>
      <c r="E141" s="56"/>
      <c r="F141" s="56"/>
      <c r="G141" s="56"/>
      <c r="H141" s="56"/>
      <c r="I141" s="56"/>
      <c r="J141" s="56"/>
      <c r="K141" s="56"/>
      <c r="L141" s="56"/>
    </row>
    <row r="142" spans="1:12" x14ac:dyDescent="0.25">
      <c r="A142" s="56"/>
      <c r="B142" s="56"/>
      <c r="C142" s="56"/>
      <c r="D142" s="56"/>
      <c r="E142" s="56"/>
      <c r="F142" s="56"/>
      <c r="G142" s="56"/>
    </row>
    <row r="143" spans="1:12" x14ac:dyDescent="0.25">
      <c r="A143" s="2"/>
      <c r="B143" s="55"/>
      <c r="C143" s="56"/>
      <c r="D143" s="56"/>
      <c r="E143" s="56"/>
      <c r="F143" s="56"/>
      <c r="G143" s="56"/>
      <c r="H143" s="56"/>
      <c r="I143" s="56"/>
      <c r="J143" s="56"/>
      <c r="K143" s="56"/>
      <c r="L143" s="56"/>
    </row>
    <row r="144" spans="1:12" x14ac:dyDescent="0.25">
      <c r="A144" s="56"/>
      <c r="B144" s="55"/>
      <c r="C144" s="56"/>
      <c r="D144" s="56"/>
      <c r="E144" s="56"/>
      <c r="F144" s="56"/>
      <c r="G144" s="56"/>
      <c r="H144" s="56"/>
      <c r="I144" s="56"/>
      <c r="J144" s="56"/>
      <c r="K144" s="56"/>
      <c r="L144" s="56"/>
    </row>
    <row r="145" spans="1:13" x14ac:dyDescent="0.25">
      <c r="A145" s="56"/>
      <c r="B145" s="55"/>
      <c r="C145" s="56"/>
      <c r="D145" s="56"/>
      <c r="E145" s="56"/>
      <c r="F145" s="56"/>
      <c r="G145" s="56"/>
      <c r="H145" s="56"/>
      <c r="I145" s="56"/>
      <c r="J145" s="56"/>
      <c r="K145" s="56"/>
      <c r="L145" s="56"/>
    </row>
    <row r="146" spans="1:13" x14ac:dyDescent="0.25">
      <c r="A146" s="56"/>
      <c r="B146" s="55"/>
      <c r="C146" s="56"/>
      <c r="D146" s="55"/>
      <c r="E146" s="56"/>
      <c r="F146" s="56"/>
      <c r="G146" s="56"/>
      <c r="H146" s="56"/>
      <c r="I146" s="56"/>
      <c r="J146" s="56"/>
      <c r="K146" s="56"/>
      <c r="L146" s="56"/>
    </row>
    <row r="147" spans="1:13" x14ac:dyDescent="0.25">
      <c r="A147" s="56"/>
      <c r="B147" s="55"/>
      <c r="C147" s="56"/>
      <c r="D147" s="55"/>
      <c r="E147" s="56"/>
      <c r="F147" s="56"/>
      <c r="G147" s="56"/>
      <c r="H147" s="56"/>
      <c r="I147" s="56"/>
      <c r="J147" s="56"/>
      <c r="K147" s="56"/>
      <c r="L147" s="56"/>
    </row>
    <row r="148" spans="1:13" x14ac:dyDescent="0.25">
      <c r="A148" s="56"/>
      <c r="B148" s="55"/>
      <c r="C148" s="56"/>
      <c r="D148" s="56"/>
      <c r="E148" s="56"/>
      <c r="F148" s="56"/>
      <c r="G148" s="56"/>
      <c r="H148" s="56"/>
      <c r="I148" s="56"/>
      <c r="J148" s="56"/>
      <c r="K148" s="56"/>
      <c r="L148" s="56"/>
    </row>
    <row r="149" spans="1:13" x14ac:dyDescent="0.25">
      <c r="A149" s="56"/>
      <c r="B149" s="56"/>
      <c r="C149" s="56"/>
      <c r="D149" s="56"/>
      <c r="E149" s="56"/>
      <c r="F149" s="56"/>
      <c r="G149" s="56"/>
    </row>
    <row r="150" spans="1:13" x14ac:dyDescent="0.25">
      <c r="A150" s="2"/>
      <c r="B150" s="2"/>
      <c r="C150" s="2"/>
      <c r="D150" s="2"/>
      <c r="E150" s="2"/>
      <c r="F150" s="2"/>
      <c r="G150" s="2"/>
      <c r="H150" s="2"/>
      <c r="I150" s="2"/>
      <c r="J150" s="2"/>
      <c r="K150" s="2"/>
      <c r="L150" s="2"/>
      <c r="M150" s="2"/>
    </row>
    <row r="151" spans="1:13" x14ac:dyDescent="0.25">
      <c r="A151" s="2"/>
      <c r="B151" s="2"/>
      <c r="C151" s="2"/>
      <c r="D151" s="2"/>
      <c r="E151" s="2"/>
      <c r="F151" s="2"/>
      <c r="G151" s="2"/>
      <c r="H151" s="2"/>
      <c r="I151" s="2"/>
      <c r="J151" s="2"/>
      <c r="K151" s="2"/>
      <c r="L151" s="2"/>
      <c r="M151" s="2"/>
    </row>
    <row r="152" spans="1:13" x14ac:dyDescent="0.25">
      <c r="A152" s="2"/>
      <c r="B152" s="2"/>
      <c r="C152" s="2"/>
      <c r="D152" s="2"/>
      <c r="E152" s="2"/>
      <c r="F152" s="2"/>
      <c r="G152" s="2"/>
      <c r="H152" s="2"/>
      <c r="I152" s="2"/>
      <c r="J152" s="2"/>
      <c r="K152" s="2"/>
      <c r="L152" s="2"/>
      <c r="M152" s="2"/>
    </row>
    <row r="153" spans="1:13" x14ac:dyDescent="0.25">
      <c r="A153" s="2"/>
      <c r="B153" s="2"/>
      <c r="C153" s="2"/>
      <c r="D153" s="2"/>
      <c r="E153" s="2"/>
      <c r="F153" s="2"/>
      <c r="G153" s="2"/>
      <c r="H153" s="2"/>
      <c r="I153" s="2"/>
      <c r="J153" s="2"/>
      <c r="K153" s="2"/>
      <c r="L153" s="2"/>
      <c r="M153" s="2"/>
    </row>
    <row r="154" spans="1:13" x14ac:dyDescent="0.25">
      <c r="A154" s="2"/>
      <c r="B154" s="2"/>
      <c r="C154" s="2"/>
      <c r="D154" s="2"/>
      <c r="E154" s="2"/>
      <c r="F154" s="2"/>
      <c r="G154" s="2"/>
      <c r="H154" s="2"/>
      <c r="I154" s="2"/>
      <c r="J154" s="2"/>
      <c r="K154" s="2"/>
      <c r="L154" s="2"/>
      <c r="M154" s="2"/>
    </row>
    <row r="155" spans="1:13" x14ac:dyDescent="0.25">
      <c r="A155" s="2"/>
      <c r="B155" s="2"/>
      <c r="C155" s="2"/>
      <c r="D155" s="2"/>
      <c r="E155" s="2"/>
      <c r="F155" s="2"/>
      <c r="G155" s="2"/>
      <c r="H155" s="2"/>
      <c r="I155" s="2"/>
      <c r="J155" s="2"/>
      <c r="K155" s="2"/>
      <c r="L155" s="2"/>
      <c r="M155" s="2"/>
    </row>
    <row r="156" spans="1:13" x14ac:dyDescent="0.25">
      <c r="A156" s="2"/>
      <c r="B156" s="2"/>
      <c r="C156" s="2"/>
      <c r="D156" s="2"/>
      <c r="E156" s="2"/>
      <c r="F156" s="2"/>
      <c r="G156" s="2"/>
      <c r="H156" s="2"/>
      <c r="I156" s="2"/>
      <c r="J156" s="2"/>
      <c r="K156" s="2"/>
      <c r="L156" s="2"/>
      <c r="M156" s="2"/>
    </row>
    <row r="157" spans="1:13" x14ac:dyDescent="0.25">
      <c r="A157" s="2"/>
      <c r="B157" s="2"/>
      <c r="C157" s="2"/>
      <c r="D157" s="2"/>
      <c r="E157" s="2"/>
      <c r="F157" s="2"/>
      <c r="G157" s="2"/>
      <c r="H157" s="2"/>
      <c r="I157" s="2"/>
      <c r="J157" s="2"/>
      <c r="K157" s="2"/>
      <c r="L157" s="2"/>
      <c r="M157" s="2"/>
    </row>
    <row r="158" spans="1:13" x14ac:dyDescent="0.25">
      <c r="A158" s="2"/>
      <c r="B158" s="2"/>
      <c r="C158" s="2"/>
      <c r="D158" s="2"/>
      <c r="E158" s="2"/>
      <c r="F158" s="2"/>
      <c r="G158" s="2"/>
      <c r="H158" s="2"/>
      <c r="I158" s="2"/>
      <c r="J158" s="2"/>
      <c r="K158" s="2"/>
      <c r="L158" s="2"/>
      <c r="M158" s="2"/>
    </row>
    <row r="159" spans="1:13" x14ac:dyDescent="0.25">
      <c r="A159" s="2"/>
      <c r="B159" s="2"/>
      <c r="C159" s="2"/>
      <c r="D159" s="2"/>
      <c r="E159" s="2"/>
      <c r="F159" s="2"/>
      <c r="G159" s="2"/>
      <c r="H159" s="2"/>
      <c r="I159" s="2"/>
      <c r="J159" s="2"/>
      <c r="K159" s="2"/>
      <c r="L159" s="2"/>
      <c r="M159" s="2"/>
    </row>
    <row r="160" spans="1:13" x14ac:dyDescent="0.25">
      <c r="A160" s="2"/>
      <c r="B160" s="2"/>
      <c r="C160" s="2"/>
      <c r="D160" s="2"/>
      <c r="E160" s="2"/>
      <c r="F160" s="2"/>
      <c r="G160" s="2"/>
      <c r="H160" s="2"/>
      <c r="I160" s="2"/>
      <c r="J160" s="2"/>
      <c r="K160" s="2"/>
      <c r="L160" s="2"/>
      <c r="M160" s="2"/>
    </row>
    <row r="161" spans="1:13" x14ac:dyDescent="0.25">
      <c r="A161" s="2"/>
      <c r="B161" s="2"/>
      <c r="C161" s="2"/>
      <c r="D161" s="2"/>
      <c r="E161" s="2"/>
      <c r="F161" s="2"/>
      <c r="G161" s="2"/>
      <c r="H161" s="2"/>
      <c r="I161" s="2"/>
      <c r="J161" s="2"/>
      <c r="K161" s="2"/>
      <c r="L161" s="2"/>
      <c r="M161" s="2"/>
    </row>
    <row r="162" spans="1:13" x14ac:dyDescent="0.25">
      <c r="A162" s="2"/>
      <c r="B162" s="2"/>
      <c r="C162" s="2"/>
      <c r="D162" s="2"/>
      <c r="E162" s="2"/>
      <c r="F162" s="2"/>
      <c r="G162" s="2"/>
      <c r="H162" s="2"/>
      <c r="I162" s="2"/>
      <c r="J162" s="2"/>
      <c r="K162" s="2"/>
      <c r="L162" s="2"/>
      <c r="M162" s="2"/>
    </row>
    <row r="163" spans="1:13" x14ac:dyDescent="0.25">
      <c r="A163" s="2"/>
      <c r="B163" s="2"/>
      <c r="C163" s="2"/>
      <c r="D163" s="2"/>
      <c r="E163" s="2"/>
      <c r="F163" s="2"/>
      <c r="G163" s="2"/>
      <c r="H163" s="2"/>
      <c r="I163" s="2"/>
      <c r="J163" s="2"/>
      <c r="K163" s="2"/>
      <c r="L163" s="2"/>
      <c r="M163" s="2"/>
    </row>
    <row r="164" spans="1:13" x14ac:dyDescent="0.25">
      <c r="A164" s="2"/>
      <c r="B164" s="2"/>
      <c r="C164" s="2"/>
      <c r="D164" s="2"/>
      <c r="E164" s="2"/>
      <c r="F164" s="2"/>
      <c r="G164" s="2"/>
      <c r="H164" s="2"/>
      <c r="I164" s="2"/>
      <c r="J164" s="2"/>
      <c r="K164" s="2"/>
      <c r="L164" s="2"/>
      <c r="M164" s="2"/>
    </row>
    <row r="165" spans="1:13" x14ac:dyDescent="0.25">
      <c r="A165" s="2"/>
      <c r="B165" s="2"/>
      <c r="C165" s="2"/>
      <c r="D165" s="2"/>
      <c r="E165" s="2"/>
      <c r="F165" s="2"/>
      <c r="G165" s="2"/>
      <c r="H165" s="2"/>
      <c r="I165" s="2"/>
      <c r="J165" s="2"/>
      <c r="K165" s="2"/>
      <c r="L165" s="2"/>
      <c r="M165" s="2"/>
    </row>
    <row r="166" spans="1:13" x14ac:dyDescent="0.25">
      <c r="A166" s="2"/>
      <c r="B166" s="2"/>
      <c r="C166" s="2"/>
      <c r="D166" s="2"/>
      <c r="E166" s="2"/>
      <c r="F166" s="2"/>
      <c r="G166" s="2"/>
      <c r="H166" s="2"/>
      <c r="I166" s="2"/>
      <c r="J166" s="2"/>
      <c r="K166" s="2"/>
      <c r="L166" s="2"/>
      <c r="M166" s="2"/>
    </row>
    <row r="167" spans="1:13" x14ac:dyDescent="0.25">
      <c r="A167" s="2"/>
      <c r="B167" s="2"/>
      <c r="C167" s="2"/>
      <c r="D167" s="2"/>
      <c r="E167" s="2"/>
      <c r="F167" s="2"/>
      <c r="G167" s="2"/>
      <c r="H167" s="2"/>
      <c r="I167" s="2"/>
      <c r="J167" s="2"/>
      <c r="K167" s="2"/>
      <c r="L167" s="2"/>
      <c r="M167" s="2"/>
    </row>
    <row r="168" spans="1:13" x14ac:dyDescent="0.25">
      <c r="A168" s="2"/>
      <c r="B168" s="2"/>
      <c r="C168" s="2"/>
      <c r="D168" s="2"/>
      <c r="E168" s="2"/>
      <c r="F168" s="2"/>
      <c r="G168" s="2"/>
      <c r="H168" s="2"/>
      <c r="I168" s="2"/>
      <c r="J168" s="2"/>
      <c r="K168" s="2"/>
      <c r="L168" s="2"/>
      <c r="M168" s="2"/>
    </row>
    <row r="169" spans="1:13" x14ac:dyDescent="0.25">
      <c r="A169" s="2"/>
      <c r="B169" s="2"/>
      <c r="C169" s="2"/>
      <c r="D169" s="2"/>
      <c r="E169" s="2"/>
      <c r="F169" s="2"/>
      <c r="G169" s="2"/>
      <c r="H169" s="2"/>
      <c r="I169" s="2"/>
      <c r="J169" s="2"/>
      <c r="K169" s="2"/>
      <c r="L169" s="2"/>
      <c r="M169" s="2"/>
    </row>
    <row r="170" spans="1:13" x14ac:dyDescent="0.25">
      <c r="A170" s="2"/>
      <c r="B170" s="2"/>
      <c r="C170" s="2"/>
      <c r="D170" s="2"/>
      <c r="E170" s="2"/>
      <c r="F170" s="2"/>
      <c r="G170" s="2"/>
      <c r="H170" s="2"/>
      <c r="I170" s="2"/>
      <c r="J170" s="2"/>
      <c r="K170" s="2"/>
      <c r="L170" s="2"/>
      <c r="M170" s="2"/>
    </row>
    <row r="171" spans="1:13" x14ac:dyDescent="0.25">
      <c r="A171" s="2"/>
      <c r="B171" s="2"/>
      <c r="C171" s="2"/>
      <c r="D171" s="2"/>
      <c r="E171" s="2"/>
      <c r="F171" s="2"/>
      <c r="G171" s="2"/>
      <c r="H171" s="2"/>
      <c r="I171" s="2"/>
      <c r="J171" s="2"/>
      <c r="K171" s="2"/>
      <c r="L171" s="2"/>
      <c r="M171" s="2"/>
    </row>
    <row r="172" spans="1:13" x14ac:dyDescent="0.25">
      <c r="A172" s="2"/>
      <c r="B172" s="2"/>
      <c r="C172" s="2"/>
      <c r="D172" s="2"/>
      <c r="E172" s="2"/>
      <c r="F172" s="2"/>
      <c r="G172" s="2"/>
      <c r="H172" s="2"/>
      <c r="I172" s="2"/>
      <c r="J172" s="2"/>
      <c r="K172" s="2"/>
      <c r="L172" s="2"/>
      <c r="M172" s="2"/>
    </row>
    <row r="173" spans="1:13" x14ac:dyDescent="0.25">
      <c r="A173" s="2"/>
      <c r="B173" s="2"/>
      <c r="C173" s="2"/>
      <c r="D173" s="2"/>
      <c r="E173" s="2"/>
      <c r="F173" s="2"/>
      <c r="G173" s="2"/>
      <c r="H173" s="2"/>
      <c r="I173" s="2"/>
      <c r="J173" s="2"/>
      <c r="K173" s="2"/>
      <c r="L173" s="2"/>
      <c r="M173" s="2"/>
    </row>
    <row r="174" spans="1:13" x14ac:dyDescent="0.25">
      <c r="A174" s="2"/>
      <c r="B174" s="2"/>
      <c r="C174" s="2"/>
      <c r="D174" s="2"/>
      <c r="E174" s="2"/>
      <c r="F174" s="2"/>
      <c r="G174" s="2"/>
      <c r="H174" s="2"/>
      <c r="I174" s="2"/>
      <c r="J174" s="2"/>
      <c r="K174" s="2"/>
      <c r="L174" s="2"/>
      <c r="M174" s="2"/>
    </row>
    <row r="175" spans="1:13" x14ac:dyDescent="0.25">
      <c r="A175" s="2"/>
      <c r="B175" s="2"/>
      <c r="C175" s="2"/>
      <c r="D175" s="2"/>
      <c r="E175" s="2"/>
      <c r="F175" s="2"/>
      <c r="G175" s="2"/>
      <c r="H175" s="2"/>
      <c r="I175" s="2"/>
      <c r="J175" s="2"/>
      <c r="K175" s="2"/>
      <c r="L175" s="2"/>
      <c r="M175" s="2"/>
    </row>
    <row r="176" spans="1:13" x14ac:dyDescent="0.25">
      <c r="A176" s="2"/>
      <c r="B176" s="2"/>
      <c r="C176" s="2"/>
      <c r="D176" s="2"/>
      <c r="E176" s="2"/>
      <c r="F176" s="2"/>
      <c r="G176" s="2"/>
      <c r="H176" s="2"/>
      <c r="I176" s="2"/>
      <c r="J176" s="2"/>
      <c r="K176" s="2"/>
      <c r="L176" s="2"/>
      <c r="M176" s="2"/>
    </row>
    <row r="177" spans="1:13" x14ac:dyDescent="0.25">
      <c r="A177" s="2"/>
      <c r="B177" s="2"/>
      <c r="C177" s="2"/>
      <c r="D177" s="2"/>
      <c r="E177" s="2"/>
      <c r="F177" s="2"/>
      <c r="G177" s="2"/>
      <c r="H177" s="2"/>
      <c r="I177" s="2"/>
      <c r="J177" s="2"/>
      <c r="K177" s="2"/>
      <c r="L177" s="2"/>
      <c r="M177" s="2"/>
    </row>
    <row r="178" spans="1:13" x14ac:dyDescent="0.25">
      <c r="A178" s="2"/>
      <c r="B178" s="2"/>
      <c r="C178" s="2"/>
      <c r="D178" s="2"/>
      <c r="E178" s="2"/>
      <c r="F178" s="2"/>
      <c r="G178" s="2"/>
      <c r="H178" s="2"/>
      <c r="I178" s="2"/>
      <c r="J178" s="2"/>
      <c r="K178" s="2"/>
      <c r="L178" s="2"/>
      <c r="M178" s="2"/>
    </row>
    <row r="179" spans="1:13" x14ac:dyDescent="0.25">
      <c r="A179" s="2"/>
      <c r="B179" s="2"/>
      <c r="C179" s="2"/>
      <c r="D179" s="2"/>
      <c r="E179" s="2"/>
      <c r="F179" s="2"/>
      <c r="G179" s="2"/>
      <c r="H179" s="2"/>
      <c r="I179" s="2"/>
      <c r="J179" s="2"/>
      <c r="K179" s="2"/>
      <c r="L179" s="2"/>
      <c r="M179" s="2"/>
    </row>
    <row r="180" spans="1:13" x14ac:dyDescent="0.25">
      <c r="A180" s="2"/>
      <c r="B180" s="2"/>
      <c r="C180" s="2"/>
      <c r="D180" s="2"/>
      <c r="E180" s="2"/>
      <c r="F180" s="2"/>
      <c r="G180" s="2"/>
      <c r="H180" s="2"/>
      <c r="I180" s="2"/>
      <c r="J180" s="2"/>
      <c r="K180" s="2"/>
      <c r="L180" s="2"/>
      <c r="M180" s="2"/>
    </row>
    <row r="181" spans="1:13" x14ac:dyDescent="0.25">
      <c r="A181" s="2"/>
      <c r="B181" s="2"/>
      <c r="C181" s="2"/>
      <c r="D181" s="2"/>
      <c r="E181" s="2"/>
      <c r="F181" s="2"/>
      <c r="G181" s="2"/>
      <c r="H181" s="2"/>
      <c r="I181" s="2"/>
      <c r="J181" s="2"/>
      <c r="K181" s="2"/>
      <c r="L181" s="2"/>
      <c r="M181" s="2"/>
    </row>
    <row r="182" spans="1:13" x14ac:dyDescent="0.25">
      <c r="A182" s="2"/>
      <c r="B182" s="2"/>
      <c r="C182" s="2"/>
      <c r="D182" s="2"/>
      <c r="E182" s="2"/>
      <c r="F182" s="2"/>
      <c r="G182" s="2"/>
      <c r="H182" s="2"/>
      <c r="I182" s="2"/>
      <c r="J182" s="2"/>
      <c r="K182" s="2"/>
      <c r="L182" s="2"/>
      <c r="M182" s="2"/>
    </row>
    <row r="183" spans="1:13" x14ac:dyDescent="0.25">
      <c r="A183" s="2"/>
      <c r="B183" s="2"/>
      <c r="C183" s="2"/>
      <c r="D183" s="2"/>
      <c r="E183" s="2"/>
      <c r="F183" s="2"/>
      <c r="G183" s="2"/>
      <c r="H183" s="2"/>
      <c r="I183" s="2"/>
      <c r="J183" s="2"/>
      <c r="K183" s="2"/>
      <c r="L183" s="2"/>
      <c r="M183" s="2"/>
    </row>
    <row r="184" spans="1:13" x14ac:dyDescent="0.25">
      <c r="A184" s="2"/>
      <c r="B184" s="2"/>
      <c r="C184" s="2"/>
      <c r="D184" s="2"/>
      <c r="E184" s="2"/>
      <c r="F184" s="2"/>
      <c r="G184" s="2"/>
      <c r="H184" s="2"/>
      <c r="I184" s="2"/>
      <c r="J184" s="2"/>
      <c r="K184" s="2"/>
      <c r="L184" s="2"/>
      <c r="M184" s="2"/>
    </row>
    <row r="185" spans="1:13" x14ac:dyDescent="0.25">
      <c r="A185" s="2"/>
      <c r="B185" s="2"/>
      <c r="C185" s="2"/>
      <c r="D185" s="2"/>
      <c r="E185" s="2"/>
      <c r="F185" s="2"/>
      <c r="G185" s="2"/>
      <c r="H185" s="2"/>
      <c r="I185" s="2"/>
      <c r="J185" s="2"/>
      <c r="K185" s="2"/>
      <c r="L185" s="2"/>
      <c r="M185" s="2"/>
    </row>
    <row r="186" spans="1:13" x14ac:dyDescent="0.25">
      <c r="A186" s="2"/>
      <c r="B186" s="2"/>
      <c r="C186" s="2"/>
      <c r="D186" s="2"/>
      <c r="E186" s="2"/>
      <c r="F186" s="2"/>
      <c r="G186" s="2"/>
      <c r="H186" s="2"/>
      <c r="I186" s="2"/>
      <c r="J186" s="2"/>
      <c r="K186" s="2"/>
      <c r="L186" s="2"/>
      <c r="M186" s="2"/>
    </row>
    <row r="187" spans="1:13" x14ac:dyDescent="0.25">
      <c r="A187" s="2"/>
      <c r="B187" s="2"/>
      <c r="C187" s="2"/>
      <c r="D187" s="2"/>
      <c r="E187" s="2"/>
      <c r="F187" s="2"/>
      <c r="G187" s="2"/>
      <c r="H187" s="2"/>
      <c r="I187" s="2"/>
      <c r="J187" s="2"/>
      <c r="K187" s="2"/>
      <c r="L187" s="2"/>
      <c r="M187" s="2"/>
    </row>
    <row r="188" spans="1:13" x14ac:dyDescent="0.25">
      <c r="A188" s="2"/>
      <c r="B188" s="2"/>
      <c r="C188" s="2"/>
      <c r="D188" s="2"/>
      <c r="E188" s="2"/>
      <c r="F188" s="2"/>
      <c r="G188" s="2"/>
      <c r="H188" s="2"/>
      <c r="I188" s="2"/>
      <c r="J188" s="2"/>
      <c r="K188" s="2"/>
      <c r="L188" s="2"/>
      <c r="M188" s="2"/>
    </row>
    <row r="189" spans="1:13" x14ac:dyDescent="0.25">
      <c r="A189" s="2"/>
      <c r="B189" s="2"/>
      <c r="C189" s="2"/>
      <c r="D189" s="2"/>
      <c r="E189" s="2"/>
      <c r="F189" s="2"/>
      <c r="G189" s="2"/>
      <c r="H189" s="2"/>
      <c r="I189" s="2"/>
      <c r="J189" s="2"/>
      <c r="K189" s="2"/>
      <c r="L189" s="2"/>
      <c r="M189" s="2"/>
    </row>
    <row r="190" spans="1:13" x14ac:dyDescent="0.25">
      <c r="A190" s="2"/>
      <c r="B190" s="2"/>
      <c r="C190" s="2"/>
      <c r="D190" s="2"/>
      <c r="E190" s="2"/>
      <c r="F190" s="2"/>
      <c r="G190" s="2"/>
      <c r="H190" s="2"/>
      <c r="I190" s="2"/>
      <c r="J190" s="2"/>
      <c r="K190" s="2"/>
      <c r="L190" s="2"/>
      <c r="M190" s="2"/>
    </row>
    <row r="191" spans="1:13" x14ac:dyDescent="0.25">
      <c r="A191" s="2"/>
      <c r="B191" s="2"/>
      <c r="C191" s="2"/>
      <c r="D191" s="2"/>
      <c r="E191" s="2"/>
      <c r="F191" s="2"/>
      <c r="G191" s="2"/>
      <c r="H191" s="2"/>
      <c r="I191" s="2"/>
      <c r="J191" s="2"/>
      <c r="K191" s="2"/>
      <c r="L191" s="2"/>
      <c r="M191" s="2"/>
    </row>
    <row r="192" spans="1:13" x14ac:dyDescent="0.25">
      <c r="A192" s="2"/>
      <c r="B192" s="2"/>
      <c r="C192" s="2"/>
      <c r="D192" s="2"/>
      <c r="E192" s="2"/>
      <c r="F192" s="2"/>
      <c r="G192" s="2"/>
      <c r="H192" s="2"/>
      <c r="I192" s="2"/>
      <c r="J192" s="2"/>
      <c r="K192" s="2"/>
      <c r="L192" s="2"/>
      <c r="M192" s="2"/>
    </row>
    <row r="193" spans="1:13" x14ac:dyDescent="0.25">
      <c r="A193" s="2"/>
      <c r="B193" s="2"/>
      <c r="C193" s="2"/>
      <c r="D193" s="2"/>
      <c r="E193" s="2"/>
      <c r="F193" s="2"/>
      <c r="G193" s="2"/>
      <c r="H193" s="2"/>
      <c r="I193" s="2"/>
      <c r="J193" s="2"/>
      <c r="K193" s="2"/>
      <c r="L193" s="2"/>
      <c r="M193" s="2"/>
    </row>
    <row r="194" spans="1:13" x14ac:dyDescent="0.25">
      <c r="A194" s="2"/>
      <c r="B194" s="2"/>
      <c r="C194" s="2"/>
      <c r="D194" s="2"/>
      <c r="E194" s="2"/>
      <c r="F194" s="2"/>
      <c r="G194" s="2"/>
      <c r="H194" s="2"/>
      <c r="I194" s="2"/>
      <c r="J194" s="2"/>
      <c r="K194" s="2"/>
      <c r="L194" s="2"/>
      <c r="M194" s="2"/>
    </row>
    <row r="195" spans="1:13" x14ac:dyDescent="0.25">
      <c r="A195" s="2"/>
      <c r="B195" s="2"/>
      <c r="C195" s="2"/>
      <c r="D195" s="2"/>
      <c r="E195" s="2"/>
      <c r="F195" s="2"/>
      <c r="G195" s="2"/>
      <c r="H195" s="2"/>
      <c r="I195" s="2"/>
      <c r="J195" s="2"/>
      <c r="K195" s="2"/>
      <c r="L195" s="2"/>
      <c r="M195" s="2"/>
    </row>
    <row r="196" spans="1:13" x14ac:dyDescent="0.25">
      <c r="A196" s="2"/>
      <c r="B196" s="2"/>
      <c r="C196" s="2"/>
      <c r="D196" s="2"/>
      <c r="E196" s="2"/>
      <c r="F196" s="2"/>
      <c r="G196" s="2"/>
      <c r="H196" s="2"/>
      <c r="I196" s="2"/>
      <c r="J196" s="2"/>
      <c r="K196" s="2"/>
      <c r="L196" s="2"/>
      <c r="M196" s="2"/>
    </row>
    <row r="197" spans="1:13" x14ac:dyDescent="0.25">
      <c r="A197" s="2"/>
      <c r="B197" s="2"/>
      <c r="C197" s="2"/>
      <c r="D197" s="2"/>
      <c r="E197" s="2"/>
      <c r="F197" s="2"/>
      <c r="G197" s="2"/>
      <c r="H197" s="2"/>
      <c r="I197" s="2"/>
      <c r="J197" s="2"/>
      <c r="K197" s="2"/>
      <c r="L197" s="2"/>
      <c r="M197" s="2"/>
    </row>
    <row r="198" spans="1:13" x14ac:dyDescent="0.25">
      <c r="A198" s="2"/>
      <c r="B198" s="2"/>
      <c r="C198" s="2"/>
      <c r="D198" s="2"/>
      <c r="E198" s="2"/>
      <c r="F198" s="2"/>
      <c r="G198" s="2"/>
      <c r="H198" s="2"/>
      <c r="I198" s="2"/>
      <c r="J198" s="2"/>
      <c r="K198" s="2"/>
      <c r="L198" s="2"/>
      <c r="M198" s="2"/>
    </row>
    <row r="199" spans="1:13" x14ac:dyDescent="0.25">
      <c r="A199" s="2"/>
      <c r="B199" s="2"/>
      <c r="C199" s="2"/>
      <c r="D199" s="2"/>
      <c r="E199" s="2"/>
      <c r="F199" s="2"/>
      <c r="G199" s="2"/>
      <c r="H199" s="2"/>
      <c r="I199" s="2"/>
      <c r="J199" s="2"/>
      <c r="K199" s="2"/>
      <c r="L199" s="2"/>
      <c r="M199" s="2"/>
    </row>
    <row r="200" spans="1:13" x14ac:dyDescent="0.25">
      <c r="A200" s="2"/>
      <c r="B200" s="2"/>
      <c r="C200" s="2"/>
      <c r="D200" s="2"/>
      <c r="E200" s="2"/>
      <c r="F200" s="2"/>
      <c r="G200" s="2"/>
      <c r="H200" s="2"/>
      <c r="I200" s="2"/>
      <c r="J200" s="2"/>
      <c r="K200" s="2"/>
      <c r="L200" s="2"/>
      <c r="M200" s="2"/>
    </row>
    <row r="201" spans="1:13" x14ac:dyDescent="0.25">
      <c r="A201" s="2"/>
      <c r="B201" s="2"/>
      <c r="C201" s="2"/>
      <c r="D201" s="2"/>
      <c r="E201" s="2"/>
      <c r="F201" s="2"/>
      <c r="G201" s="2"/>
      <c r="H201" s="2"/>
      <c r="I201" s="2"/>
      <c r="J201" s="2"/>
      <c r="K201" s="2"/>
      <c r="L201" s="2"/>
      <c r="M201" s="2"/>
    </row>
    <row r="202" spans="1:13" x14ac:dyDescent="0.25">
      <c r="A202" s="2"/>
      <c r="B202" s="2"/>
      <c r="C202" s="2"/>
      <c r="D202" s="2"/>
      <c r="E202" s="2"/>
      <c r="F202" s="2"/>
      <c r="G202" s="2"/>
      <c r="H202" s="2"/>
      <c r="I202" s="2"/>
      <c r="J202" s="2"/>
      <c r="K202" s="2"/>
      <c r="L202" s="2"/>
      <c r="M202" s="2"/>
    </row>
    <row r="203" spans="1:13" x14ac:dyDescent="0.25">
      <c r="A203" s="2"/>
      <c r="B203" s="2"/>
      <c r="C203" s="2"/>
      <c r="D203" s="2"/>
      <c r="E203" s="2"/>
      <c r="F203" s="2"/>
      <c r="G203" s="2"/>
      <c r="H203" s="2"/>
      <c r="I203" s="2"/>
      <c r="J203" s="2"/>
      <c r="K203" s="2"/>
      <c r="L203" s="2"/>
      <c r="M203" s="2"/>
    </row>
    <row r="204" spans="1:13" x14ac:dyDescent="0.25">
      <c r="A204" s="2"/>
      <c r="B204" s="2"/>
      <c r="C204" s="2"/>
      <c r="D204" s="2"/>
      <c r="E204" s="2"/>
      <c r="F204" s="2"/>
      <c r="G204" s="2"/>
      <c r="H204" s="2"/>
      <c r="I204" s="2"/>
      <c r="J204" s="2"/>
      <c r="K204" s="2"/>
      <c r="L204" s="2"/>
      <c r="M204" s="2"/>
    </row>
    <row r="205" spans="1:13" x14ac:dyDescent="0.25">
      <c r="A205" s="2"/>
      <c r="B205" s="2"/>
      <c r="C205" s="2"/>
      <c r="D205" s="2"/>
      <c r="E205" s="2"/>
      <c r="F205" s="2"/>
      <c r="G205" s="2"/>
      <c r="H205" s="2"/>
      <c r="I205" s="2"/>
      <c r="J205" s="2"/>
      <c r="K205" s="2"/>
      <c r="L205" s="2"/>
      <c r="M205" s="2"/>
    </row>
    <row r="206" spans="1:13" x14ac:dyDescent="0.25">
      <c r="A206" s="2"/>
      <c r="B206" s="2"/>
      <c r="C206" s="2"/>
      <c r="D206" s="2"/>
      <c r="E206" s="2"/>
      <c r="F206" s="2"/>
      <c r="G206" s="2"/>
      <c r="H206" s="2"/>
      <c r="I206" s="2"/>
      <c r="J206" s="2"/>
      <c r="K206" s="2"/>
      <c r="L206" s="2"/>
      <c r="M206" s="2"/>
    </row>
    <row r="207" spans="1:13" x14ac:dyDescent="0.25">
      <c r="A207" s="56"/>
      <c r="B207" s="56"/>
      <c r="C207" s="56"/>
      <c r="D207" s="56"/>
      <c r="E207" s="56"/>
      <c r="F207" s="56"/>
      <c r="G207" s="56"/>
    </row>
    <row r="208" spans="1:13" x14ac:dyDescent="0.25">
      <c r="A208" s="56"/>
      <c r="B208" s="56"/>
      <c r="C208" s="56"/>
      <c r="D208" s="56"/>
      <c r="E208" s="56"/>
      <c r="F208" s="56"/>
      <c r="G208" s="56"/>
    </row>
    <row r="209" spans="1:24" x14ac:dyDescent="0.25">
      <c r="A209" s="56"/>
      <c r="B209" s="56"/>
      <c r="C209" s="56"/>
      <c r="D209" s="56"/>
      <c r="E209" s="56"/>
      <c r="F209" s="56"/>
      <c r="M209" t="s">
        <v>236</v>
      </c>
      <c r="O209">
        <v>1</v>
      </c>
      <c r="P209">
        <v>2</v>
      </c>
      <c r="Q209">
        <v>3</v>
      </c>
      <c r="R209">
        <v>4</v>
      </c>
      <c r="S209">
        <v>5</v>
      </c>
      <c r="T209">
        <v>6</v>
      </c>
      <c r="U209">
        <v>7</v>
      </c>
      <c r="V209">
        <v>8</v>
      </c>
      <c r="W209">
        <v>9</v>
      </c>
      <c r="X209">
        <v>10</v>
      </c>
    </row>
    <row r="210" spans="1:24" x14ac:dyDescent="0.25">
      <c r="A210" s="56"/>
      <c r="B210" s="56"/>
      <c r="C210" s="56"/>
      <c r="D210" s="56"/>
      <c r="E210" s="56"/>
      <c r="F210" s="56"/>
      <c r="G210" s="56" t="s">
        <v>56</v>
      </c>
      <c r="L210" s="337">
        <f>IF(Foerderangebote!A8&lt;&gt;"",Foerderangebote!A8,IF(Foerderangebote!A8&lt;&gt;"",Foerderangebote!A8,""))</f>
        <v>1</v>
      </c>
      <c r="M210" s="338" t="str">
        <f>IF(Foerderangebote!G8&lt;&gt;"",Foerderangebote!G8,IF(Foerderangebote!G8&lt;&gt;"",Foerderangebote!G8,""))</f>
        <v/>
      </c>
      <c r="N210" s="338" t="str">
        <f>IF(M211="",M210,M211)</f>
        <v/>
      </c>
      <c r="O210" s="339">
        <f>Foerderangebote!$D$8</f>
        <v>0</v>
      </c>
      <c r="P210" s="339">
        <f>Foerderangebote!$D$9</f>
        <v>0</v>
      </c>
      <c r="Q210" s="339">
        <f>Foerderangebote!$D$10</f>
        <v>0</v>
      </c>
      <c r="R210" s="339">
        <f>Foerderangebote!$D$11</f>
        <v>0</v>
      </c>
      <c r="S210" s="339">
        <f>Foerderangebote!$D$12</f>
        <v>0</v>
      </c>
      <c r="T210" s="340">
        <f>Foerderangebote!$E$8</f>
        <v>0</v>
      </c>
      <c r="U210" s="340">
        <f>Foerderangebote!$E$9</f>
        <v>0</v>
      </c>
      <c r="V210" s="340">
        <f>Foerderangebote!$E$10</f>
        <v>0</v>
      </c>
      <c r="W210" s="340">
        <f>Foerderangebote!$E$11</f>
        <v>0</v>
      </c>
      <c r="X210" s="341">
        <f>Foerderangebote!$E$12</f>
        <v>0</v>
      </c>
    </row>
    <row r="211" spans="1:24" x14ac:dyDescent="0.25">
      <c r="A211" s="56">
        <f>COUNTA(Foerderangebote!C:C)-1</f>
        <v>0</v>
      </c>
      <c r="B211" s="56" t="s">
        <v>234</v>
      </c>
      <c r="C211" s="56"/>
      <c r="D211" s="56"/>
      <c r="E211" s="56"/>
      <c r="F211" s="56"/>
      <c r="G211" s="2" t="s">
        <v>35</v>
      </c>
      <c r="H211">
        <f>COUNTIF(Foerderangebote!G:G,G211)</f>
        <v>0</v>
      </c>
      <c r="L211" s="342" t="str">
        <f>IF(Foerderangebote!A9&lt;&gt;"",Foerderangebote!A9,IF(Foerderangebote!A9&lt;&gt;"",Foerderangebote!A9,""))</f>
        <v/>
      </c>
      <c r="M211" s="6" t="str">
        <f>IF(Foerderangebote!G9&lt;&gt;"",Foerderangebote!G9,IF(Foerderangebote!G9&lt;&gt;"",Foerderangebote!G9,""))</f>
        <v/>
      </c>
      <c r="N211" s="6" t="str">
        <f>IF(M211="",M210,M211)</f>
        <v/>
      </c>
      <c r="O211" s="343"/>
      <c r="P211" s="343"/>
      <c r="Q211" s="343"/>
      <c r="R211" s="343"/>
      <c r="S211" s="343"/>
      <c r="T211" s="344"/>
      <c r="U211" s="344"/>
      <c r="V211" s="344"/>
      <c r="W211" s="344"/>
      <c r="X211" s="345"/>
    </row>
    <row r="212" spans="1:24" x14ac:dyDescent="0.25">
      <c r="A212" s="56"/>
      <c r="B212" s="56"/>
      <c r="C212" s="56"/>
      <c r="D212" s="56"/>
      <c r="E212" s="56"/>
      <c r="F212" s="56"/>
      <c r="G212" s="2" t="s">
        <v>36</v>
      </c>
      <c r="H212">
        <f>COUNTIF(Foerderangebote!G:G,G212)</f>
        <v>0</v>
      </c>
      <c r="L212" s="342" t="str">
        <f>IF(Foerderangebote!A10&lt;&gt;"",Foerderangebote!A10,IF(Foerderangebote!A10&lt;&gt;"",Foerderangebote!A10,""))</f>
        <v/>
      </c>
      <c r="M212" s="6" t="str">
        <f>IF(Foerderangebote!G10&lt;&gt;"",Foerderangebote!G10,IF(Foerderangebote!G10&lt;&gt;"",Foerderangebote!G10,""))</f>
        <v/>
      </c>
      <c r="N212" s="6" t="str">
        <f t="shared" ref="N212:N213" si="0">IF(M212="",M211,M212)</f>
        <v/>
      </c>
      <c r="O212" s="343">
        <f>Foerderangebote!$D$8</f>
        <v>0</v>
      </c>
      <c r="P212" s="343">
        <f>Foerderangebote!$D$9</f>
        <v>0</v>
      </c>
      <c r="Q212" s="343">
        <f>Foerderangebote!$D$10</f>
        <v>0</v>
      </c>
      <c r="R212" s="343">
        <f>Foerderangebote!$D$11</f>
        <v>0</v>
      </c>
      <c r="S212" s="343">
        <f>Foerderangebote!$D$12</f>
        <v>0</v>
      </c>
      <c r="T212" s="344">
        <f>Foerderangebote!$E$8</f>
        <v>0</v>
      </c>
      <c r="U212" s="344">
        <f>Foerderangebote!$E$9</f>
        <v>0</v>
      </c>
      <c r="V212" s="344">
        <f>Foerderangebote!$E$10</f>
        <v>0</v>
      </c>
      <c r="W212" s="344">
        <f>Foerderangebote!$E$11</f>
        <v>0</v>
      </c>
      <c r="X212" s="345">
        <f>Foerderangebote!$E$12</f>
        <v>0</v>
      </c>
    </row>
    <row r="213" spans="1:24" x14ac:dyDescent="0.25">
      <c r="A213" s="56"/>
      <c r="B213" s="56"/>
      <c r="C213" s="56"/>
      <c r="D213" s="56"/>
      <c r="E213" s="56"/>
      <c r="F213" s="56"/>
      <c r="G213" s="2" t="s">
        <v>59</v>
      </c>
      <c r="H213">
        <f>COUNTIF(Foerderangebote!G:G,G213)</f>
        <v>0</v>
      </c>
      <c r="L213" s="342" t="str">
        <f>IF(Foerderangebote!A11&lt;&gt;"",Foerderangebote!A11,IF(Foerderangebote!A11&lt;&gt;"",Foerderangebote!A11,""))</f>
        <v/>
      </c>
      <c r="M213" s="6" t="str">
        <f>IF(Foerderangebote!G11&lt;&gt;"",Foerderangebote!G11,IF(Foerderangebote!G11&lt;&gt;"",Foerderangebote!G11,""))</f>
        <v/>
      </c>
      <c r="N213" s="6" t="str">
        <f t="shared" si="0"/>
        <v/>
      </c>
      <c r="O213" s="343"/>
      <c r="P213" s="343"/>
      <c r="Q213" s="343"/>
      <c r="R213" s="343"/>
      <c r="S213" s="343"/>
      <c r="T213" s="344"/>
      <c r="U213" s="344"/>
      <c r="V213" s="344"/>
      <c r="W213" s="344"/>
      <c r="X213" s="345"/>
    </row>
    <row r="214" spans="1:24" x14ac:dyDescent="0.25">
      <c r="A214" s="56"/>
      <c r="B214" s="56"/>
      <c r="C214" s="56"/>
      <c r="D214" s="56"/>
      <c r="E214" s="56"/>
      <c r="F214" s="56"/>
      <c r="G214" s="2" t="s">
        <v>38</v>
      </c>
      <c r="H214">
        <f>COUNTIF(Foerderangebote!G:G,G214)</f>
        <v>0</v>
      </c>
      <c r="L214" s="342" t="str">
        <f>IF(Foerderangebote!A12&lt;&gt;"",Foerderangebote!A12,IF(Foerderangebote!A12&lt;&gt;"",Foerderangebote!A12,""))</f>
        <v/>
      </c>
      <c r="M214" s="6" t="str">
        <f>IF(Foerderangebote!G12&lt;&gt;"",Foerderangebote!G12,IF(Foerderangebote!G12&lt;&gt;"",Foerderangebote!G12,""))</f>
        <v/>
      </c>
      <c r="N214" s="6" t="str">
        <f>IF(M214="",M213,M214)</f>
        <v/>
      </c>
      <c r="O214" s="343">
        <f>Foerderangebote!$D$8</f>
        <v>0</v>
      </c>
      <c r="P214" s="343">
        <f>Foerderangebote!$D$9</f>
        <v>0</v>
      </c>
      <c r="Q214" s="343">
        <f>Foerderangebote!$D$10</f>
        <v>0</v>
      </c>
      <c r="R214" s="343">
        <f>Foerderangebote!$D$11</f>
        <v>0</v>
      </c>
      <c r="S214" s="343">
        <f>Foerderangebote!$D$12</f>
        <v>0</v>
      </c>
      <c r="T214" s="344">
        <f>Foerderangebote!$E$8</f>
        <v>0</v>
      </c>
      <c r="U214" s="344">
        <f>Foerderangebote!$E$9</f>
        <v>0</v>
      </c>
      <c r="V214" s="344">
        <f>Foerderangebote!$E$10</f>
        <v>0</v>
      </c>
      <c r="W214" s="344">
        <f>Foerderangebote!$E$11</f>
        <v>0</v>
      </c>
      <c r="X214" s="345">
        <f>Foerderangebote!$E$12</f>
        <v>0</v>
      </c>
    </row>
    <row r="215" spans="1:24" x14ac:dyDescent="0.25">
      <c r="A215" s="56"/>
      <c r="B215" s="56"/>
      <c r="C215" s="56"/>
      <c r="D215" s="56"/>
      <c r="E215" s="56"/>
      <c r="F215" s="56"/>
      <c r="G215" s="2" t="s">
        <v>238</v>
      </c>
      <c r="H215">
        <f>COUNTIF(Foerderangebote!G:G,G215)</f>
        <v>0</v>
      </c>
      <c r="L215" s="346" t="str">
        <f>IF(Foerderangebote!A13&lt;&gt;"",Foerderangebote!A13,IF(Foerderangebote!A13&lt;&gt;"",Foerderangebote!A13,""))</f>
        <v/>
      </c>
      <c r="M215" s="347" t="str">
        <f>IF(Foerderangebote!G13&lt;&gt;"",Foerderangebote!G13,IF(Foerderangebote!G13&lt;&gt;"",Foerderangebote!G13,""))</f>
        <v/>
      </c>
      <c r="N215" s="347" t="str">
        <f>IF(M215="",M214,M215)</f>
        <v/>
      </c>
      <c r="O215" s="348"/>
      <c r="P215" s="348"/>
      <c r="Q215" s="348"/>
      <c r="R215" s="348"/>
      <c r="S215" s="348"/>
      <c r="T215" s="349"/>
      <c r="U215" s="349"/>
      <c r="V215" s="349"/>
      <c r="W215" s="349"/>
      <c r="X215" s="350"/>
    </row>
    <row r="216" spans="1:24" x14ac:dyDescent="0.25">
      <c r="A216" s="56"/>
      <c r="B216" s="56"/>
      <c r="C216" s="56"/>
      <c r="D216" s="56"/>
      <c r="E216" s="56"/>
      <c r="F216" s="56"/>
      <c r="G216" s="2" t="s">
        <v>40</v>
      </c>
      <c r="H216">
        <f>COUNTIF(Foerderangebote!G:G,G216)</f>
        <v>0</v>
      </c>
      <c r="L216">
        <f>IF(Foerderangebote!A14&lt;&gt;"",Foerderangebote!A14,IF(Foerderangebote!A14&lt;&gt;"",Foerderangebote!A14,""))</f>
        <v>2</v>
      </c>
      <c r="M216" t="str">
        <f>IF(Foerderangebote!G14&lt;&gt;"",Foerderangebote!G14,IF(Foerderangebote!G14&lt;&gt;"",Foerderangebote!G14,""))</f>
        <v/>
      </c>
      <c r="N216" t="str">
        <f t="shared" ref="N216:N279" si="1">IF(M216="",M215,M216)</f>
        <v/>
      </c>
      <c r="O216" s="340">
        <f>Foerderangebote!$D$14</f>
        <v>0</v>
      </c>
      <c r="P216" s="340">
        <f>Foerderangebote!$D$15</f>
        <v>0</v>
      </c>
      <c r="Q216" s="340">
        <f>Foerderangebote!$D$16</f>
        <v>0</v>
      </c>
      <c r="R216" s="340">
        <f>Foerderangebote!$D$17</f>
        <v>0</v>
      </c>
      <c r="S216" s="340">
        <f>Foerderangebote!$D$18</f>
        <v>0</v>
      </c>
      <c r="T216" s="340">
        <f>Foerderangebote!$E$14</f>
        <v>0</v>
      </c>
      <c r="U216" s="340">
        <f>Foerderangebote!$E$15</f>
        <v>0</v>
      </c>
      <c r="V216" s="340">
        <f>Foerderangebote!$E$16</f>
        <v>0</v>
      </c>
      <c r="W216" s="340">
        <f>Foerderangebote!$E$17</f>
        <v>0</v>
      </c>
      <c r="X216" s="341">
        <f>Foerderangebote!$E$18</f>
        <v>0</v>
      </c>
    </row>
    <row r="217" spans="1:24" x14ac:dyDescent="0.25">
      <c r="A217" s="56"/>
      <c r="B217" s="56"/>
      <c r="C217" s="56"/>
      <c r="D217" s="56"/>
      <c r="E217" s="56"/>
      <c r="F217" s="56"/>
      <c r="G217" s="56"/>
      <c r="L217" t="str">
        <f>IF(Foerderangebote!A15&lt;&gt;"",Foerderangebote!A15,IF(Foerderangebote!A15&lt;&gt;"",Foerderangebote!A15,""))</f>
        <v/>
      </c>
      <c r="M217" t="str">
        <f>IF(Foerderangebote!G15&lt;&gt;"",Foerderangebote!G15,IF(Foerderangebote!G15&lt;&gt;"",Foerderangebote!G15,""))</f>
        <v/>
      </c>
      <c r="N217" t="str">
        <f t="shared" si="1"/>
        <v/>
      </c>
      <c r="O217" s="344"/>
      <c r="P217" s="344"/>
      <c r="Q217" s="344"/>
      <c r="R217" s="344"/>
      <c r="S217" s="344"/>
      <c r="T217" s="344"/>
      <c r="U217" s="344"/>
      <c r="V217" s="344"/>
      <c r="W217" s="344"/>
      <c r="X217" s="344"/>
    </row>
    <row r="218" spans="1:24" x14ac:dyDescent="0.25">
      <c r="A218" s="56"/>
      <c r="B218" s="56"/>
      <c r="C218" s="56"/>
      <c r="D218" s="56"/>
      <c r="E218" s="56"/>
      <c r="F218" s="56"/>
      <c r="G218" s="2"/>
      <c r="L218" t="str">
        <f>IF(Foerderangebote!A16&lt;&gt;"",Foerderangebote!A16,IF(Foerderangebote!A16&lt;&gt;"",Foerderangebote!A16,""))</f>
        <v/>
      </c>
      <c r="M218" t="str">
        <f>IF(Foerderangebote!G16&lt;&gt;"",Foerderangebote!G16,IF(Foerderangebote!G16&lt;&gt;"",Foerderangebote!G16,""))</f>
        <v/>
      </c>
      <c r="N218" t="str">
        <f t="shared" si="1"/>
        <v/>
      </c>
      <c r="O218" s="344">
        <f>Foerderangebote!$D$14</f>
        <v>0</v>
      </c>
      <c r="P218" s="344">
        <f>Foerderangebote!$D$15</f>
        <v>0</v>
      </c>
      <c r="Q218" s="344">
        <f>Foerderangebote!$D$16</f>
        <v>0</v>
      </c>
      <c r="R218" s="344">
        <f>Foerderangebote!$D$17</f>
        <v>0</v>
      </c>
      <c r="S218" s="344">
        <f>Foerderangebote!$D$18</f>
        <v>0</v>
      </c>
      <c r="T218" s="344">
        <f>Foerderangebote!$E$14</f>
        <v>0</v>
      </c>
      <c r="U218" s="344">
        <f>Foerderangebote!$E$15</f>
        <v>0</v>
      </c>
      <c r="V218" s="344">
        <f>Foerderangebote!$E$16</f>
        <v>0</v>
      </c>
      <c r="W218" s="344">
        <f>Foerderangebote!$E$17</f>
        <v>0</v>
      </c>
      <c r="X218" s="344">
        <f>Foerderangebote!$E$18</f>
        <v>0</v>
      </c>
    </row>
    <row r="219" spans="1:24" x14ac:dyDescent="0.25">
      <c r="A219" s="56"/>
      <c r="B219" s="56"/>
      <c r="C219" s="56"/>
      <c r="D219" s="56"/>
      <c r="E219" s="56"/>
      <c r="F219" s="56"/>
      <c r="G219" s="2" t="s">
        <v>235</v>
      </c>
      <c r="L219" t="str">
        <f>IF(Foerderangebote!A17&lt;&gt;"",Foerderangebote!A17,IF(Foerderangebote!A17&lt;&gt;"",Foerderangebote!A17,""))</f>
        <v/>
      </c>
      <c r="M219" t="str">
        <f>IF(Foerderangebote!G17&lt;&gt;"",Foerderangebote!G17,IF(Foerderangebote!G17&lt;&gt;"",Foerderangebote!G17,""))</f>
        <v/>
      </c>
      <c r="N219" t="str">
        <f t="shared" si="1"/>
        <v/>
      </c>
      <c r="O219" s="344"/>
      <c r="P219" s="344"/>
      <c r="Q219" s="344"/>
      <c r="R219" s="344"/>
      <c r="S219" s="344"/>
      <c r="T219" s="344"/>
      <c r="U219" s="344"/>
      <c r="V219" s="344"/>
      <c r="W219" s="344"/>
      <c r="X219" s="344"/>
    </row>
    <row r="220" spans="1:24" x14ac:dyDescent="0.25">
      <c r="A220" s="56"/>
      <c r="B220" s="56"/>
      <c r="C220" s="56"/>
      <c r="D220" s="56"/>
      <c r="E220" s="56"/>
      <c r="F220" s="56"/>
      <c r="G220" s="56" t="s">
        <v>54</v>
      </c>
      <c r="H220">
        <f>COUNTIF(Foerderangebote!D:E,G220)</f>
        <v>0</v>
      </c>
      <c r="L220" t="str">
        <f>IF(Foerderangebote!A18&lt;&gt;"",Foerderangebote!A18,IF(Foerderangebote!A18&lt;&gt;"",Foerderangebote!A18,""))</f>
        <v/>
      </c>
      <c r="M220" t="str">
        <f>IF(Foerderangebote!G18&lt;&gt;"",Foerderangebote!G18,IF(Foerderangebote!G18&lt;&gt;"",Foerderangebote!G18,""))</f>
        <v/>
      </c>
      <c r="N220" t="str">
        <f t="shared" si="1"/>
        <v/>
      </c>
      <c r="O220" s="344">
        <f>Foerderangebote!$D$14</f>
        <v>0</v>
      </c>
      <c r="P220" s="344">
        <f>Foerderangebote!$D$15</f>
        <v>0</v>
      </c>
      <c r="Q220" s="344">
        <f>Foerderangebote!$D$16</f>
        <v>0</v>
      </c>
      <c r="R220" s="344">
        <f>Foerderangebote!$D$17</f>
        <v>0</v>
      </c>
      <c r="S220" s="344">
        <f>Foerderangebote!$D$18</f>
        <v>0</v>
      </c>
      <c r="T220" s="344">
        <f>Foerderangebote!$E$14</f>
        <v>0</v>
      </c>
      <c r="U220" s="344">
        <f>Foerderangebote!$E$15</f>
        <v>0</v>
      </c>
      <c r="V220" s="344">
        <f>Foerderangebote!$E$16</f>
        <v>0</v>
      </c>
      <c r="W220" s="344">
        <f>Foerderangebote!$E$17</f>
        <v>0</v>
      </c>
      <c r="X220" s="344">
        <f>Foerderangebote!$E$18</f>
        <v>0</v>
      </c>
    </row>
    <row r="221" spans="1:24" x14ac:dyDescent="0.25">
      <c r="A221" s="56"/>
      <c r="B221" s="56"/>
      <c r="C221" s="56"/>
      <c r="D221" s="56"/>
      <c r="E221" s="56"/>
      <c r="F221" s="56"/>
      <c r="G221" s="56" t="s">
        <v>50</v>
      </c>
      <c r="H221">
        <f>COUNTIF(Foerderangebote!D:E,G221)</f>
        <v>0</v>
      </c>
      <c r="L221" t="str">
        <f>IF(Foerderangebote!A19&lt;&gt;"",Foerderangebote!A19,IF(Foerderangebote!A19&lt;&gt;"",Foerderangebote!A19,""))</f>
        <v/>
      </c>
      <c r="M221" t="str">
        <f>IF(Foerderangebote!G19&lt;&gt;"",Foerderangebote!G19,IF(Foerderangebote!G19&lt;&gt;"",Foerderangebote!G19,""))</f>
        <v/>
      </c>
      <c r="N221" t="str">
        <f t="shared" si="1"/>
        <v/>
      </c>
      <c r="O221" s="344"/>
      <c r="P221" s="344"/>
      <c r="Q221" s="344"/>
      <c r="R221" s="344"/>
      <c r="S221" s="344"/>
      <c r="T221" s="344"/>
      <c r="U221" s="344"/>
      <c r="V221" s="344"/>
      <c r="W221" s="344"/>
      <c r="X221" s="344"/>
    </row>
    <row r="222" spans="1:24" x14ac:dyDescent="0.25">
      <c r="A222" s="56"/>
      <c r="B222" s="56"/>
      <c r="C222" s="56"/>
      <c r="D222" s="56"/>
      <c r="E222" s="56"/>
      <c r="F222" s="56"/>
      <c r="G222" s="56" t="s">
        <v>51</v>
      </c>
      <c r="H222">
        <f>COUNTIF(Foerderangebote!D:E,G222)</f>
        <v>0</v>
      </c>
      <c r="L222">
        <f>IF(Foerderangebote!A20&lt;&gt;"",Foerderangebote!A20,IF(Foerderangebote!A20&lt;&gt;"",Foerderangebote!A20,""))</f>
        <v>3</v>
      </c>
      <c r="M222" t="str">
        <f>IF(Foerderangebote!G20&lt;&gt;"",Foerderangebote!G20,IF(Foerderangebote!G20&lt;&gt;"",Foerderangebote!G20,""))</f>
        <v/>
      </c>
      <c r="N222" t="str">
        <f t="shared" si="1"/>
        <v/>
      </c>
      <c r="O222" s="344">
        <f>Foerderangebote!$D$20</f>
        <v>0</v>
      </c>
      <c r="P222" s="344">
        <f>Foerderangebote!$D$21</f>
        <v>0</v>
      </c>
      <c r="Q222" s="344">
        <f>Foerderangebote!$D$22</f>
        <v>0</v>
      </c>
      <c r="R222" s="344">
        <f>Foerderangebote!$D$23</f>
        <v>0</v>
      </c>
      <c r="S222" s="344">
        <f>Foerderangebote!$D$24</f>
        <v>0</v>
      </c>
      <c r="T222" s="344">
        <f>Foerderangebote!$E$20</f>
        <v>0</v>
      </c>
      <c r="U222" s="344">
        <f>Foerderangebote!$E$21</f>
        <v>0</v>
      </c>
      <c r="V222" s="344">
        <f>Foerderangebote!$E$22</f>
        <v>0</v>
      </c>
      <c r="W222" s="344">
        <f>Foerderangebote!$E$23</f>
        <v>0</v>
      </c>
      <c r="X222" s="344">
        <f>Foerderangebote!$E$24</f>
        <v>0</v>
      </c>
    </row>
    <row r="223" spans="1:24" x14ac:dyDescent="0.25">
      <c r="A223" s="56"/>
      <c r="B223" s="56"/>
      <c r="C223" s="56"/>
      <c r="D223" s="56"/>
      <c r="E223" s="56"/>
      <c r="F223" s="56"/>
      <c r="G223" s="56" t="s">
        <v>52</v>
      </c>
      <c r="H223">
        <f>COUNTIF(Foerderangebote!D:E,G223)</f>
        <v>0</v>
      </c>
      <c r="L223" t="str">
        <f>IF(Foerderangebote!A21&lt;&gt;"",Foerderangebote!A21,IF(Foerderangebote!A21&lt;&gt;"",Foerderangebote!A21,""))</f>
        <v/>
      </c>
      <c r="M223" t="str">
        <f>IF(Foerderangebote!G21&lt;&gt;"",Foerderangebote!G21,IF(Foerderangebote!G21&lt;&gt;"",Foerderangebote!G21,""))</f>
        <v/>
      </c>
      <c r="N223" t="str">
        <f t="shared" si="1"/>
        <v/>
      </c>
      <c r="O223" s="344"/>
      <c r="P223" s="344"/>
      <c r="Q223" s="344"/>
      <c r="R223" s="344"/>
      <c r="S223" s="344"/>
      <c r="T223" s="344"/>
      <c r="U223" s="344"/>
      <c r="V223" s="344"/>
      <c r="W223" s="344"/>
      <c r="X223" s="344"/>
    </row>
    <row r="224" spans="1:24" x14ac:dyDescent="0.25">
      <c r="A224" s="56"/>
      <c r="B224" s="56"/>
      <c r="C224" s="56"/>
      <c r="D224" s="56"/>
      <c r="E224" s="56"/>
      <c r="F224" s="56"/>
      <c r="G224" s="56" t="s">
        <v>53</v>
      </c>
      <c r="H224">
        <f>COUNTIF(Foerderangebote!D:E,G224)</f>
        <v>0</v>
      </c>
      <c r="L224" t="str">
        <f>IF(Foerderangebote!A22&lt;&gt;"",Foerderangebote!A22,IF(Foerderangebote!A22&lt;&gt;"",Foerderangebote!A22,""))</f>
        <v/>
      </c>
      <c r="M224" t="str">
        <f>IF(Foerderangebote!G22&lt;&gt;"",Foerderangebote!G22,IF(Foerderangebote!G22&lt;&gt;"",Foerderangebote!G22,""))</f>
        <v/>
      </c>
      <c r="N224" t="str">
        <f t="shared" si="1"/>
        <v/>
      </c>
      <c r="O224" s="344">
        <f>Foerderangebote!$D$20</f>
        <v>0</v>
      </c>
      <c r="P224" s="344">
        <f>Foerderangebote!$D$21</f>
        <v>0</v>
      </c>
      <c r="Q224" s="344">
        <f>Foerderangebote!$D$22</f>
        <v>0</v>
      </c>
      <c r="R224" s="344">
        <f>Foerderangebote!$D$23</f>
        <v>0</v>
      </c>
      <c r="S224" s="344">
        <f>Foerderangebote!$D$24</f>
        <v>0</v>
      </c>
      <c r="T224" s="344">
        <f>Foerderangebote!$E$20</f>
        <v>0</v>
      </c>
      <c r="U224" s="344">
        <f>Foerderangebote!$E$21</f>
        <v>0</v>
      </c>
      <c r="V224" s="344">
        <f>Foerderangebote!$E$22</f>
        <v>0</v>
      </c>
      <c r="W224" s="344">
        <f>Foerderangebote!$E$23</f>
        <v>0</v>
      </c>
      <c r="X224" s="344">
        <f>Foerderangebote!$E$24</f>
        <v>0</v>
      </c>
    </row>
    <row r="225" spans="1:24" x14ac:dyDescent="0.25">
      <c r="A225" s="56"/>
      <c r="B225" s="56"/>
      <c r="C225" s="56"/>
      <c r="D225" s="56"/>
      <c r="E225" s="56"/>
      <c r="F225" s="56"/>
      <c r="G225" s="56" t="s">
        <v>121</v>
      </c>
      <c r="H225">
        <f>COUNTIF(Foerderangebote!D:E,G225)</f>
        <v>0</v>
      </c>
      <c r="L225" t="str">
        <f>IF(Foerderangebote!A23&lt;&gt;"",Foerderangebote!A23,IF(Foerderangebote!A23&lt;&gt;"",Foerderangebote!A23,""))</f>
        <v/>
      </c>
      <c r="M225" t="str">
        <f>IF(Foerderangebote!G23&lt;&gt;"",Foerderangebote!G23,IF(Foerderangebote!G23&lt;&gt;"",Foerderangebote!G23,""))</f>
        <v/>
      </c>
      <c r="N225" t="str">
        <f t="shared" si="1"/>
        <v/>
      </c>
      <c r="O225" s="344"/>
      <c r="P225" s="344"/>
      <c r="Q225" s="344"/>
      <c r="R225" s="344"/>
      <c r="S225" s="344"/>
      <c r="T225" s="344"/>
      <c r="U225" s="344"/>
      <c r="V225" s="344"/>
      <c r="W225" s="344"/>
      <c r="X225" s="344"/>
    </row>
    <row r="226" spans="1:24" x14ac:dyDescent="0.25">
      <c r="A226" s="56"/>
      <c r="B226" s="56"/>
      <c r="C226" s="56"/>
      <c r="D226" s="56"/>
      <c r="E226" s="56"/>
      <c r="F226" s="56"/>
      <c r="G226" s="56" t="s">
        <v>122</v>
      </c>
      <c r="H226">
        <f>COUNTIF(Foerderangebote!D:E,G226)</f>
        <v>0</v>
      </c>
      <c r="L226" t="str">
        <f>IF(Foerderangebote!A24&lt;&gt;"",Foerderangebote!A24,IF(Foerderangebote!A24&lt;&gt;"",Foerderangebote!A24,""))</f>
        <v/>
      </c>
      <c r="M226" t="str">
        <f>IF(Foerderangebote!G24&lt;&gt;"",Foerderangebote!G24,IF(Foerderangebote!G24&lt;&gt;"",Foerderangebote!G24,""))</f>
        <v/>
      </c>
      <c r="N226" t="str">
        <f t="shared" si="1"/>
        <v/>
      </c>
      <c r="O226" s="344">
        <f>Foerderangebote!$D$20</f>
        <v>0</v>
      </c>
      <c r="P226" s="344">
        <f>Foerderangebote!$D$21</f>
        <v>0</v>
      </c>
      <c r="Q226" s="344">
        <f>Foerderangebote!$D$22</f>
        <v>0</v>
      </c>
      <c r="R226" s="344">
        <f>Foerderangebote!$D$23</f>
        <v>0</v>
      </c>
      <c r="S226" s="344">
        <f>Foerderangebote!$D$24</f>
        <v>0</v>
      </c>
      <c r="T226" s="344">
        <f>Foerderangebote!$E$20</f>
        <v>0</v>
      </c>
      <c r="U226" s="344">
        <f>Foerderangebote!$E$21</f>
        <v>0</v>
      </c>
      <c r="V226" s="344">
        <f>Foerderangebote!$E$22</f>
        <v>0</v>
      </c>
      <c r="W226" s="344">
        <f>Foerderangebote!$E$23</f>
        <v>0</v>
      </c>
      <c r="X226" s="344">
        <f>Foerderangebote!$E$24</f>
        <v>0</v>
      </c>
    </row>
    <row r="227" spans="1:24" x14ac:dyDescent="0.25">
      <c r="A227" s="56"/>
      <c r="B227" s="56"/>
      <c r="C227" s="56"/>
      <c r="D227" s="56"/>
      <c r="E227" s="56"/>
      <c r="F227" s="56"/>
      <c r="G227" s="56" t="s">
        <v>123</v>
      </c>
      <c r="H227">
        <f>COUNTIF(Foerderangebote!D:E,G227)</f>
        <v>0</v>
      </c>
      <c r="L227" t="str">
        <f>IF(Foerderangebote!A25&lt;&gt;"",Foerderangebote!A25,IF(Foerderangebote!A25&lt;&gt;"",Foerderangebote!A25,""))</f>
        <v/>
      </c>
      <c r="M227" t="str">
        <f>IF(Foerderangebote!G25&lt;&gt;"",Foerderangebote!G25,IF(Foerderangebote!G25&lt;&gt;"",Foerderangebote!G25,""))</f>
        <v/>
      </c>
      <c r="N227" t="str">
        <f t="shared" si="1"/>
        <v/>
      </c>
      <c r="O227" s="344"/>
      <c r="P227" s="344"/>
      <c r="Q227" s="344"/>
      <c r="R227" s="344"/>
      <c r="S227" s="344"/>
      <c r="T227" s="344"/>
      <c r="U227" s="344"/>
      <c r="V227" s="344"/>
      <c r="W227" s="344"/>
      <c r="X227" s="344"/>
    </row>
    <row r="228" spans="1:24" x14ac:dyDescent="0.25">
      <c r="A228" s="56"/>
      <c r="B228" s="56"/>
      <c r="C228" s="56"/>
      <c r="D228" s="56"/>
      <c r="E228" s="56"/>
      <c r="F228" s="56"/>
      <c r="G228" s="56" t="s">
        <v>124</v>
      </c>
      <c r="H228">
        <f>COUNTIF(Foerderangebote!D:E,G228)</f>
        <v>0</v>
      </c>
      <c r="L228">
        <f>IF(Foerderangebote!A26&lt;&gt;"",Foerderangebote!A26,IF(Foerderangebote!A26&lt;&gt;"",Foerderangebote!A26,""))</f>
        <v>4</v>
      </c>
      <c r="M228" t="str">
        <f>IF(Foerderangebote!G26&lt;&gt;"",Foerderangebote!G26,IF(Foerderangebote!G26&lt;&gt;"",Foerderangebote!G26,""))</f>
        <v/>
      </c>
      <c r="N228" t="str">
        <f t="shared" si="1"/>
        <v/>
      </c>
      <c r="O228" s="344">
        <f>Foerderangebote!$D$26</f>
        <v>0</v>
      </c>
      <c r="P228" s="344">
        <f>Foerderangebote!$D$27</f>
        <v>0</v>
      </c>
      <c r="Q228" s="344">
        <f>Foerderangebote!$D$28</f>
        <v>0</v>
      </c>
      <c r="R228" s="344">
        <f>Foerderangebote!$D$29</f>
        <v>0</v>
      </c>
      <c r="S228" s="344">
        <f>Foerderangebote!$D$30</f>
        <v>0</v>
      </c>
      <c r="T228" s="344">
        <f>Foerderangebote!$E$26</f>
        <v>0</v>
      </c>
      <c r="U228" s="344">
        <f>Foerderangebote!$E$27</f>
        <v>0</v>
      </c>
      <c r="V228" s="344">
        <f>Foerderangebote!$E$28</f>
        <v>0</v>
      </c>
      <c r="W228" s="344">
        <f>Foerderangebote!$E$29</f>
        <v>0</v>
      </c>
      <c r="X228" s="344">
        <f>Foerderangebote!$E$30</f>
        <v>0</v>
      </c>
    </row>
    <row r="229" spans="1:24" x14ac:dyDescent="0.25">
      <c r="A229" s="56"/>
      <c r="B229" s="56"/>
      <c r="C229" s="56"/>
      <c r="D229" s="56"/>
      <c r="E229" s="56"/>
      <c r="F229" s="56"/>
      <c r="G229" s="56" t="s">
        <v>125</v>
      </c>
      <c r="H229">
        <f>COUNTIF(Foerderangebote!D:E,G229)</f>
        <v>0</v>
      </c>
      <c r="L229" t="str">
        <f>IF(Foerderangebote!A27&lt;&gt;"",Foerderangebote!A27,IF(Foerderangebote!A27&lt;&gt;"",Foerderangebote!A27,""))</f>
        <v/>
      </c>
      <c r="M229" t="str">
        <f>IF(Foerderangebote!G27&lt;&gt;"",Foerderangebote!G27,IF(Foerderangebote!G27&lt;&gt;"",Foerderangebote!G27,""))</f>
        <v/>
      </c>
      <c r="N229" t="str">
        <f t="shared" si="1"/>
        <v/>
      </c>
      <c r="O229" s="336"/>
      <c r="P229" s="336"/>
      <c r="Q229" s="336"/>
      <c r="R229" s="336"/>
      <c r="S229" s="336"/>
      <c r="T229" s="336"/>
      <c r="U229" s="336"/>
      <c r="V229" s="336"/>
      <c r="W229" s="336"/>
      <c r="X229" s="336"/>
    </row>
    <row r="230" spans="1:24" x14ac:dyDescent="0.25">
      <c r="A230" s="56"/>
      <c r="B230" s="56"/>
      <c r="C230" s="56"/>
      <c r="D230" s="56"/>
      <c r="E230" s="56"/>
      <c r="F230" s="56"/>
      <c r="G230" s="56"/>
      <c r="L230" t="str">
        <f>IF(Foerderangebote!A28&lt;&gt;"",Foerderangebote!A28,IF(Foerderangebote!A28&lt;&gt;"",Foerderangebote!A28,""))</f>
        <v/>
      </c>
      <c r="M230" t="str">
        <f>IF(Foerderangebote!G28&lt;&gt;"",Foerderangebote!G28,IF(Foerderangebote!G28&lt;&gt;"",Foerderangebote!G28,""))</f>
        <v/>
      </c>
      <c r="N230" t="str">
        <f t="shared" si="1"/>
        <v/>
      </c>
      <c r="O230" s="344">
        <f>Foerderangebote!$D$26</f>
        <v>0</v>
      </c>
      <c r="P230" s="344">
        <f>Foerderangebote!$D$27</f>
        <v>0</v>
      </c>
      <c r="Q230" s="344">
        <f>Foerderangebote!$D$28</f>
        <v>0</v>
      </c>
      <c r="R230" s="344">
        <f>Foerderangebote!$D$29</f>
        <v>0</v>
      </c>
      <c r="S230" s="344">
        <f>Foerderangebote!$D$30</f>
        <v>0</v>
      </c>
      <c r="T230" s="344">
        <f>Foerderangebote!$E$26</f>
        <v>0</v>
      </c>
      <c r="U230" s="344">
        <f>Foerderangebote!$E$27</f>
        <v>0</v>
      </c>
      <c r="V230" s="344">
        <f>Foerderangebote!$E$28</f>
        <v>0</v>
      </c>
      <c r="W230" s="344">
        <f>Foerderangebote!$E$29</f>
        <v>0</v>
      </c>
      <c r="X230" s="344">
        <f>Foerderangebote!$E$30</f>
        <v>0</v>
      </c>
    </row>
    <row r="231" spans="1:24" ht="30" x14ac:dyDescent="0.25">
      <c r="A231" s="2"/>
      <c r="B231" s="2" t="s">
        <v>35</v>
      </c>
      <c r="C231" s="2" t="s">
        <v>237</v>
      </c>
      <c r="D231" s="2" t="s">
        <v>59</v>
      </c>
      <c r="E231" s="2" t="s">
        <v>38</v>
      </c>
      <c r="F231" s="2" t="s">
        <v>238</v>
      </c>
      <c r="G231" s="2" t="s">
        <v>40</v>
      </c>
      <c r="L231" t="str">
        <f>IF(Foerderangebote!A29&lt;&gt;"",Foerderangebote!A29,IF(Foerderangebote!A29&lt;&gt;"",Foerderangebote!A29,""))</f>
        <v/>
      </c>
      <c r="M231" t="str">
        <f>IF(Foerderangebote!G29&lt;&gt;"",Foerderangebote!G29,IF(Foerderangebote!G29&lt;&gt;"",Foerderangebote!G29,""))</f>
        <v/>
      </c>
      <c r="N231" t="str">
        <f t="shared" si="1"/>
        <v/>
      </c>
      <c r="O231" s="336"/>
      <c r="P231" s="336"/>
      <c r="Q231" s="336"/>
      <c r="R231" s="336"/>
      <c r="S231" s="336"/>
      <c r="T231" s="336"/>
      <c r="U231" s="336"/>
      <c r="V231" s="336"/>
      <c r="W231" s="336"/>
      <c r="X231" s="336"/>
    </row>
    <row r="232" spans="1:24" x14ac:dyDescent="0.25">
      <c r="A232" s="56" t="s">
        <v>54</v>
      </c>
      <c r="B232" s="56" cm="1">
        <f t="array" ref="B232">SUMPRODUCT(($M$210:$M$600="Emotionen &amp; soziale Beziehungen") * ($O$210:$X$600="Kind 1"))</f>
        <v>0</v>
      </c>
      <c r="C232" s="56" cm="1">
        <f t="array" ref="C232">SUMPRODUCT(($M$210:$M$600="Ethik &amp; Gesellschaft") * ($O$210:$X$600="Kind 1"))</f>
        <v>0</v>
      </c>
      <c r="D232" s="55" cm="1">
        <f t="array" ref="D232">SUMPRODUCT(($M$210:$M$600="Sprache &amp; Kommunikation") * ($O$210:$X$600="Kind 1"))</f>
        <v>0</v>
      </c>
      <c r="E232" s="56" cm="1">
        <f t="array" ref="E232">SUMPRODUCT(($M$210:$M$600="Bewegung &amp; Gesundheit") * ($O$210:$X$600="Kind 1"))</f>
        <v>0</v>
      </c>
      <c r="F232" s="56" cm="1">
        <f t="array" ref="F232">SUMPRODUCT(($M$210:$M$600="Ästhetik &amp; Gestaltung") * ($O$210:$X$600="Kind 1"))</f>
        <v>0</v>
      </c>
      <c r="G232" s="56" cm="1">
        <f t="array" ref="G232">SUMPRODUCT(($M$210:$M$600="Natur &amp; Technik") * ($O$210:$X$600="Kind 1"))</f>
        <v>0</v>
      </c>
      <c r="L232" t="str">
        <f>IF(Foerderangebote!A30&lt;&gt;"",Foerderangebote!A30,IF(Foerderangebote!A30&lt;&gt;"",Foerderangebote!A30,""))</f>
        <v/>
      </c>
      <c r="M232" t="str">
        <f>IF(Foerderangebote!G30&lt;&gt;"",Foerderangebote!G30,IF(Foerderangebote!G30&lt;&gt;"",Foerderangebote!G30,""))</f>
        <v/>
      </c>
      <c r="N232" t="str">
        <f t="shared" si="1"/>
        <v/>
      </c>
      <c r="O232" s="344">
        <f>Foerderangebote!$D$26</f>
        <v>0</v>
      </c>
      <c r="P232" s="344">
        <f>Foerderangebote!$D$27</f>
        <v>0</v>
      </c>
      <c r="Q232" s="344">
        <f>Foerderangebote!$D$28</f>
        <v>0</v>
      </c>
      <c r="R232" s="344">
        <f>Foerderangebote!$D$29</f>
        <v>0</v>
      </c>
      <c r="S232" s="344">
        <f>Foerderangebote!$D$30</f>
        <v>0</v>
      </c>
      <c r="T232" s="344">
        <f>Foerderangebote!$E$26</f>
        <v>0</v>
      </c>
      <c r="U232" s="344">
        <f>Foerderangebote!$E$27</f>
        <v>0</v>
      </c>
      <c r="V232" s="344">
        <f>Foerderangebote!$E$28</f>
        <v>0</v>
      </c>
      <c r="W232" s="344">
        <f>Foerderangebote!$E$29</f>
        <v>0</v>
      </c>
      <c r="X232" s="344">
        <f>Foerderangebote!$E$30</f>
        <v>0</v>
      </c>
    </row>
    <row r="233" spans="1:24" x14ac:dyDescent="0.25">
      <c r="A233" s="56" t="s">
        <v>50</v>
      </c>
      <c r="B233" s="56" cm="1">
        <f t="array" ref="B233">SUMPRODUCT(($M$210:$M$600="Emotionen &amp; soziale Beziehungen") * ($O$210:$X$600="Kind 2"))</f>
        <v>0</v>
      </c>
      <c r="C233" s="56" cm="1">
        <f t="array" ref="C233">SUMPRODUCT(($M$210:$M$600="Ethik &amp; Gesellschaft") * ($O$210:$X$600="Kind 2"))</f>
        <v>0</v>
      </c>
      <c r="D233" s="55" cm="1">
        <f t="array" ref="D233">SUMPRODUCT(($M$210:$M$600="Sprache &amp; Kommunikation") * ($O$210:$X$600="Kind 2"))</f>
        <v>0</v>
      </c>
      <c r="E233" s="56" cm="1">
        <f t="array" ref="E233">SUMPRODUCT(($M$210:$M$600="Bewegung &amp; Gesundheit") * ($O$210:$X$600="Kind 2"))</f>
        <v>0</v>
      </c>
      <c r="F233" s="56" cm="1">
        <f t="array" ref="F233">SUMPRODUCT(($M$210:$M$600="Ästhetik &amp; Gestaltung") * ($O$210:$X$600="Kind 2"))</f>
        <v>0</v>
      </c>
      <c r="G233" s="56" cm="1">
        <f t="array" ref="G233">SUMPRODUCT(($M$210:$M$600="Natur &amp; Technik") * ($O$210:$X$600="Kind 2"))</f>
        <v>0</v>
      </c>
      <c r="L233" t="str">
        <f>IF(Foerderangebote!A31&lt;&gt;"",Foerderangebote!A31,IF(Foerderangebote!A31&lt;&gt;"",Foerderangebote!A31,""))</f>
        <v/>
      </c>
      <c r="M233" t="str">
        <f>IF(Foerderangebote!G31&lt;&gt;"",Foerderangebote!G31,IF(Foerderangebote!G31&lt;&gt;"",Foerderangebote!G31,""))</f>
        <v/>
      </c>
      <c r="N233" t="str">
        <f t="shared" si="1"/>
        <v/>
      </c>
      <c r="O233" s="336"/>
      <c r="P233" s="336"/>
      <c r="Q233" s="336"/>
      <c r="R233" s="336"/>
      <c r="S233" s="336"/>
      <c r="T233" s="336"/>
      <c r="U233" s="336"/>
      <c r="V233" s="336"/>
      <c r="W233" s="336"/>
      <c r="X233" s="336"/>
    </row>
    <row r="234" spans="1:24" x14ac:dyDescent="0.25">
      <c r="A234" s="56" t="s">
        <v>51</v>
      </c>
      <c r="B234" s="56" cm="1">
        <f t="array" ref="B234">SUMPRODUCT(($M$210:$M$600="Emotionen &amp; soziale Beziehungen") * ($O$210:$X$600="Kind 3"))</f>
        <v>0</v>
      </c>
      <c r="C234" s="56" cm="1">
        <f t="array" ref="C234">SUMPRODUCT(($M$210:$M$600="Ethik &amp; Gesellschaft") * ($O$210:$X$600="Kind 3"))</f>
        <v>0</v>
      </c>
      <c r="D234" s="55" cm="1">
        <f t="array" ref="D234">SUMPRODUCT(($M$210:$M$600="Sprache &amp; Kommunikation") * ($O$210:$X$600="Kind 3"))</f>
        <v>0</v>
      </c>
      <c r="E234" s="56" cm="1">
        <f t="array" ref="E234">SUMPRODUCT(($M$210:$M$600="Bewegung &amp; Gesundheit") * ($O$210:$X$600="Kind 3"))</f>
        <v>0</v>
      </c>
      <c r="F234" s="56" cm="1">
        <f t="array" ref="F234">SUMPRODUCT(($M$210:$M$600="Ästhetik &amp; Gestaltung") * ($O$210:$X$600="Kind 3"))</f>
        <v>0</v>
      </c>
      <c r="G234" s="56" cm="1">
        <f t="array" ref="G234">SUMPRODUCT(($M$210:$M$600="Natur &amp; Technik") * ($O$210:$X$600="Kind 3"))</f>
        <v>0</v>
      </c>
      <c r="L234">
        <f>IF(Foerderangebote!A32&lt;&gt;"",Foerderangebote!A32,IF(Foerderangebote!A32&lt;&gt;"",Foerderangebote!A32,""))</f>
        <v>5</v>
      </c>
      <c r="M234" t="str">
        <f>IF(Foerderangebote!G32&lt;&gt;"",Foerderangebote!G32,IF(Foerderangebote!G32&lt;&gt;"",Foerderangebote!G32,""))</f>
        <v/>
      </c>
      <c r="N234" t="str">
        <f t="shared" si="1"/>
        <v/>
      </c>
      <c r="O234" s="344">
        <f>Foerderangebote!$D$32</f>
        <v>0</v>
      </c>
      <c r="P234" s="344">
        <f>Foerderangebote!$D$33</f>
        <v>0</v>
      </c>
      <c r="Q234" s="344">
        <f>Foerderangebote!$D$34</f>
        <v>0</v>
      </c>
      <c r="R234" s="344">
        <f>Foerderangebote!$D$35</f>
        <v>0</v>
      </c>
      <c r="S234" s="344">
        <f>Foerderangebote!$D$36</f>
        <v>0</v>
      </c>
      <c r="T234" s="344">
        <f>Foerderangebote!$E$32</f>
        <v>0</v>
      </c>
      <c r="U234" s="344">
        <f>Foerderangebote!$E$33</f>
        <v>0</v>
      </c>
      <c r="V234" s="344">
        <f>Foerderangebote!$E$34</f>
        <v>0</v>
      </c>
      <c r="W234" s="344">
        <f>Foerderangebote!$E$35</f>
        <v>0</v>
      </c>
      <c r="X234" s="344">
        <f>Foerderangebote!$E$36</f>
        <v>0</v>
      </c>
    </row>
    <row r="235" spans="1:24" x14ac:dyDescent="0.25">
      <c r="A235" s="56" t="s">
        <v>52</v>
      </c>
      <c r="B235" s="56" cm="1">
        <f t="array" ref="B235">SUMPRODUCT(($M$210:$M$600="Emotionen &amp; soziale Beziehungen") * ($O$210:$X$600="Kind 4"))</f>
        <v>0</v>
      </c>
      <c r="C235" s="56" cm="1">
        <f t="array" ref="C235">SUMPRODUCT(($M$210:$M$600="Ethik &amp; Gesellschaft") * ($O$210:$X$600="Kind 4"))</f>
        <v>0</v>
      </c>
      <c r="D235" s="55" cm="1">
        <f t="array" ref="D235">SUMPRODUCT(($M$210:$M$600="Sprache &amp; Kommunikation") * ($O$210:$X$600="Kind 4"))</f>
        <v>0</v>
      </c>
      <c r="E235" s="56" cm="1">
        <f t="array" ref="E235">SUMPRODUCT(($M$210:$M$600="Bewegung &amp; Gesundheit") * ($O$210:$X$600="Kind 4"))</f>
        <v>0</v>
      </c>
      <c r="F235" s="56" cm="1">
        <f t="array" ref="F235">SUMPRODUCT(($M$210:$M$600="Ästhetik &amp; Gestaltung") * ($O$210:$X$600="Kind 4"))</f>
        <v>0</v>
      </c>
      <c r="G235" s="56" cm="1">
        <f t="array" ref="G235">SUMPRODUCT(($M$210:$M$600="Natur &amp; Technik") * ($O$210:$X$600="Kind 4"))</f>
        <v>0</v>
      </c>
      <c r="L235" t="str">
        <f>IF(Foerderangebote!A33&lt;&gt;"",Foerderangebote!A33,IF(Foerderangebote!A33&lt;&gt;"",Foerderangebote!A33,""))</f>
        <v/>
      </c>
      <c r="M235" t="str">
        <f>IF(Foerderangebote!G33&lt;&gt;"",Foerderangebote!G33,IF(Foerderangebote!G33&lt;&gt;"",Foerderangebote!G33,""))</f>
        <v/>
      </c>
      <c r="N235" t="str">
        <f t="shared" si="1"/>
        <v/>
      </c>
      <c r="O235" s="336"/>
      <c r="P235" s="336"/>
      <c r="Q235" s="336"/>
      <c r="R235" s="336"/>
      <c r="S235" s="336"/>
      <c r="T235" s="336"/>
      <c r="U235" s="336"/>
      <c r="V235" s="336"/>
      <c r="W235" s="336"/>
      <c r="X235" s="336"/>
    </row>
    <row r="236" spans="1:24" x14ac:dyDescent="0.25">
      <c r="A236" s="56" t="s">
        <v>53</v>
      </c>
      <c r="B236" s="56" cm="1">
        <f t="array" ref="B236">SUMPRODUCT(($M$210:$M$600="Emotionen &amp; soziale Beziehungen") * ($O$210:$X$600="Kind 5"))</f>
        <v>0</v>
      </c>
      <c r="C236" s="56" cm="1">
        <f t="array" ref="C236">SUMPRODUCT(($M$210:$M$600="Ethik &amp; Gesellschaft") * ($O$210:$X$600="Kind 5"))</f>
        <v>0</v>
      </c>
      <c r="D236" s="55" cm="1">
        <f t="array" ref="D236">SUMPRODUCT(($M$210:$M$600="Sprache &amp; Kommunikation") * ($O$210:$X$600="Kind 5"))</f>
        <v>0</v>
      </c>
      <c r="E236" s="56" cm="1">
        <f t="array" ref="E236">SUMPRODUCT(($M$210:$M$600="Bewegung &amp; Gesundheit") * ($O$210:$X$600="Kind 5"))</f>
        <v>0</v>
      </c>
      <c r="F236" s="56" cm="1">
        <f t="array" ref="F236">SUMPRODUCT(($M$210:$M$600="Ästhetik &amp; Gestaltung") * ($O$210:$X$600="Kind 5"))</f>
        <v>0</v>
      </c>
      <c r="G236" s="56" cm="1">
        <f t="array" ref="G236">SUMPRODUCT(($M$210:$M$600="Natur &amp; Technik") * ($O$210:$X$600="Kind 5"))</f>
        <v>0</v>
      </c>
      <c r="L236" t="str">
        <f>IF(Foerderangebote!A34&lt;&gt;"",Foerderangebote!A34,IF(Foerderangebote!A34&lt;&gt;"",Foerderangebote!A34,""))</f>
        <v/>
      </c>
      <c r="M236" t="str">
        <f>IF(Foerderangebote!G34&lt;&gt;"",Foerderangebote!G34,IF(Foerderangebote!G34&lt;&gt;"",Foerderangebote!G34,""))</f>
        <v/>
      </c>
      <c r="N236" t="str">
        <f t="shared" si="1"/>
        <v/>
      </c>
      <c r="O236" s="344">
        <f>Foerderangebote!$D$32</f>
        <v>0</v>
      </c>
      <c r="P236" s="344">
        <f>Foerderangebote!$D$33</f>
        <v>0</v>
      </c>
      <c r="Q236" s="344">
        <f>Foerderangebote!$D$34</f>
        <v>0</v>
      </c>
      <c r="R236" s="344">
        <f>Foerderangebote!$D$35</f>
        <v>0</v>
      </c>
      <c r="S236" s="344">
        <f>Foerderangebote!$D$36</f>
        <v>0</v>
      </c>
      <c r="T236" s="344">
        <f>Foerderangebote!$E$32</f>
        <v>0</v>
      </c>
      <c r="U236" s="344">
        <f>Foerderangebote!$E$33</f>
        <v>0</v>
      </c>
      <c r="V236" s="344">
        <f>Foerderangebote!$E$34</f>
        <v>0</v>
      </c>
      <c r="W236" s="344">
        <f>Foerderangebote!$E$35</f>
        <v>0</v>
      </c>
      <c r="X236" s="344">
        <f>Foerderangebote!$E$36</f>
        <v>0</v>
      </c>
    </row>
    <row r="237" spans="1:24" x14ac:dyDescent="0.25">
      <c r="A237" s="56" t="s">
        <v>121</v>
      </c>
      <c r="B237" s="56" cm="1">
        <f t="array" ref="B237">SUMPRODUCT(($M$210:$M$600="Emotionen &amp; soziale Beziehungen") * ($O$210:$X$600="Kind 6"))</f>
        <v>0</v>
      </c>
      <c r="C237" s="56" cm="1">
        <f t="array" ref="C237">SUMPRODUCT(($M$210:$M$600="Ethik &amp; Gesellschaft") * ($O$210:$X$600="Kind 6"))</f>
        <v>0</v>
      </c>
      <c r="D237" s="55" cm="1">
        <f t="array" ref="D237">SUMPRODUCT(($M$210:$M$600="Sprache &amp; Kommunikation") * ($O$210:$X$600="Kind 6"))</f>
        <v>0</v>
      </c>
      <c r="E237" s="56" cm="1">
        <f t="array" ref="E237">SUMPRODUCT(($M$210:$M$600="Bewegung &amp; Gesundheit") * ($O$210:$X$600="Kind 6"))</f>
        <v>0</v>
      </c>
      <c r="F237" s="56" cm="1">
        <f t="array" ref="F237">SUMPRODUCT(($M$210:$M$600="Ästhetik &amp; Gestaltung") * ($O$210:$X$600="Kind 6"))</f>
        <v>0</v>
      </c>
      <c r="G237" s="56" cm="1">
        <f t="array" ref="G237">SUMPRODUCT(($M$210:$M$600="Natur &amp; Technik") * ($O$210:$X$600="Kind 6"))</f>
        <v>0</v>
      </c>
      <c r="L237" t="str">
        <f>IF(Foerderangebote!A35&lt;&gt;"",Foerderangebote!A35,IF(Foerderangebote!A35&lt;&gt;"",Foerderangebote!A35,""))</f>
        <v/>
      </c>
      <c r="M237" t="str">
        <f>IF(Foerderangebote!G35&lt;&gt;"",Foerderangebote!G35,IF(Foerderangebote!G35&lt;&gt;"",Foerderangebote!G35,""))</f>
        <v/>
      </c>
      <c r="N237" t="str">
        <f t="shared" si="1"/>
        <v/>
      </c>
      <c r="O237" s="336"/>
      <c r="P237" s="336"/>
      <c r="Q237" s="336"/>
      <c r="R237" s="336"/>
      <c r="S237" s="336"/>
      <c r="T237" s="336"/>
      <c r="U237" s="336"/>
      <c r="V237" s="336"/>
      <c r="W237" s="336"/>
      <c r="X237" s="336"/>
    </row>
    <row r="238" spans="1:24" x14ac:dyDescent="0.25">
      <c r="A238" s="56" t="s">
        <v>122</v>
      </c>
      <c r="B238" s="56" cm="1">
        <f t="array" ref="B238">SUMPRODUCT(($M$210:$M$600="Emotionen &amp; soziale Beziehungen") * ($O$210:$X$600="Kind 7"))</f>
        <v>0</v>
      </c>
      <c r="C238" s="56" cm="1">
        <f t="array" ref="C238">SUMPRODUCT(($M$210:$M$600="Ethik &amp; Gesellschaft") * ($O$210:$X$600="Kind 7"))</f>
        <v>0</v>
      </c>
      <c r="D238" s="55" cm="1">
        <f t="array" ref="D238">SUMPRODUCT(($M$210:$M$600="Sprache &amp; Kommunikation") * ($O$210:$X$600="Kind 7"))</f>
        <v>0</v>
      </c>
      <c r="E238" s="56" cm="1">
        <f t="array" ref="E238">SUMPRODUCT(($M$210:$M$600="Bewegung &amp; Gesundheit") * ($O$210:$X$600="Kind 7"))</f>
        <v>0</v>
      </c>
      <c r="F238" s="56" cm="1">
        <f t="array" ref="F238">SUMPRODUCT(($M$210:$M$600="Ästhetik &amp; Gestaltung") * ($O$210:$X$600="Kind 7"))</f>
        <v>0</v>
      </c>
      <c r="G238" s="56" cm="1">
        <f t="array" ref="G238">SUMPRODUCT(($M$210:$M$600="Natur &amp; Technik") * ($O$210:$X$600="Kind 7"))</f>
        <v>0</v>
      </c>
      <c r="L238" t="str">
        <f>IF(Foerderangebote!A36&lt;&gt;"",Foerderangebote!A36,IF(Foerderangebote!A36&lt;&gt;"",Foerderangebote!A36,""))</f>
        <v/>
      </c>
      <c r="M238" t="str">
        <f>IF(Foerderangebote!G36&lt;&gt;"",Foerderangebote!G36,IF(Foerderangebote!G36&lt;&gt;"",Foerderangebote!G36,""))</f>
        <v/>
      </c>
      <c r="N238" t="str">
        <f t="shared" si="1"/>
        <v/>
      </c>
      <c r="O238" s="344">
        <f>Foerderangebote!$D$32</f>
        <v>0</v>
      </c>
      <c r="P238" s="344">
        <f>Foerderangebote!$D$33</f>
        <v>0</v>
      </c>
      <c r="Q238" s="344">
        <f>Foerderangebote!$D$34</f>
        <v>0</v>
      </c>
      <c r="R238" s="344">
        <f>Foerderangebote!$D$35</f>
        <v>0</v>
      </c>
      <c r="S238" s="344">
        <f>Foerderangebote!$D$36</f>
        <v>0</v>
      </c>
      <c r="T238" s="344">
        <f>Foerderangebote!$E$32</f>
        <v>0</v>
      </c>
      <c r="U238" s="344">
        <f>Foerderangebote!$E$33</f>
        <v>0</v>
      </c>
      <c r="V238" s="344">
        <f>Foerderangebote!$E$34</f>
        <v>0</v>
      </c>
      <c r="W238" s="344">
        <f>Foerderangebote!$E$35</f>
        <v>0</v>
      </c>
      <c r="X238" s="344">
        <f>Foerderangebote!$E$36</f>
        <v>0</v>
      </c>
    </row>
    <row r="239" spans="1:24" x14ac:dyDescent="0.25">
      <c r="A239" s="56" t="s">
        <v>123</v>
      </c>
      <c r="B239" s="56" cm="1">
        <f t="array" ref="B239">SUMPRODUCT(($M$210:$M$600="Emotionen &amp; soziale Beziehungen") * ($O$210:$X$600="Kind 8"))</f>
        <v>0</v>
      </c>
      <c r="C239" s="56" cm="1">
        <f t="array" ref="C239">SUMPRODUCT(($M$210:$M$600="Ethik &amp; Gesellschaft") * ($O$210:$X$600="Kind 8"))</f>
        <v>0</v>
      </c>
      <c r="D239" s="55" cm="1">
        <f t="array" ref="D239">SUMPRODUCT(($M$210:$M$600="Sprache &amp; Kommunikation") * ($O$210:$X$600="Kind 8"))</f>
        <v>0</v>
      </c>
      <c r="E239" s="56" cm="1">
        <f t="array" ref="E239">SUMPRODUCT(($M$210:$M$600="Bewegung &amp; Gesundheit") * ($O$210:$X$600="Kind 8"))</f>
        <v>0</v>
      </c>
      <c r="F239" s="56" cm="1">
        <f t="array" ref="F239">SUMPRODUCT(($M$210:$M$600="Ästhetik &amp; Gestaltung") * ($O$210:$X$600="Kind 8"))</f>
        <v>0</v>
      </c>
      <c r="G239" s="56" cm="1">
        <f t="array" ref="G239">SUMPRODUCT(($M$210:$M$600="Natur &amp; Technik") * ($O$210:$X$600="Kind 8"))</f>
        <v>0</v>
      </c>
      <c r="L239" t="str">
        <f>IF(Foerderangebote!A37&lt;&gt;"",Foerderangebote!A37,IF(Foerderangebote!A37&lt;&gt;"",Foerderangebote!A37,""))</f>
        <v/>
      </c>
      <c r="M239" t="str">
        <f>IF(Foerderangebote!G37&lt;&gt;"",Foerderangebote!G37,IF(Foerderangebote!G37&lt;&gt;"",Foerderangebote!G37,""))</f>
        <v/>
      </c>
      <c r="N239" t="str">
        <f t="shared" si="1"/>
        <v/>
      </c>
      <c r="O239" s="336"/>
      <c r="P239" s="336"/>
      <c r="Q239" s="336"/>
      <c r="R239" s="336"/>
      <c r="S239" s="336"/>
      <c r="T239" s="336"/>
      <c r="U239" s="336"/>
      <c r="V239" s="336"/>
      <c r="W239" s="336"/>
      <c r="X239" s="336"/>
    </row>
    <row r="240" spans="1:24" x14ac:dyDescent="0.25">
      <c r="A240" s="56" t="s">
        <v>124</v>
      </c>
      <c r="B240" s="56" cm="1">
        <f t="array" ref="B240">SUMPRODUCT(($M$210:$M$600="Emotionen &amp; soziale Beziehungen") * ($O$210:$X$600="Kind 9"))</f>
        <v>0</v>
      </c>
      <c r="C240" s="56" cm="1">
        <f t="array" ref="C240">SUMPRODUCT(($M$210:$M$600="Ethik &amp; Gesellschaft") * ($O$210:$X$600="Kind 9"))</f>
        <v>0</v>
      </c>
      <c r="D240" s="55" cm="1">
        <f t="array" ref="D240">SUMPRODUCT(($M$210:$M$600="Sprache &amp; Kommunikation") * ($O$210:$X$600="Kind 9"))</f>
        <v>0</v>
      </c>
      <c r="E240" s="56" cm="1">
        <f t="array" ref="E240">SUMPRODUCT(($M$210:$M$600="Bewegung &amp; Gesundheit") * ($O$210:$X$600="Kind 9"))</f>
        <v>0</v>
      </c>
      <c r="F240" s="56" cm="1">
        <f t="array" ref="F240">SUMPRODUCT(($M$210:$M$600="Ästhetik &amp; Gestaltung") * ($O$210:$X$600="Kind 9"))</f>
        <v>0</v>
      </c>
      <c r="G240" s="56" cm="1">
        <f t="array" ref="G240">SUMPRODUCT(($M$210:$M$600="Natur &amp; Technik") * ($O$210:$X$600="Kind 9"))</f>
        <v>0</v>
      </c>
      <c r="L240">
        <f>IF(Foerderangebote!A38&lt;&gt;"",Foerderangebote!A38,IF(Foerderangebote!A38&lt;&gt;"",Foerderangebote!A38,""))</f>
        <v>6</v>
      </c>
      <c r="M240" t="str">
        <f>IF(Foerderangebote!G38&lt;&gt;"",Foerderangebote!G38,IF(Foerderangebote!G38&lt;&gt;"",Foerderangebote!G38,""))</f>
        <v/>
      </c>
      <c r="N240" t="str">
        <f t="shared" si="1"/>
        <v/>
      </c>
      <c r="O240" s="344">
        <f>Foerderangebote!$D$38</f>
        <v>0</v>
      </c>
      <c r="P240" s="344">
        <f>Foerderangebote!$D$39</f>
        <v>0</v>
      </c>
      <c r="Q240" s="344">
        <f>Foerderangebote!$D$40</f>
        <v>0</v>
      </c>
      <c r="R240" s="344">
        <f>Foerderangebote!$D$41</f>
        <v>0</v>
      </c>
      <c r="S240" s="344">
        <f>Foerderangebote!$D$42</f>
        <v>0</v>
      </c>
      <c r="T240" s="344">
        <f>Foerderangebote!$E$38</f>
        <v>0</v>
      </c>
      <c r="U240" s="344">
        <f>Foerderangebote!$E$39</f>
        <v>0</v>
      </c>
      <c r="V240" s="344">
        <f>Foerderangebote!$E$40</f>
        <v>0</v>
      </c>
      <c r="W240" s="344">
        <f>Foerderangebote!$E$41</f>
        <v>0</v>
      </c>
      <c r="X240" s="344">
        <f>Foerderangebote!$E$42</f>
        <v>0</v>
      </c>
    </row>
    <row r="241" spans="1:24" x14ac:dyDescent="0.25">
      <c r="A241" s="56" t="s">
        <v>125</v>
      </c>
      <c r="B241" s="56" cm="1">
        <f t="array" ref="B241">SUMPRODUCT(($M$210:$M$600="Emotionen &amp; soziale Beziehungen") * ($O$210:$X$600="Kind 10"))</f>
        <v>0</v>
      </c>
      <c r="C241" s="56" cm="1">
        <f t="array" ref="C241">SUMPRODUCT(($M$210:$M$600="Ethik &amp; Gesellschaft") * ($O$210:$X$600="Kind 10"))</f>
        <v>0</v>
      </c>
      <c r="D241" s="55" cm="1">
        <f t="array" ref="D241">SUMPRODUCT(($M$210:$M$600="Sprache &amp; Kommunikation") * ($O$210:$X$600="Kind 10"))</f>
        <v>0</v>
      </c>
      <c r="E241" s="56" cm="1">
        <f t="array" ref="E241">SUMPRODUCT(($M$210:$M$600="Bewegung &amp; Gesundheit") * ($O$210:$X$600="Kind 10"))</f>
        <v>0</v>
      </c>
      <c r="F241" s="56" cm="1">
        <f t="array" ref="F241">SUMPRODUCT(($M$210:$M$600="Ästhetik &amp; Gestaltung") * ($O$210:$X$600="Kind 10"))</f>
        <v>0</v>
      </c>
      <c r="G241" s="56" cm="1">
        <f t="array" ref="G241">SUMPRODUCT(($M$210:$M$600="Natur &amp; Technik") * ($O$210:$X$600="Kind 10"))</f>
        <v>0</v>
      </c>
      <c r="L241" t="str">
        <f>IF(Foerderangebote!A39&lt;&gt;"",Foerderangebote!A39,IF(Foerderangebote!A39&lt;&gt;"",Foerderangebote!A39,""))</f>
        <v/>
      </c>
      <c r="M241" t="str">
        <f>IF(Foerderangebote!G39&lt;&gt;"",Foerderangebote!G39,IF(Foerderangebote!G39&lt;&gt;"",Foerderangebote!G39,""))</f>
        <v/>
      </c>
      <c r="N241" t="str">
        <f t="shared" si="1"/>
        <v/>
      </c>
      <c r="O241" s="336"/>
      <c r="P241" s="336"/>
      <c r="Q241" s="336"/>
      <c r="R241" s="336"/>
      <c r="S241" s="336"/>
      <c r="T241" s="336"/>
      <c r="U241" s="336"/>
      <c r="V241" s="336"/>
      <c r="W241" s="336"/>
      <c r="X241" s="336"/>
    </row>
    <row r="242" spans="1:24" x14ac:dyDescent="0.25">
      <c r="A242" s="56"/>
      <c r="B242" s="56"/>
      <c r="C242" s="56"/>
      <c r="D242" s="56"/>
      <c r="E242" s="56"/>
      <c r="F242" s="56"/>
      <c r="G242" s="56"/>
      <c r="L242" t="str">
        <f>IF(Foerderangebote!A40&lt;&gt;"",Foerderangebote!A40,IF(Foerderangebote!A40&lt;&gt;"",Foerderangebote!A40,""))</f>
        <v/>
      </c>
      <c r="M242" t="str">
        <f>IF(Foerderangebote!G40&lt;&gt;"",Foerderangebote!G40,IF(Foerderangebote!G40&lt;&gt;"",Foerderangebote!G40,""))</f>
        <v/>
      </c>
      <c r="N242" t="str">
        <f t="shared" si="1"/>
        <v/>
      </c>
      <c r="O242" s="344">
        <f>Foerderangebote!$D$38</f>
        <v>0</v>
      </c>
      <c r="P242" s="344">
        <f>Foerderangebote!$D$39</f>
        <v>0</v>
      </c>
      <c r="Q242" s="344">
        <f>Foerderangebote!$D$40</f>
        <v>0</v>
      </c>
      <c r="R242" s="344">
        <f>Foerderangebote!$D$41</f>
        <v>0</v>
      </c>
      <c r="S242" s="344">
        <f>Foerderangebote!$D$42</f>
        <v>0</v>
      </c>
      <c r="T242" s="344">
        <f>Foerderangebote!$E$38</f>
        <v>0</v>
      </c>
      <c r="U242" s="344">
        <f>Foerderangebote!$E$39</f>
        <v>0</v>
      </c>
      <c r="V242" s="344">
        <f>Foerderangebote!$E$40</f>
        <v>0</v>
      </c>
      <c r="W242" s="344">
        <f>Foerderangebote!$E$41</f>
        <v>0</v>
      </c>
      <c r="X242" s="344">
        <f>Foerderangebote!$E$42</f>
        <v>0</v>
      </c>
    </row>
    <row r="243" spans="1:24" x14ac:dyDescent="0.25">
      <c r="A243" s="56"/>
      <c r="B243" s="56"/>
      <c r="C243" s="56"/>
      <c r="D243" s="56"/>
      <c r="E243" s="56"/>
      <c r="F243" s="56"/>
      <c r="G243" s="56"/>
      <c r="L243" t="str">
        <f>IF(Foerderangebote!A41&lt;&gt;"",Foerderangebote!A41,IF(Foerderangebote!A41&lt;&gt;"",Foerderangebote!A41,""))</f>
        <v/>
      </c>
      <c r="M243" t="str">
        <f>IF(Foerderangebote!G41&lt;&gt;"",Foerderangebote!G41,IF(Foerderangebote!G41&lt;&gt;"",Foerderangebote!G41,""))</f>
        <v/>
      </c>
      <c r="N243" t="str">
        <f t="shared" si="1"/>
        <v/>
      </c>
      <c r="O243" s="336"/>
      <c r="P243" s="336"/>
      <c r="Q243" s="336"/>
      <c r="R243" s="336"/>
      <c r="S243" s="336"/>
      <c r="T243" s="336"/>
      <c r="U243" s="336"/>
      <c r="V243" s="336"/>
      <c r="W243" s="336"/>
      <c r="X243" s="336"/>
    </row>
    <row r="244" spans="1:24" x14ac:dyDescent="0.25">
      <c r="A244" s="56"/>
      <c r="B244" s="56"/>
      <c r="C244" s="56"/>
      <c r="D244" s="56"/>
      <c r="E244" s="56"/>
      <c r="F244" s="56"/>
      <c r="G244" s="56"/>
      <c r="L244" t="str">
        <f>IF(Foerderangebote!A42&lt;&gt;"",Foerderangebote!A42,IF(Foerderangebote!A42&lt;&gt;"",Foerderangebote!A42,""))</f>
        <v/>
      </c>
      <c r="M244" t="str">
        <f>IF(Foerderangebote!G42&lt;&gt;"",Foerderangebote!G42,IF(Foerderangebote!G42&lt;&gt;"",Foerderangebote!G42,""))</f>
        <v/>
      </c>
      <c r="N244" t="str">
        <f t="shared" si="1"/>
        <v/>
      </c>
      <c r="O244" s="344">
        <f>Foerderangebote!$D$38</f>
        <v>0</v>
      </c>
      <c r="P244" s="344">
        <f>Foerderangebote!$D$39</f>
        <v>0</v>
      </c>
      <c r="Q244" s="344">
        <f>Foerderangebote!$D$40</f>
        <v>0</v>
      </c>
      <c r="R244" s="344">
        <f>Foerderangebote!$D$41</f>
        <v>0</v>
      </c>
      <c r="S244" s="344">
        <f>Foerderangebote!$D$42</f>
        <v>0</v>
      </c>
      <c r="T244" s="344">
        <f>Foerderangebote!$E$38</f>
        <v>0</v>
      </c>
      <c r="U244" s="344">
        <f>Foerderangebote!$E$39</f>
        <v>0</v>
      </c>
      <c r="V244" s="344">
        <f>Foerderangebote!$E$40</f>
        <v>0</v>
      </c>
      <c r="W244" s="344">
        <f>Foerderangebote!$E$41</f>
        <v>0</v>
      </c>
      <c r="X244" s="344">
        <f>Foerderangebote!$E$42</f>
        <v>0</v>
      </c>
    </row>
    <row r="245" spans="1:24" x14ac:dyDescent="0.25">
      <c r="A245" s="56"/>
      <c r="B245" s="56"/>
      <c r="C245" s="56"/>
      <c r="D245" s="56"/>
      <c r="E245" s="56"/>
      <c r="F245" s="56"/>
      <c r="G245" s="56"/>
      <c r="L245" t="str">
        <f>IF(Foerderangebote!A43&lt;&gt;"",Foerderangebote!A43,IF(Foerderangebote!A43&lt;&gt;"",Foerderangebote!A43,""))</f>
        <v/>
      </c>
      <c r="M245" t="str">
        <f>IF(Foerderangebote!G43&lt;&gt;"",Foerderangebote!G43,IF(Foerderangebote!G43&lt;&gt;"",Foerderangebote!G43,""))</f>
        <v/>
      </c>
      <c r="N245" t="str">
        <f t="shared" si="1"/>
        <v/>
      </c>
      <c r="O245" s="336"/>
      <c r="P245" s="336"/>
      <c r="Q245" s="336"/>
      <c r="R245" s="336"/>
      <c r="S245" s="336"/>
      <c r="T245" s="336"/>
      <c r="U245" s="336"/>
      <c r="V245" s="336"/>
      <c r="W245" s="336"/>
      <c r="X245" s="336"/>
    </row>
    <row r="246" spans="1:24" x14ac:dyDescent="0.25">
      <c r="A246" s="56"/>
      <c r="B246" s="56"/>
      <c r="C246" s="56"/>
      <c r="D246" s="56"/>
      <c r="E246" s="56"/>
      <c r="F246" s="56"/>
      <c r="G246" s="56"/>
      <c r="L246">
        <f>IF(Foerderangebote!A44&lt;&gt;"",Foerderangebote!A44,IF(Foerderangebote!A44&lt;&gt;"",Foerderangebote!A44,""))</f>
        <v>7</v>
      </c>
      <c r="M246" t="str">
        <f>IF(Foerderangebote!G44&lt;&gt;"",Foerderangebote!G44,IF(Foerderangebote!G44&lt;&gt;"",Foerderangebote!G44,""))</f>
        <v/>
      </c>
      <c r="N246" t="str">
        <f t="shared" si="1"/>
        <v/>
      </c>
      <c r="O246" s="344">
        <f>Foerderangebote!$D$44</f>
        <v>0</v>
      </c>
      <c r="P246" s="344">
        <f>Foerderangebote!$D$45</f>
        <v>0</v>
      </c>
      <c r="Q246" s="344">
        <f>Foerderangebote!$D$46</f>
        <v>0</v>
      </c>
      <c r="R246" s="344">
        <f>Foerderangebote!$D$47</f>
        <v>0</v>
      </c>
      <c r="S246" s="344">
        <f>Foerderangebote!$D$48</f>
        <v>0</v>
      </c>
      <c r="T246" s="344">
        <f>Foerderangebote!$E$44</f>
        <v>0</v>
      </c>
      <c r="U246" s="344">
        <f>Foerderangebote!$E$45</f>
        <v>0</v>
      </c>
      <c r="V246" s="344">
        <f>Foerderangebote!$E$46</f>
        <v>0</v>
      </c>
      <c r="W246" s="344">
        <f>Foerderangebote!$E$47</f>
        <v>0</v>
      </c>
      <c r="X246" s="344">
        <f>Foerderangebote!$E$48</f>
        <v>0</v>
      </c>
    </row>
    <row r="247" spans="1:24" x14ac:dyDescent="0.25">
      <c r="A247" s="56"/>
      <c r="B247" s="56"/>
      <c r="C247" s="56"/>
      <c r="D247" s="56"/>
      <c r="E247" s="56"/>
      <c r="F247" s="56"/>
      <c r="G247" s="56"/>
      <c r="L247" t="str">
        <f>IF(Foerderangebote!A45&lt;&gt;"",Foerderangebote!A45,IF(Foerderangebote!A45&lt;&gt;"",Foerderangebote!A45,""))</f>
        <v/>
      </c>
      <c r="M247" t="str">
        <f>IF(Foerderangebote!G45&lt;&gt;"",Foerderangebote!G45,IF(Foerderangebote!G45&lt;&gt;"",Foerderangebote!G45,""))</f>
        <v/>
      </c>
      <c r="N247" t="str">
        <f t="shared" si="1"/>
        <v/>
      </c>
      <c r="O247" s="336"/>
      <c r="P247" s="336"/>
      <c r="Q247" s="336"/>
      <c r="R247" s="336"/>
      <c r="S247" s="336"/>
      <c r="T247" s="336"/>
      <c r="U247" s="336"/>
      <c r="V247" s="336"/>
      <c r="W247" s="336"/>
      <c r="X247" s="336"/>
    </row>
    <row r="248" spans="1:24" x14ac:dyDescent="0.25">
      <c r="A248" s="56"/>
      <c r="B248" s="56"/>
      <c r="C248" s="56"/>
      <c r="D248" s="56"/>
      <c r="E248" s="56"/>
      <c r="F248" s="56"/>
      <c r="G248" s="56"/>
      <c r="L248" t="str">
        <f>IF(Foerderangebote!A46&lt;&gt;"",Foerderangebote!A46,IF(Foerderangebote!A46&lt;&gt;"",Foerderangebote!A46,""))</f>
        <v/>
      </c>
      <c r="M248" t="str">
        <f>IF(Foerderangebote!G46&lt;&gt;"",Foerderangebote!G46,IF(Foerderangebote!G46&lt;&gt;"",Foerderangebote!G46,""))</f>
        <v/>
      </c>
      <c r="N248" t="str">
        <f t="shared" si="1"/>
        <v/>
      </c>
      <c r="O248" s="344">
        <f>Foerderangebote!$D$44</f>
        <v>0</v>
      </c>
      <c r="P248" s="344">
        <f>Foerderangebote!$D$45</f>
        <v>0</v>
      </c>
      <c r="Q248" s="344">
        <f>Foerderangebote!$D$46</f>
        <v>0</v>
      </c>
      <c r="R248" s="344">
        <f>Foerderangebote!$D$47</f>
        <v>0</v>
      </c>
      <c r="S248" s="344">
        <f>Foerderangebote!$D$48</f>
        <v>0</v>
      </c>
      <c r="T248" s="344">
        <f>Foerderangebote!$E$44</f>
        <v>0</v>
      </c>
      <c r="U248" s="344">
        <f>Foerderangebote!$E$45</f>
        <v>0</v>
      </c>
      <c r="V248" s="344">
        <f>Foerderangebote!$E$46</f>
        <v>0</v>
      </c>
      <c r="W248" s="344">
        <f>Foerderangebote!$E$47</f>
        <v>0</v>
      </c>
      <c r="X248" s="344">
        <f>Foerderangebote!$E$48</f>
        <v>0</v>
      </c>
    </row>
    <row r="249" spans="1:24" x14ac:dyDescent="0.25">
      <c r="A249" s="56"/>
      <c r="B249" s="56"/>
      <c r="C249" s="56"/>
      <c r="D249" s="56"/>
      <c r="E249" s="56"/>
      <c r="F249" s="56"/>
      <c r="G249" s="56"/>
      <c r="L249" t="str">
        <f>IF(Foerderangebote!A47&lt;&gt;"",Foerderangebote!A47,IF(Foerderangebote!A47&lt;&gt;"",Foerderangebote!A47,""))</f>
        <v/>
      </c>
      <c r="M249" t="str">
        <f>IF(Foerderangebote!G47&lt;&gt;"",Foerderangebote!G47,IF(Foerderangebote!G47&lt;&gt;"",Foerderangebote!G47,""))</f>
        <v/>
      </c>
      <c r="N249" t="str">
        <f t="shared" si="1"/>
        <v/>
      </c>
      <c r="O249" s="336"/>
      <c r="P249" s="336"/>
      <c r="Q249" s="336"/>
      <c r="R249" s="336"/>
      <c r="S249" s="336"/>
      <c r="T249" s="336"/>
      <c r="U249" s="336"/>
      <c r="V249" s="336"/>
      <c r="W249" s="336"/>
      <c r="X249" s="336"/>
    </row>
    <row r="250" spans="1:24" x14ac:dyDescent="0.25">
      <c r="A250" s="56"/>
      <c r="B250" s="56"/>
      <c r="C250" s="56"/>
      <c r="D250" s="56"/>
      <c r="E250" s="56"/>
      <c r="F250" s="56"/>
      <c r="G250" s="56"/>
      <c r="L250" t="str">
        <f>IF(Foerderangebote!A48&lt;&gt;"",Foerderangebote!A48,IF(Foerderangebote!A48&lt;&gt;"",Foerderangebote!A48,""))</f>
        <v/>
      </c>
      <c r="M250" t="str">
        <f>IF(Foerderangebote!G48&lt;&gt;"",Foerderangebote!G48,IF(Foerderangebote!G48&lt;&gt;"",Foerderangebote!G48,""))</f>
        <v/>
      </c>
      <c r="N250" t="str">
        <f t="shared" si="1"/>
        <v/>
      </c>
      <c r="O250" s="344">
        <f>Foerderangebote!$D$44</f>
        <v>0</v>
      </c>
      <c r="P250" s="344">
        <f>Foerderangebote!$D$45</f>
        <v>0</v>
      </c>
      <c r="Q250" s="344">
        <f>Foerderangebote!$D$46</f>
        <v>0</v>
      </c>
      <c r="R250" s="344">
        <f>Foerderangebote!$D$47</f>
        <v>0</v>
      </c>
      <c r="S250" s="344">
        <f>Foerderangebote!$D$48</f>
        <v>0</v>
      </c>
      <c r="T250" s="344">
        <f>Foerderangebote!$E$44</f>
        <v>0</v>
      </c>
      <c r="U250" s="344">
        <f>Foerderangebote!$E$45</f>
        <v>0</v>
      </c>
      <c r="V250" s="344">
        <f>Foerderangebote!$E$46</f>
        <v>0</v>
      </c>
      <c r="W250" s="344">
        <f>Foerderangebote!$E$47</f>
        <v>0</v>
      </c>
      <c r="X250" s="344">
        <f>Foerderangebote!$E$48</f>
        <v>0</v>
      </c>
    </row>
    <row r="251" spans="1:24" x14ac:dyDescent="0.25">
      <c r="A251" s="56"/>
      <c r="B251" s="56"/>
      <c r="C251" s="56"/>
      <c r="D251" s="56"/>
      <c r="E251" s="56"/>
      <c r="F251" s="56"/>
      <c r="G251" s="56"/>
      <c r="L251" t="str">
        <f>IF(Foerderangebote!A49&lt;&gt;"",Foerderangebote!A49,IF(Foerderangebote!A49&lt;&gt;"",Foerderangebote!A49,""))</f>
        <v/>
      </c>
      <c r="M251" t="str">
        <f>IF(Foerderangebote!G49&lt;&gt;"",Foerderangebote!G49,IF(Foerderangebote!G49&lt;&gt;"",Foerderangebote!G49,""))</f>
        <v/>
      </c>
      <c r="N251" t="str">
        <f t="shared" si="1"/>
        <v/>
      </c>
      <c r="O251" s="336"/>
      <c r="P251" s="336"/>
      <c r="Q251" s="336"/>
      <c r="R251" s="336"/>
      <c r="S251" s="336"/>
      <c r="T251" s="336"/>
      <c r="U251" s="336"/>
      <c r="V251" s="336"/>
      <c r="W251" s="336"/>
      <c r="X251" s="336"/>
    </row>
    <row r="252" spans="1:24" x14ac:dyDescent="0.25">
      <c r="A252" s="56"/>
      <c r="B252" s="56"/>
      <c r="C252" s="56"/>
      <c r="D252" s="56"/>
      <c r="E252" s="56"/>
      <c r="F252" s="56"/>
      <c r="G252" s="56"/>
      <c r="L252">
        <f>IF(Foerderangebote!A50&lt;&gt;"",Foerderangebote!A50,IF(Foerderangebote!A50&lt;&gt;"",Foerderangebote!A50,""))</f>
        <v>8</v>
      </c>
      <c r="M252" t="str">
        <f>IF(Foerderangebote!G50&lt;&gt;"",Foerderangebote!G50,IF(Foerderangebote!G50&lt;&gt;"",Foerderangebote!G50,""))</f>
        <v/>
      </c>
      <c r="N252" t="str">
        <f t="shared" si="1"/>
        <v/>
      </c>
      <c r="O252" s="344">
        <f>Foerderangebote!$D$50</f>
        <v>0</v>
      </c>
      <c r="P252" s="344">
        <f>Foerderangebote!$D$51</f>
        <v>0</v>
      </c>
      <c r="Q252" s="344">
        <f>Foerderangebote!$D$52</f>
        <v>0</v>
      </c>
      <c r="R252" s="344">
        <f>Foerderangebote!$D$53</f>
        <v>0</v>
      </c>
      <c r="S252" s="344">
        <f>Foerderangebote!$D$54</f>
        <v>0</v>
      </c>
      <c r="T252" s="344">
        <f>Foerderangebote!$E$50</f>
        <v>0</v>
      </c>
      <c r="U252" s="344">
        <f>Foerderangebote!$E$51</f>
        <v>0</v>
      </c>
      <c r="V252" s="344">
        <f>Foerderangebote!$E$52</f>
        <v>0</v>
      </c>
      <c r="W252" s="344">
        <f>Foerderangebote!$E$53</f>
        <v>0</v>
      </c>
      <c r="X252" s="344">
        <f>Foerderangebote!$E$54</f>
        <v>0</v>
      </c>
    </row>
    <row r="253" spans="1:24" x14ac:dyDescent="0.25">
      <c r="A253" s="56"/>
      <c r="B253" s="56"/>
      <c r="C253" s="56"/>
      <c r="D253" s="56"/>
      <c r="E253" s="56"/>
      <c r="F253" s="56"/>
      <c r="G253" s="56"/>
      <c r="L253" t="str">
        <f>IF(Foerderangebote!A51&lt;&gt;"",Foerderangebote!A51,IF(Foerderangebote!A51&lt;&gt;"",Foerderangebote!A51,""))</f>
        <v/>
      </c>
      <c r="M253" t="str">
        <f>IF(Foerderangebote!G51&lt;&gt;"",Foerderangebote!G51,IF(Foerderangebote!G51&lt;&gt;"",Foerderangebote!G51,""))</f>
        <v/>
      </c>
      <c r="N253" t="str">
        <f t="shared" si="1"/>
        <v/>
      </c>
      <c r="O253" s="336"/>
      <c r="P253" s="336"/>
      <c r="Q253" s="336"/>
      <c r="R253" s="336"/>
      <c r="S253" s="336"/>
      <c r="T253" s="336"/>
      <c r="U253" s="336"/>
      <c r="V253" s="336"/>
      <c r="W253" s="336"/>
      <c r="X253" s="336"/>
    </row>
    <row r="254" spans="1:24" x14ac:dyDescent="0.25">
      <c r="A254" s="56"/>
      <c r="B254" s="56"/>
      <c r="C254" s="56"/>
      <c r="D254" s="56"/>
      <c r="E254" s="56"/>
      <c r="F254" s="56"/>
      <c r="G254" s="56"/>
      <c r="L254" t="str">
        <f>IF(Foerderangebote!A52&lt;&gt;"",Foerderangebote!A52,IF(Foerderangebote!A52&lt;&gt;"",Foerderangebote!A52,""))</f>
        <v/>
      </c>
      <c r="M254" t="str">
        <f>IF(Foerderangebote!G52&lt;&gt;"",Foerderangebote!G52,IF(Foerderangebote!G52&lt;&gt;"",Foerderangebote!G52,""))</f>
        <v/>
      </c>
      <c r="N254" t="str">
        <f t="shared" si="1"/>
        <v/>
      </c>
      <c r="O254" s="344">
        <f>Foerderangebote!$D$50</f>
        <v>0</v>
      </c>
      <c r="P254" s="344">
        <f>Foerderangebote!$D$51</f>
        <v>0</v>
      </c>
      <c r="Q254" s="344">
        <f>Foerderangebote!$D$52</f>
        <v>0</v>
      </c>
      <c r="R254" s="344">
        <f>Foerderangebote!$D$53</f>
        <v>0</v>
      </c>
      <c r="S254" s="344">
        <f>Foerderangebote!$D$54</f>
        <v>0</v>
      </c>
      <c r="T254" s="344">
        <f>Foerderangebote!$E$50</f>
        <v>0</v>
      </c>
      <c r="U254" s="344">
        <f>Foerderangebote!$E$51</f>
        <v>0</v>
      </c>
      <c r="V254" s="344">
        <f>Foerderangebote!$E$52</f>
        <v>0</v>
      </c>
      <c r="W254" s="344">
        <f>Foerderangebote!$E$53</f>
        <v>0</v>
      </c>
      <c r="X254" s="344">
        <f>Foerderangebote!$E$54</f>
        <v>0</v>
      </c>
    </row>
    <row r="255" spans="1:24" x14ac:dyDescent="0.25">
      <c r="A255" s="56"/>
      <c r="B255" s="56"/>
      <c r="C255" s="56"/>
      <c r="D255" s="56"/>
      <c r="E255" s="56"/>
      <c r="F255" s="56"/>
      <c r="G255" s="56"/>
      <c r="L255" t="str">
        <f>IF(Foerderangebote!A53&lt;&gt;"",Foerderangebote!A53,IF(Foerderangebote!A53&lt;&gt;"",Foerderangebote!A53,""))</f>
        <v/>
      </c>
      <c r="M255" t="str">
        <f>IF(Foerderangebote!G53&lt;&gt;"",Foerderangebote!G53,IF(Foerderangebote!G53&lt;&gt;"",Foerderangebote!G53,""))</f>
        <v/>
      </c>
      <c r="N255" t="str">
        <f t="shared" si="1"/>
        <v/>
      </c>
      <c r="O255" s="336"/>
      <c r="P255" s="336"/>
      <c r="Q255" s="336"/>
      <c r="R255" s="336"/>
      <c r="S255" s="336"/>
      <c r="T255" s="336"/>
      <c r="U255" s="336"/>
      <c r="V255" s="336"/>
      <c r="W255" s="336"/>
      <c r="X255" s="336"/>
    </row>
    <row r="256" spans="1:24" x14ac:dyDescent="0.25">
      <c r="A256" s="56"/>
      <c r="B256" s="56"/>
      <c r="C256" s="56"/>
      <c r="D256" s="56"/>
      <c r="E256" s="56"/>
      <c r="F256" s="56"/>
      <c r="G256" s="56"/>
      <c r="L256" t="str">
        <f>IF(Foerderangebote!A54&lt;&gt;"",Foerderangebote!A54,IF(Foerderangebote!A54&lt;&gt;"",Foerderangebote!A54,""))</f>
        <v/>
      </c>
      <c r="M256" t="str">
        <f>IF(Foerderangebote!G54&lt;&gt;"",Foerderangebote!G54,IF(Foerderangebote!G54&lt;&gt;"",Foerderangebote!G54,""))</f>
        <v/>
      </c>
      <c r="N256" t="str">
        <f t="shared" si="1"/>
        <v/>
      </c>
      <c r="O256" s="344">
        <f>Foerderangebote!$D$50</f>
        <v>0</v>
      </c>
      <c r="P256" s="344">
        <f>Foerderangebote!$D$51</f>
        <v>0</v>
      </c>
      <c r="Q256" s="344">
        <f>Foerderangebote!$D$52</f>
        <v>0</v>
      </c>
      <c r="R256" s="344">
        <f>Foerderangebote!$D$53</f>
        <v>0</v>
      </c>
      <c r="S256" s="344">
        <f>Foerderangebote!$D$54</f>
        <v>0</v>
      </c>
      <c r="T256" s="344">
        <f>Foerderangebote!$E$50</f>
        <v>0</v>
      </c>
      <c r="U256" s="344">
        <f>Foerderangebote!$E$51</f>
        <v>0</v>
      </c>
      <c r="V256" s="344">
        <f>Foerderangebote!$E$52</f>
        <v>0</v>
      </c>
      <c r="W256" s="344">
        <f>Foerderangebote!$E$53</f>
        <v>0</v>
      </c>
      <c r="X256" s="344">
        <f>Foerderangebote!$E$54</f>
        <v>0</v>
      </c>
    </row>
    <row r="257" spans="1:24" x14ac:dyDescent="0.25">
      <c r="A257" s="56"/>
      <c r="B257" s="56"/>
      <c r="C257" s="56"/>
      <c r="D257" s="56"/>
      <c r="E257" s="56"/>
      <c r="F257" s="56"/>
      <c r="G257" s="56"/>
      <c r="L257" t="str">
        <f>IF(Foerderangebote!A55&lt;&gt;"",Foerderangebote!A55,IF(Foerderangebote!A55&lt;&gt;"",Foerderangebote!A55,""))</f>
        <v/>
      </c>
      <c r="M257" t="str">
        <f>IF(Foerderangebote!G55&lt;&gt;"",Foerderangebote!G55,IF(Foerderangebote!G55&lt;&gt;"",Foerderangebote!G55,""))</f>
        <v/>
      </c>
      <c r="N257" t="str">
        <f t="shared" si="1"/>
        <v/>
      </c>
      <c r="O257" s="336"/>
      <c r="P257" s="336"/>
      <c r="Q257" s="336"/>
      <c r="R257" s="336"/>
      <c r="S257" s="336"/>
      <c r="T257" s="336"/>
      <c r="U257" s="336"/>
      <c r="V257" s="336"/>
      <c r="W257" s="336"/>
      <c r="X257" s="336"/>
    </row>
    <row r="258" spans="1:24" x14ac:dyDescent="0.25">
      <c r="A258" s="56"/>
      <c r="B258" s="56"/>
      <c r="C258" s="56"/>
      <c r="D258" s="56"/>
      <c r="E258" s="56"/>
      <c r="F258" s="56"/>
      <c r="G258" s="56"/>
      <c r="L258">
        <f>IF(Foerderangebote!A56&lt;&gt;"",Foerderangebote!A56,IF(Foerderangebote!A56&lt;&gt;"",Foerderangebote!A56,""))</f>
        <v>9</v>
      </c>
      <c r="M258" t="str">
        <f>IF(Foerderangebote!G56&lt;&gt;"",Foerderangebote!G56,IF(Foerderangebote!G56&lt;&gt;"",Foerderangebote!G56,""))</f>
        <v/>
      </c>
      <c r="N258" t="str">
        <f t="shared" si="1"/>
        <v/>
      </c>
      <c r="O258" s="344">
        <f>Foerderangebote!$D$56</f>
        <v>0</v>
      </c>
      <c r="P258" s="344">
        <f>Foerderangebote!$D$57</f>
        <v>0</v>
      </c>
      <c r="Q258" s="344">
        <f>Foerderangebote!$D$58</f>
        <v>0</v>
      </c>
      <c r="R258" s="344">
        <f>Foerderangebote!$D$59</f>
        <v>0</v>
      </c>
      <c r="S258" s="344">
        <f>Foerderangebote!$D$60</f>
        <v>0</v>
      </c>
      <c r="T258" s="344">
        <f>Foerderangebote!$E$56</f>
        <v>0</v>
      </c>
      <c r="U258" s="344">
        <f>Foerderangebote!$E$57</f>
        <v>0</v>
      </c>
      <c r="V258" s="344">
        <f>Foerderangebote!$E$58</f>
        <v>0</v>
      </c>
      <c r="W258" s="344">
        <f>Foerderangebote!$E$59</f>
        <v>0</v>
      </c>
      <c r="X258" s="344">
        <f>Foerderangebote!$E$60</f>
        <v>0</v>
      </c>
    </row>
    <row r="259" spans="1:24" x14ac:dyDescent="0.25">
      <c r="A259" s="56"/>
      <c r="B259" s="56"/>
      <c r="C259" s="56"/>
      <c r="D259" s="56"/>
      <c r="E259" s="56"/>
      <c r="F259" s="56"/>
      <c r="G259" s="56"/>
      <c r="L259" t="str">
        <f>IF(Foerderangebote!A57&lt;&gt;"",Foerderangebote!A57,IF(Foerderangebote!A57&lt;&gt;"",Foerderangebote!A57,""))</f>
        <v/>
      </c>
      <c r="M259" t="str">
        <f>IF(Foerderangebote!G57&lt;&gt;"",Foerderangebote!G57,IF(Foerderangebote!G57&lt;&gt;"",Foerderangebote!G57,""))</f>
        <v/>
      </c>
      <c r="N259" t="str">
        <f t="shared" si="1"/>
        <v/>
      </c>
      <c r="O259" s="336"/>
      <c r="P259" s="336"/>
      <c r="Q259" s="336"/>
      <c r="R259" s="336"/>
      <c r="S259" s="336"/>
      <c r="T259" s="336"/>
      <c r="U259" s="336"/>
      <c r="V259" s="336"/>
      <c r="W259" s="336"/>
      <c r="X259" s="336"/>
    </row>
    <row r="260" spans="1:24" x14ac:dyDescent="0.25">
      <c r="A260" s="56"/>
      <c r="B260" s="56"/>
      <c r="C260" s="56"/>
      <c r="D260" s="56"/>
      <c r="E260" s="56"/>
      <c r="F260" s="56"/>
      <c r="G260" s="56"/>
      <c r="L260" t="str">
        <f>IF(Foerderangebote!A58&lt;&gt;"",Foerderangebote!A58,IF(Foerderangebote!A58&lt;&gt;"",Foerderangebote!A58,""))</f>
        <v/>
      </c>
      <c r="M260" t="str">
        <f>IF(Foerderangebote!G58&lt;&gt;"",Foerderangebote!G58,IF(Foerderangebote!G58&lt;&gt;"",Foerderangebote!G58,""))</f>
        <v/>
      </c>
      <c r="N260" t="str">
        <f t="shared" si="1"/>
        <v/>
      </c>
      <c r="O260" s="344">
        <f>Foerderangebote!$D$56</f>
        <v>0</v>
      </c>
      <c r="P260" s="344">
        <f>Foerderangebote!$D$57</f>
        <v>0</v>
      </c>
      <c r="Q260" s="344">
        <f>Foerderangebote!$D$58</f>
        <v>0</v>
      </c>
      <c r="R260" s="344">
        <f>Foerderangebote!$D$59</f>
        <v>0</v>
      </c>
      <c r="S260" s="344">
        <f>Foerderangebote!$D$60</f>
        <v>0</v>
      </c>
      <c r="T260" s="344">
        <f>Foerderangebote!$E$56</f>
        <v>0</v>
      </c>
      <c r="U260" s="344">
        <f>Foerderangebote!$E$57</f>
        <v>0</v>
      </c>
      <c r="V260" s="344">
        <f>Foerderangebote!$E$58</f>
        <v>0</v>
      </c>
      <c r="W260" s="344">
        <f>Foerderangebote!$E$59</f>
        <v>0</v>
      </c>
      <c r="X260" s="344">
        <f>Foerderangebote!$E$60</f>
        <v>0</v>
      </c>
    </row>
    <row r="261" spans="1:24" x14ac:dyDescent="0.25">
      <c r="A261" s="56"/>
      <c r="B261" s="56"/>
      <c r="C261" s="56"/>
      <c r="D261" s="56"/>
      <c r="E261" s="56"/>
      <c r="F261" s="56"/>
      <c r="G261" s="56"/>
      <c r="L261" t="str">
        <f>IF(Foerderangebote!A59&lt;&gt;"",Foerderangebote!A59,IF(Foerderangebote!A59&lt;&gt;"",Foerderangebote!A59,""))</f>
        <v/>
      </c>
      <c r="M261" t="str">
        <f>IF(Foerderangebote!G59&lt;&gt;"",Foerderangebote!G59,IF(Foerderangebote!G59&lt;&gt;"",Foerderangebote!G59,""))</f>
        <v/>
      </c>
      <c r="N261" t="str">
        <f t="shared" si="1"/>
        <v/>
      </c>
      <c r="O261" s="336"/>
      <c r="P261" s="336"/>
      <c r="Q261" s="336"/>
      <c r="R261" s="336"/>
      <c r="S261" s="336"/>
      <c r="T261" s="336"/>
      <c r="U261" s="336"/>
      <c r="V261" s="336"/>
      <c r="W261" s="336"/>
      <c r="X261" s="336"/>
    </row>
    <row r="262" spans="1:24" x14ac:dyDescent="0.25">
      <c r="A262" s="56"/>
      <c r="B262" s="56"/>
      <c r="C262" s="56"/>
      <c r="D262" s="56"/>
      <c r="E262" s="56"/>
      <c r="F262" s="56"/>
      <c r="G262" s="56"/>
      <c r="L262" t="str">
        <f>IF(Foerderangebote!A60&lt;&gt;"",Foerderangebote!A60,IF(Foerderangebote!A60&lt;&gt;"",Foerderangebote!A60,""))</f>
        <v/>
      </c>
      <c r="M262" t="str">
        <f>IF(Foerderangebote!G60&lt;&gt;"",Foerderangebote!G60,IF(Foerderangebote!G60&lt;&gt;"",Foerderangebote!G60,""))</f>
        <v/>
      </c>
      <c r="N262" t="str">
        <f t="shared" si="1"/>
        <v/>
      </c>
      <c r="O262" s="344">
        <f>Foerderangebote!$D$56</f>
        <v>0</v>
      </c>
      <c r="P262" s="344">
        <f>Foerderangebote!$D$57</f>
        <v>0</v>
      </c>
      <c r="Q262" s="344">
        <f>Foerderangebote!$D$58</f>
        <v>0</v>
      </c>
      <c r="R262" s="344">
        <f>Foerderangebote!$D$59</f>
        <v>0</v>
      </c>
      <c r="S262" s="344">
        <f>Foerderangebote!$D$60</f>
        <v>0</v>
      </c>
      <c r="T262" s="344">
        <f>Foerderangebote!$E$56</f>
        <v>0</v>
      </c>
      <c r="U262" s="344">
        <f>Foerderangebote!$E$57</f>
        <v>0</v>
      </c>
      <c r="V262" s="344">
        <f>Foerderangebote!$E$58</f>
        <v>0</v>
      </c>
      <c r="W262" s="344">
        <f>Foerderangebote!$E$59</f>
        <v>0</v>
      </c>
      <c r="X262" s="344">
        <f>Foerderangebote!$E$60</f>
        <v>0</v>
      </c>
    </row>
    <row r="263" spans="1:24" x14ac:dyDescent="0.25">
      <c r="A263" s="56"/>
      <c r="B263" s="56"/>
      <c r="C263" s="56"/>
      <c r="D263" s="56"/>
      <c r="E263" s="56"/>
      <c r="F263" s="56"/>
      <c r="G263" s="56"/>
      <c r="L263" t="str">
        <f>IF(Foerderangebote!A61&lt;&gt;"",Foerderangebote!A61,IF(Foerderangebote!A61&lt;&gt;"",Foerderangebote!A61,""))</f>
        <v/>
      </c>
      <c r="M263" t="str">
        <f>IF(Foerderangebote!G61&lt;&gt;"",Foerderangebote!G61,IF(Foerderangebote!G61&lt;&gt;"",Foerderangebote!G61,""))</f>
        <v/>
      </c>
      <c r="N263" t="str">
        <f t="shared" si="1"/>
        <v/>
      </c>
      <c r="O263" s="336"/>
      <c r="P263" s="336"/>
      <c r="Q263" s="336"/>
      <c r="R263" s="336"/>
      <c r="S263" s="336"/>
      <c r="T263" s="336"/>
      <c r="U263" s="336"/>
      <c r="V263" s="336"/>
      <c r="W263" s="336"/>
      <c r="X263" s="336"/>
    </row>
    <row r="264" spans="1:24" x14ac:dyDescent="0.25">
      <c r="A264" s="56"/>
      <c r="B264" s="56"/>
      <c r="C264" s="56"/>
      <c r="D264" s="56"/>
      <c r="E264" s="56"/>
      <c r="F264" s="56"/>
      <c r="G264" s="56"/>
      <c r="L264">
        <f>IF(Foerderangebote!A62&lt;&gt;"",Foerderangebote!A62,IF(Foerderangebote!A62&lt;&gt;"",Foerderangebote!A62,""))</f>
        <v>10</v>
      </c>
      <c r="M264" t="str">
        <f>IF(Foerderangebote!G62&lt;&gt;"",Foerderangebote!G62,IF(Foerderangebote!G62&lt;&gt;"",Foerderangebote!G62,""))</f>
        <v/>
      </c>
      <c r="N264" t="str">
        <f t="shared" si="1"/>
        <v/>
      </c>
      <c r="O264" s="344">
        <f>Foerderangebote!$D$62</f>
        <v>0</v>
      </c>
      <c r="P264" s="344">
        <f>Foerderangebote!$D$63</f>
        <v>0</v>
      </c>
      <c r="Q264" s="344">
        <f>Foerderangebote!$D$64</f>
        <v>0</v>
      </c>
      <c r="R264" s="344">
        <f>Foerderangebote!$D$65</f>
        <v>0</v>
      </c>
      <c r="S264" s="344">
        <f>Foerderangebote!$D$66</f>
        <v>0</v>
      </c>
      <c r="T264" s="344">
        <f>Foerderangebote!$E$62</f>
        <v>0</v>
      </c>
      <c r="U264" s="344">
        <f>Foerderangebote!$E$63</f>
        <v>0</v>
      </c>
      <c r="V264" s="344">
        <f>Foerderangebote!$E$64</f>
        <v>0</v>
      </c>
      <c r="W264" s="344">
        <f>Foerderangebote!$E$65</f>
        <v>0</v>
      </c>
      <c r="X264" s="344">
        <f>Foerderangebote!$E$66</f>
        <v>0</v>
      </c>
    </row>
    <row r="265" spans="1:24" x14ac:dyDescent="0.25">
      <c r="A265" s="56"/>
      <c r="B265" s="56"/>
      <c r="C265" s="56"/>
      <c r="D265" s="56"/>
      <c r="E265" s="56"/>
      <c r="F265" s="56"/>
      <c r="G265" s="56"/>
      <c r="L265" t="str">
        <f>IF(Foerderangebote!A63&lt;&gt;"",Foerderangebote!A63,IF(Foerderangebote!A63&lt;&gt;"",Foerderangebote!A63,""))</f>
        <v/>
      </c>
      <c r="M265" t="str">
        <f>IF(Foerderangebote!G63&lt;&gt;"",Foerderangebote!G63,IF(Foerderangebote!G63&lt;&gt;"",Foerderangebote!G63,""))</f>
        <v/>
      </c>
      <c r="N265" t="str">
        <f t="shared" si="1"/>
        <v/>
      </c>
      <c r="O265" s="336"/>
      <c r="P265" s="336"/>
      <c r="Q265" s="336"/>
      <c r="R265" s="336"/>
      <c r="S265" s="336"/>
      <c r="T265" s="336"/>
      <c r="U265" s="336"/>
      <c r="V265" s="336"/>
      <c r="W265" s="336"/>
      <c r="X265" s="336"/>
    </row>
    <row r="266" spans="1:24" x14ac:dyDescent="0.25">
      <c r="A266" s="56"/>
      <c r="B266" s="56"/>
      <c r="C266" s="56"/>
      <c r="D266" s="56"/>
      <c r="E266" s="56"/>
      <c r="F266" s="56"/>
      <c r="G266" s="56"/>
      <c r="L266" t="str">
        <f>IF(Foerderangebote!A64&lt;&gt;"",Foerderangebote!A64,IF(Foerderangebote!A64&lt;&gt;"",Foerderangebote!A64,""))</f>
        <v/>
      </c>
      <c r="M266" t="str">
        <f>IF(Foerderangebote!G64&lt;&gt;"",Foerderangebote!G64,IF(Foerderangebote!G64&lt;&gt;"",Foerderangebote!G64,""))</f>
        <v/>
      </c>
      <c r="N266" t="str">
        <f t="shared" si="1"/>
        <v/>
      </c>
      <c r="O266" s="344">
        <f>Foerderangebote!$D$62</f>
        <v>0</v>
      </c>
      <c r="P266" s="344">
        <f>Foerderangebote!$D$63</f>
        <v>0</v>
      </c>
      <c r="Q266" s="344">
        <f>Foerderangebote!$D$64</f>
        <v>0</v>
      </c>
      <c r="R266" s="344">
        <f>Foerderangebote!$D$65</f>
        <v>0</v>
      </c>
      <c r="S266" s="344">
        <f>Foerderangebote!$D$66</f>
        <v>0</v>
      </c>
      <c r="T266" s="344">
        <f>Foerderangebote!$E$62</f>
        <v>0</v>
      </c>
      <c r="U266" s="344">
        <f>Foerderangebote!$E$63</f>
        <v>0</v>
      </c>
      <c r="V266" s="344">
        <f>Foerderangebote!$E$64</f>
        <v>0</v>
      </c>
      <c r="W266" s="344">
        <f>Foerderangebote!$E$65</f>
        <v>0</v>
      </c>
      <c r="X266" s="344">
        <f>Foerderangebote!$E$66</f>
        <v>0</v>
      </c>
    </row>
    <row r="267" spans="1:24" x14ac:dyDescent="0.25">
      <c r="A267" s="56"/>
      <c r="B267" s="56"/>
      <c r="C267" s="56"/>
      <c r="D267" s="56"/>
      <c r="E267" s="56"/>
      <c r="F267" s="56"/>
      <c r="G267" s="56"/>
      <c r="L267" t="str">
        <f>IF(Foerderangebote!A65&lt;&gt;"",Foerderangebote!A65,IF(Foerderangebote!A65&lt;&gt;"",Foerderangebote!A65,""))</f>
        <v/>
      </c>
      <c r="M267" t="str">
        <f>IF(Foerderangebote!G65&lt;&gt;"",Foerderangebote!G65,IF(Foerderangebote!G65&lt;&gt;"",Foerderangebote!G65,""))</f>
        <v/>
      </c>
      <c r="N267" t="str">
        <f t="shared" si="1"/>
        <v/>
      </c>
      <c r="O267" s="336"/>
      <c r="P267" s="336"/>
      <c r="Q267" s="336"/>
      <c r="R267" s="336"/>
      <c r="S267" s="336"/>
      <c r="T267" s="336"/>
      <c r="U267" s="336"/>
      <c r="V267" s="336"/>
      <c r="W267" s="336"/>
      <c r="X267" s="336"/>
    </row>
    <row r="268" spans="1:24" x14ac:dyDescent="0.25">
      <c r="A268" s="56"/>
      <c r="B268" s="56"/>
      <c r="C268" s="56"/>
      <c r="D268" s="56"/>
      <c r="E268" s="56"/>
      <c r="F268" s="56"/>
      <c r="G268" s="56"/>
      <c r="L268" t="str">
        <f>IF(Foerderangebote!A66&lt;&gt;"",Foerderangebote!A66,IF(Foerderangebote!A66&lt;&gt;"",Foerderangebote!A66,""))</f>
        <v/>
      </c>
      <c r="M268" t="str">
        <f>IF(Foerderangebote!G66&lt;&gt;"",Foerderangebote!G66,IF(Foerderangebote!G66&lt;&gt;"",Foerderangebote!G66,""))</f>
        <v/>
      </c>
      <c r="N268" t="str">
        <f t="shared" si="1"/>
        <v/>
      </c>
      <c r="O268" s="344">
        <f>Foerderangebote!$D$62</f>
        <v>0</v>
      </c>
      <c r="P268" s="344">
        <f>Foerderangebote!$D$63</f>
        <v>0</v>
      </c>
      <c r="Q268" s="344">
        <f>Foerderangebote!$D$64</f>
        <v>0</v>
      </c>
      <c r="R268" s="344">
        <f>Foerderangebote!$D$65</f>
        <v>0</v>
      </c>
      <c r="S268" s="344">
        <f>Foerderangebote!$D$66</f>
        <v>0</v>
      </c>
      <c r="T268" s="344">
        <f>Foerderangebote!$E$62</f>
        <v>0</v>
      </c>
      <c r="U268" s="344">
        <f>Foerderangebote!$E$63</f>
        <v>0</v>
      </c>
      <c r="V268" s="344">
        <f>Foerderangebote!$E$64</f>
        <v>0</v>
      </c>
      <c r="W268" s="344">
        <f>Foerderangebote!$E$65</f>
        <v>0</v>
      </c>
      <c r="X268" s="344">
        <f>Foerderangebote!$E$66</f>
        <v>0</v>
      </c>
    </row>
    <row r="269" spans="1:24" x14ac:dyDescent="0.25">
      <c r="A269" s="56"/>
      <c r="B269" s="56"/>
      <c r="C269" s="56"/>
      <c r="D269" s="56"/>
      <c r="E269" s="56"/>
      <c r="F269" s="56"/>
      <c r="G269" s="56"/>
      <c r="L269" t="str">
        <f>IF(Foerderangebote!A67&lt;&gt;"",Foerderangebote!A67,IF(Foerderangebote!A67&lt;&gt;"",Foerderangebote!A67,""))</f>
        <v/>
      </c>
      <c r="M269" t="str">
        <f>IF(Foerderangebote!G67&lt;&gt;"",Foerderangebote!G67,IF(Foerderangebote!G67&lt;&gt;"",Foerderangebote!G67,""))</f>
        <v/>
      </c>
      <c r="N269" t="str">
        <f t="shared" si="1"/>
        <v/>
      </c>
      <c r="O269" s="336"/>
      <c r="P269" s="336"/>
      <c r="Q269" s="336"/>
      <c r="R269" s="336"/>
      <c r="S269" s="336"/>
      <c r="T269" s="336"/>
      <c r="U269" s="336"/>
      <c r="V269" s="336"/>
      <c r="W269" s="336"/>
      <c r="X269" s="336"/>
    </row>
    <row r="270" spans="1:24" x14ac:dyDescent="0.25">
      <c r="A270" s="56"/>
      <c r="B270" s="56"/>
      <c r="C270" s="56"/>
      <c r="D270" s="56"/>
      <c r="E270" s="56"/>
      <c r="F270" s="56"/>
      <c r="G270" s="56"/>
      <c r="L270">
        <f>IF(Foerderangebote!A68&lt;&gt;"",Foerderangebote!A68,IF(Foerderangebote!A68&lt;&gt;"",Foerderangebote!A68,""))</f>
        <v>11</v>
      </c>
      <c r="M270" t="str">
        <f>IF(Foerderangebote!G68&lt;&gt;"",Foerderangebote!G68,IF(Foerderangebote!G68&lt;&gt;"",Foerderangebote!G68,""))</f>
        <v/>
      </c>
      <c r="N270" t="str">
        <f t="shared" si="1"/>
        <v/>
      </c>
      <c r="O270" s="344">
        <f>Foerderangebote!$D$68</f>
        <v>0</v>
      </c>
      <c r="P270" s="344">
        <f>Foerderangebote!$D$69</f>
        <v>0</v>
      </c>
      <c r="Q270" s="344">
        <f>Foerderangebote!$D$70</f>
        <v>0</v>
      </c>
      <c r="R270" s="344">
        <f>Foerderangebote!$D$71</f>
        <v>0</v>
      </c>
      <c r="S270" s="344">
        <f>Foerderangebote!$D$72</f>
        <v>0</v>
      </c>
      <c r="T270" s="344">
        <f>Foerderangebote!$E$68</f>
        <v>0</v>
      </c>
      <c r="U270" s="344">
        <f>Foerderangebote!$E$69</f>
        <v>0</v>
      </c>
      <c r="V270" s="344">
        <f>Foerderangebote!$E$70</f>
        <v>0</v>
      </c>
      <c r="W270" s="344">
        <f>Foerderangebote!$E$71</f>
        <v>0</v>
      </c>
      <c r="X270" s="344">
        <f>Foerderangebote!$E$72</f>
        <v>0</v>
      </c>
    </row>
    <row r="271" spans="1:24" x14ac:dyDescent="0.25">
      <c r="A271" s="56"/>
      <c r="B271" s="56"/>
      <c r="C271" s="56"/>
      <c r="D271" s="56"/>
      <c r="E271" s="56"/>
      <c r="F271" s="56"/>
      <c r="G271" s="56"/>
      <c r="L271" t="str">
        <f>IF(Foerderangebote!A69&lt;&gt;"",Foerderangebote!A69,IF(Foerderangebote!A69&lt;&gt;"",Foerderangebote!A69,""))</f>
        <v/>
      </c>
      <c r="M271" t="str">
        <f>IF(Foerderangebote!G69&lt;&gt;"",Foerderangebote!G69,IF(Foerderangebote!G69&lt;&gt;"",Foerderangebote!G69,""))</f>
        <v/>
      </c>
      <c r="N271" t="str">
        <f t="shared" si="1"/>
        <v/>
      </c>
      <c r="O271" s="336"/>
      <c r="P271" s="336"/>
      <c r="Q271" s="336"/>
      <c r="R271" s="336"/>
      <c r="S271" s="336"/>
      <c r="T271" s="336"/>
      <c r="U271" s="336"/>
      <c r="V271" s="336"/>
      <c r="W271" s="336"/>
      <c r="X271" s="336"/>
    </row>
    <row r="272" spans="1:24" x14ac:dyDescent="0.25">
      <c r="A272" s="56"/>
      <c r="B272" s="56"/>
      <c r="C272" s="56"/>
      <c r="D272" s="56"/>
      <c r="E272" s="56"/>
      <c r="F272" s="56"/>
      <c r="G272" s="56"/>
      <c r="L272" t="str">
        <f>IF(Foerderangebote!A70&lt;&gt;"",Foerderangebote!A70,IF(Foerderangebote!A70&lt;&gt;"",Foerderangebote!A70,""))</f>
        <v/>
      </c>
      <c r="M272" t="str">
        <f>IF(Foerderangebote!G70&lt;&gt;"",Foerderangebote!G70,IF(Foerderangebote!G70&lt;&gt;"",Foerderangebote!G70,""))</f>
        <v/>
      </c>
      <c r="N272" t="str">
        <f t="shared" si="1"/>
        <v/>
      </c>
      <c r="O272" s="344">
        <f>Foerderangebote!$D$68</f>
        <v>0</v>
      </c>
      <c r="P272" s="344">
        <f>Foerderangebote!$D$69</f>
        <v>0</v>
      </c>
      <c r="Q272" s="344">
        <f>Foerderangebote!$D$70</f>
        <v>0</v>
      </c>
      <c r="R272" s="344">
        <f>Foerderangebote!$D$71</f>
        <v>0</v>
      </c>
      <c r="S272" s="344">
        <f>Foerderangebote!$D$72</f>
        <v>0</v>
      </c>
      <c r="T272" s="344">
        <f>Foerderangebote!$E$68</f>
        <v>0</v>
      </c>
      <c r="U272" s="344">
        <f>Foerderangebote!$E$69</f>
        <v>0</v>
      </c>
      <c r="V272" s="344">
        <f>Foerderangebote!$E$70</f>
        <v>0</v>
      </c>
      <c r="W272" s="344">
        <f>Foerderangebote!$E$71</f>
        <v>0</v>
      </c>
      <c r="X272" s="344">
        <f>Foerderangebote!$E$72</f>
        <v>0</v>
      </c>
    </row>
    <row r="273" spans="1:24" x14ac:dyDescent="0.25">
      <c r="A273" s="56"/>
      <c r="B273" s="56"/>
      <c r="C273" s="56"/>
      <c r="D273" s="56"/>
      <c r="E273" s="56"/>
      <c r="F273" s="56"/>
      <c r="G273" s="56"/>
      <c r="L273" t="str">
        <f>IF(Foerderangebote!A71&lt;&gt;"",Foerderangebote!A71,IF(Foerderangebote!A71&lt;&gt;"",Foerderangebote!A71,""))</f>
        <v/>
      </c>
      <c r="M273" t="str">
        <f>IF(Foerderangebote!G71&lt;&gt;"",Foerderangebote!G71,IF(Foerderangebote!G71&lt;&gt;"",Foerderangebote!G71,""))</f>
        <v/>
      </c>
      <c r="N273" t="str">
        <f t="shared" si="1"/>
        <v/>
      </c>
      <c r="O273" s="336"/>
      <c r="P273" s="336"/>
      <c r="Q273" s="336"/>
      <c r="R273" s="336"/>
      <c r="S273" s="336"/>
      <c r="T273" s="336"/>
      <c r="U273" s="336"/>
      <c r="V273" s="336"/>
      <c r="W273" s="336"/>
      <c r="X273" s="336"/>
    </row>
    <row r="274" spans="1:24" x14ac:dyDescent="0.25">
      <c r="A274" s="56"/>
      <c r="B274" s="56"/>
      <c r="C274" s="56"/>
      <c r="D274" s="56"/>
      <c r="E274" s="56"/>
      <c r="F274" s="56"/>
      <c r="G274" s="56"/>
      <c r="L274" t="str">
        <f>IF(Foerderangebote!A72&lt;&gt;"",Foerderangebote!A72,IF(Foerderangebote!A72&lt;&gt;"",Foerderangebote!A72,""))</f>
        <v/>
      </c>
      <c r="M274" t="str">
        <f>IF(Foerderangebote!G72&lt;&gt;"",Foerderangebote!G72,IF(Foerderangebote!G72&lt;&gt;"",Foerderangebote!G72,""))</f>
        <v/>
      </c>
      <c r="N274" t="str">
        <f t="shared" si="1"/>
        <v/>
      </c>
      <c r="O274" s="344">
        <f>Foerderangebote!$D$68</f>
        <v>0</v>
      </c>
      <c r="P274" s="344">
        <f>Foerderangebote!$D$69</f>
        <v>0</v>
      </c>
      <c r="Q274" s="344">
        <f>Foerderangebote!$D$70</f>
        <v>0</v>
      </c>
      <c r="R274" s="344">
        <f>Foerderangebote!$D$71</f>
        <v>0</v>
      </c>
      <c r="S274" s="344">
        <f>Foerderangebote!$D$72</f>
        <v>0</v>
      </c>
      <c r="T274" s="344">
        <f>Foerderangebote!$E$68</f>
        <v>0</v>
      </c>
      <c r="U274" s="344">
        <f>Foerderangebote!$E$69</f>
        <v>0</v>
      </c>
      <c r="V274" s="344">
        <f>Foerderangebote!$E$70</f>
        <v>0</v>
      </c>
      <c r="W274" s="344">
        <f>Foerderangebote!$E$71</f>
        <v>0</v>
      </c>
      <c r="X274" s="344">
        <f>Foerderangebote!$E$72</f>
        <v>0</v>
      </c>
    </row>
    <row r="275" spans="1:24" x14ac:dyDescent="0.25">
      <c r="A275" s="56"/>
      <c r="B275" s="56"/>
      <c r="C275" s="56"/>
      <c r="D275" s="56"/>
      <c r="E275" s="56"/>
      <c r="F275" s="56"/>
      <c r="G275" s="56"/>
      <c r="L275" t="str">
        <f>IF(Foerderangebote!A73&lt;&gt;"",Foerderangebote!A73,IF(Foerderangebote!A73&lt;&gt;"",Foerderangebote!A73,""))</f>
        <v/>
      </c>
      <c r="M275" t="str">
        <f>IF(Foerderangebote!G73&lt;&gt;"",Foerderangebote!G73,IF(Foerderangebote!G73&lt;&gt;"",Foerderangebote!G73,""))</f>
        <v/>
      </c>
      <c r="N275" t="str">
        <f t="shared" si="1"/>
        <v/>
      </c>
      <c r="O275" s="336"/>
      <c r="P275" s="336"/>
      <c r="Q275" s="336"/>
      <c r="R275" s="336"/>
      <c r="S275" s="336"/>
      <c r="T275" s="336"/>
      <c r="U275" s="336"/>
      <c r="V275" s="336"/>
      <c r="W275" s="336"/>
      <c r="X275" s="336"/>
    </row>
    <row r="276" spans="1:24" x14ac:dyDescent="0.25">
      <c r="A276" s="56"/>
      <c r="B276" s="56"/>
      <c r="C276" s="56"/>
      <c r="D276" s="56"/>
      <c r="E276" s="56"/>
      <c r="F276" s="56"/>
      <c r="G276" s="56"/>
      <c r="L276">
        <f>IF(Foerderangebote!A74&lt;&gt;"",Foerderangebote!A74,IF(Foerderangebote!A74&lt;&gt;"",Foerderangebote!A74,""))</f>
        <v>12</v>
      </c>
      <c r="M276" t="str">
        <f>IF(Foerderangebote!G74&lt;&gt;"",Foerderangebote!G74,IF(Foerderangebote!G74&lt;&gt;"",Foerderangebote!G74,""))</f>
        <v/>
      </c>
      <c r="N276" t="str">
        <f t="shared" si="1"/>
        <v/>
      </c>
      <c r="O276" s="344">
        <f>Foerderangebote!$D$74</f>
        <v>0</v>
      </c>
      <c r="P276" s="344">
        <f>Foerderangebote!$D$75</f>
        <v>0</v>
      </c>
      <c r="Q276" s="344">
        <f>Foerderangebote!$D$76</f>
        <v>0</v>
      </c>
      <c r="R276" s="344">
        <f>Foerderangebote!$D$77</f>
        <v>0</v>
      </c>
      <c r="S276" s="344">
        <f>Foerderangebote!$D$78</f>
        <v>0</v>
      </c>
      <c r="T276" s="344">
        <f>Foerderangebote!$E$74</f>
        <v>0</v>
      </c>
      <c r="U276" s="344">
        <f>Foerderangebote!$E$75</f>
        <v>0</v>
      </c>
      <c r="V276" s="344">
        <f>Foerderangebote!$E$76</f>
        <v>0</v>
      </c>
      <c r="W276" s="344">
        <f>Foerderangebote!$E$77</f>
        <v>0</v>
      </c>
      <c r="X276" s="344">
        <f>Foerderangebote!$E$78</f>
        <v>0</v>
      </c>
    </row>
    <row r="277" spans="1:24" x14ac:dyDescent="0.25">
      <c r="A277" s="56"/>
      <c r="B277" s="56"/>
      <c r="C277" s="56"/>
      <c r="D277" s="56"/>
      <c r="E277" s="56"/>
      <c r="F277" s="56"/>
      <c r="G277" s="56"/>
      <c r="L277" t="str">
        <f>IF(Foerderangebote!A75&lt;&gt;"",Foerderangebote!A75,IF(Foerderangebote!A75&lt;&gt;"",Foerderangebote!A75,""))</f>
        <v/>
      </c>
      <c r="M277" t="str">
        <f>IF(Foerderangebote!G75&lt;&gt;"",Foerderangebote!G75,IF(Foerderangebote!G75&lt;&gt;"",Foerderangebote!G75,""))</f>
        <v/>
      </c>
      <c r="N277" t="str">
        <f t="shared" si="1"/>
        <v/>
      </c>
      <c r="O277" s="336"/>
      <c r="P277" s="336"/>
      <c r="Q277" s="336"/>
      <c r="R277" s="336"/>
      <c r="S277" s="336"/>
      <c r="T277" s="336"/>
      <c r="U277" s="336"/>
      <c r="V277" s="336"/>
      <c r="W277" s="336"/>
      <c r="X277" s="336"/>
    </row>
    <row r="278" spans="1:24" x14ac:dyDescent="0.25">
      <c r="A278" s="56"/>
      <c r="B278" s="56"/>
      <c r="C278" s="56"/>
      <c r="D278" s="56"/>
      <c r="E278" s="56"/>
      <c r="F278" s="56"/>
      <c r="G278" s="56"/>
      <c r="L278" t="str">
        <f>IF(Foerderangebote!A76&lt;&gt;"",Foerderangebote!A76,IF(Foerderangebote!A76&lt;&gt;"",Foerderangebote!A76,""))</f>
        <v/>
      </c>
      <c r="M278" t="str">
        <f>IF(Foerderangebote!G76&lt;&gt;"",Foerderangebote!G76,IF(Foerderangebote!G76&lt;&gt;"",Foerderangebote!G76,""))</f>
        <v/>
      </c>
      <c r="N278" t="str">
        <f t="shared" si="1"/>
        <v/>
      </c>
      <c r="O278" s="344">
        <f>Foerderangebote!$D$74</f>
        <v>0</v>
      </c>
      <c r="P278" s="344">
        <f>Foerderangebote!$D$75</f>
        <v>0</v>
      </c>
      <c r="Q278" s="344">
        <f>Foerderangebote!$D$76</f>
        <v>0</v>
      </c>
      <c r="R278" s="344">
        <f>Foerderangebote!$D$77</f>
        <v>0</v>
      </c>
      <c r="S278" s="344">
        <f>Foerderangebote!$D$78</f>
        <v>0</v>
      </c>
      <c r="T278" s="344">
        <f>Foerderangebote!$E$74</f>
        <v>0</v>
      </c>
      <c r="U278" s="344">
        <f>Foerderangebote!$E$75</f>
        <v>0</v>
      </c>
      <c r="V278" s="344">
        <f>Foerderangebote!$E$76</f>
        <v>0</v>
      </c>
      <c r="W278" s="344">
        <f>Foerderangebote!$E$77</f>
        <v>0</v>
      </c>
      <c r="X278" s="344">
        <f>Foerderangebote!$E$78</f>
        <v>0</v>
      </c>
    </row>
    <row r="279" spans="1:24" x14ac:dyDescent="0.25">
      <c r="A279" s="56"/>
      <c r="B279" s="56"/>
      <c r="C279" s="56"/>
      <c r="D279" s="56"/>
      <c r="E279" s="56"/>
      <c r="F279" s="56"/>
      <c r="G279" s="56"/>
      <c r="L279" t="str">
        <f>IF(Foerderangebote!A77&lt;&gt;"",Foerderangebote!A77,IF(Foerderangebote!A77&lt;&gt;"",Foerderangebote!A77,""))</f>
        <v/>
      </c>
      <c r="M279" t="str">
        <f>IF(Foerderangebote!G77&lt;&gt;"",Foerderangebote!G77,IF(Foerderangebote!G77&lt;&gt;"",Foerderangebote!G77,""))</f>
        <v/>
      </c>
      <c r="N279" t="str">
        <f t="shared" si="1"/>
        <v/>
      </c>
      <c r="O279" s="336"/>
      <c r="P279" s="336"/>
      <c r="Q279" s="336"/>
      <c r="R279" s="336"/>
      <c r="S279" s="336"/>
      <c r="T279" s="336"/>
      <c r="U279" s="336"/>
      <c r="V279" s="336"/>
      <c r="W279" s="336"/>
      <c r="X279" s="336"/>
    </row>
    <row r="280" spans="1:24" x14ac:dyDescent="0.25">
      <c r="A280" s="56"/>
      <c r="B280" s="56"/>
      <c r="C280" s="56"/>
      <c r="D280" s="56"/>
      <c r="E280" s="56"/>
      <c r="F280" s="56"/>
      <c r="G280" s="56"/>
      <c r="L280" t="str">
        <f>IF(Foerderangebote!A78&lt;&gt;"",Foerderangebote!A78,IF(Foerderangebote!A78&lt;&gt;"",Foerderangebote!A78,""))</f>
        <v/>
      </c>
      <c r="M280" t="str">
        <f>IF(Foerderangebote!G78&lt;&gt;"",Foerderangebote!G78,IF(Foerderangebote!G78&lt;&gt;"",Foerderangebote!G78,""))</f>
        <v/>
      </c>
      <c r="N280" t="str">
        <f t="shared" ref="N280:N343" si="2">IF(M280="",M279,M280)</f>
        <v/>
      </c>
      <c r="O280" s="344">
        <f>Foerderangebote!$D$74</f>
        <v>0</v>
      </c>
      <c r="P280" s="344">
        <f>Foerderangebote!$D$75</f>
        <v>0</v>
      </c>
      <c r="Q280" s="344">
        <f>Foerderangebote!$D$76</f>
        <v>0</v>
      </c>
      <c r="R280" s="344">
        <f>Foerderangebote!$D$77</f>
        <v>0</v>
      </c>
      <c r="S280" s="344">
        <f>Foerderangebote!$D$78</f>
        <v>0</v>
      </c>
      <c r="T280" s="344">
        <f>Foerderangebote!$E$74</f>
        <v>0</v>
      </c>
      <c r="U280" s="344">
        <f>Foerderangebote!$E$75</f>
        <v>0</v>
      </c>
      <c r="V280" s="344">
        <f>Foerderangebote!$E$76</f>
        <v>0</v>
      </c>
      <c r="W280" s="344">
        <f>Foerderangebote!$E$77</f>
        <v>0</v>
      </c>
      <c r="X280" s="344">
        <f>Foerderangebote!$E$78</f>
        <v>0</v>
      </c>
    </row>
    <row r="281" spans="1:24" x14ac:dyDescent="0.25">
      <c r="A281" s="56"/>
      <c r="B281" s="56"/>
      <c r="C281" s="56"/>
      <c r="D281" s="56"/>
      <c r="E281" s="56"/>
      <c r="F281" s="56"/>
      <c r="G281" s="56"/>
      <c r="L281" t="str">
        <f>IF(Foerderangebote!A79&lt;&gt;"",Foerderangebote!A79,IF(Foerderangebote!A79&lt;&gt;"",Foerderangebote!A79,""))</f>
        <v/>
      </c>
      <c r="M281" t="str">
        <f>IF(Foerderangebote!G79&lt;&gt;"",Foerderangebote!G79,IF(Foerderangebote!G79&lt;&gt;"",Foerderangebote!G79,""))</f>
        <v/>
      </c>
      <c r="N281" t="str">
        <f t="shared" si="2"/>
        <v/>
      </c>
      <c r="O281" s="336"/>
      <c r="P281" s="336"/>
      <c r="Q281" s="336"/>
      <c r="R281" s="336"/>
      <c r="S281" s="336"/>
      <c r="T281" s="336"/>
      <c r="U281" s="336"/>
      <c r="V281" s="336"/>
      <c r="W281" s="336"/>
      <c r="X281" s="336"/>
    </row>
    <row r="282" spans="1:24" x14ac:dyDescent="0.25">
      <c r="A282" s="56"/>
      <c r="B282" s="56"/>
      <c r="C282" s="56"/>
      <c r="D282" s="56"/>
      <c r="E282" s="56"/>
      <c r="F282" s="56"/>
      <c r="G282" s="56"/>
      <c r="L282">
        <f>IF(Foerderangebote!A80&lt;&gt;"",Foerderangebote!A80,IF(Foerderangebote!A80&lt;&gt;"",Foerderangebote!A80,""))</f>
        <v>13</v>
      </c>
      <c r="M282" t="str">
        <f>IF(Foerderangebote!G80&lt;&gt;"",Foerderangebote!G80,IF(Foerderangebote!G80&lt;&gt;"",Foerderangebote!G80,""))</f>
        <v/>
      </c>
      <c r="N282" t="str">
        <f t="shared" si="2"/>
        <v/>
      </c>
      <c r="O282" s="344">
        <f>Foerderangebote!$D$80</f>
        <v>0</v>
      </c>
      <c r="P282" s="344">
        <f>Foerderangebote!$D$81</f>
        <v>0</v>
      </c>
      <c r="Q282" s="344">
        <f>Foerderangebote!$D$82</f>
        <v>0</v>
      </c>
      <c r="R282" s="344">
        <f>Foerderangebote!$D$83</f>
        <v>0</v>
      </c>
      <c r="S282" s="344">
        <f>Foerderangebote!$D$84</f>
        <v>0</v>
      </c>
      <c r="T282" s="344">
        <f>Foerderangebote!$E$80</f>
        <v>0</v>
      </c>
      <c r="U282" s="344">
        <f>Foerderangebote!$E$81</f>
        <v>0</v>
      </c>
      <c r="V282" s="344">
        <f>Foerderangebote!$E$82</f>
        <v>0</v>
      </c>
      <c r="W282" s="344">
        <f>Foerderangebote!$E$83</f>
        <v>0</v>
      </c>
      <c r="X282" s="344">
        <f>Foerderangebote!$E$84</f>
        <v>0</v>
      </c>
    </row>
    <row r="283" spans="1:24" x14ac:dyDescent="0.25">
      <c r="A283" s="56"/>
      <c r="B283" s="56"/>
      <c r="C283" s="56"/>
      <c r="D283" s="56"/>
      <c r="E283" s="56"/>
      <c r="F283" s="56"/>
      <c r="G283" s="56"/>
      <c r="L283" t="str">
        <f>IF(Foerderangebote!A81&lt;&gt;"",Foerderangebote!A81,IF(Foerderangebote!A81&lt;&gt;"",Foerderangebote!A81,""))</f>
        <v/>
      </c>
      <c r="M283" t="str">
        <f>IF(Foerderangebote!G81&lt;&gt;"",Foerderangebote!G81,IF(Foerderangebote!G81&lt;&gt;"",Foerderangebote!G81,""))</f>
        <v/>
      </c>
      <c r="N283" t="str">
        <f t="shared" si="2"/>
        <v/>
      </c>
      <c r="O283" s="336"/>
      <c r="P283" s="336"/>
      <c r="Q283" s="336"/>
      <c r="R283" s="336"/>
      <c r="S283" s="336"/>
      <c r="T283" s="336"/>
      <c r="U283" s="336"/>
      <c r="V283" s="336"/>
      <c r="W283" s="336"/>
      <c r="X283" s="336"/>
    </row>
    <row r="284" spans="1:24" x14ac:dyDescent="0.25">
      <c r="A284" s="56"/>
      <c r="B284" s="56"/>
      <c r="C284" s="56"/>
      <c r="D284" s="56"/>
      <c r="E284" s="56"/>
      <c r="F284" s="56"/>
      <c r="G284" s="56"/>
      <c r="L284" t="str">
        <f>IF(Foerderangebote!A82&lt;&gt;"",Foerderangebote!A82,IF(Foerderangebote!A82&lt;&gt;"",Foerderangebote!A82,""))</f>
        <v/>
      </c>
      <c r="M284" t="str">
        <f>IF(Foerderangebote!G82&lt;&gt;"",Foerderangebote!G82,IF(Foerderangebote!G82&lt;&gt;"",Foerderangebote!G82,""))</f>
        <v/>
      </c>
      <c r="N284" t="str">
        <f t="shared" si="2"/>
        <v/>
      </c>
      <c r="O284" s="344">
        <f>Foerderangebote!$D$80</f>
        <v>0</v>
      </c>
      <c r="P284" s="344">
        <f>Foerderangebote!$D$81</f>
        <v>0</v>
      </c>
      <c r="Q284" s="344">
        <f>Foerderangebote!$D$82</f>
        <v>0</v>
      </c>
      <c r="R284" s="344">
        <f>Foerderangebote!$D$83</f>
        <v>0</v>
      </c>
      <c r="S284" s="344">
        <f>Foerderangebote!$D$84</f>
        <v>0</v>
      </c>
      <c r="T284" s="344">
        <f>Foerderangebote!$E$80</f>
        <v>0</v>
      </c>
      <c r="U284" s="344">
        <f>Foerderangebote!$E$81</f>
        <v>0</v>
      </c>
      <c r="V284" s="344">
        <f>Foerderangebote!$E$82</f>
        <v>0</v>
      </c>
      <c r="W284" s="344">
        <f>Foerderangebote!$E$83</f>
        <v>0</v>
      </c>
      <c r="X284" s="344">
        <f>Foerderangebote!$E$84</f>
        <v>0</v>
      </c>
    </row>
    <row r="285" spans="1:24" x14ac:dyDescent="0.25">
      <c r="A285" s="56"/>
      <c r="B285" s="56"/>
      <c r="C285" s="56"/>
      <c r="D285" s="56"/>
      <c r="E285" s="56"/>
      <c r="F285" s="56"/>
      <c r="G285" s="56"/>
      <c r="L285" t="str">
        <f>IF(Foerderangebote!A83&lt;&gt;"",Foerderangebote!A83,IF(Foerderangebote!A83&lt;&gt;"",Foerderangebote!A83,""))</f>
        <v/>
      </c>
      <c r="M285" t="str">
        <f>IF(Foerderangebote!G83&lt;&gt;"",Foerderangebote!G83,IF(Foerderangebote!G83&lt;&gt;"",Foerderangebote!G83,""))</f>
        <v/>
      </c>
      <c r="N285" t="str">
        <f t="shared" si="2"/>
        <v/>
      </c>
      <c r="O285" s="336"/>
      <c r="P285" s="336"/>
      <c r="Q285" s="336"/>
      <c r="R285" s="336"/>
      <c r="S285" s="336"/>
      <c r="T285" s="336"/>
      <c r="U285" s="336"/>
      <c r="V285" s="336"/>
      <c r="W285" s="336"/>
      <c r="X285" s="336"/>
    </row>
    <row r="286" spans="1:24" x14ac:dyDescent="0.25">
      <c r="A286" s="56"/>
      <c r="B286" s="56"/>
      <c r="C286" s="56"/>
      <c r="D286" s="56"/>
      <c r="E286" s="56"/>
      <c r="F286" s="56"/>
      <c r="G286" s="56"/>
      <c r="L286" t="str">
        <f>IF(Foerderangebote!A84&lt;&gt;"",Foerderangebote!A84,IF(Foerderangebote!A84&lt;&gt;"",Foerderangebote!A84,""))</f>
        <v/>
      </c>
      <c r="M286" t="str">
        <f>IF(Foerderangebote!G84&lt;&gt;"",Foerderangebote!G84,IF(Foerderangebote!G84&lt;&gt;"",Foerderangebote!G84,""))</f>
        <v/>
      </c>
      <c r="N286" t="str">
        <f t="shared" si="2"/>
        <v/>
      </c>
      <c r="O286" s="344">
        <f>Foerderangebote!$D$80</f>
        <v>0</v>
      </c>
      <c r="P286" s="344">
        <f>Foerderangebote!$D$81</f>
        <v>0</v>
      </c>
      <c r="Q286" s="344">
        <f>Foerderangebote!$D$82</f>
        <v>0</v>
      </c>
      <c r="R286" s="344">
        <f>Foerderangebote!$D$83</f>
        <v>0</v>
      </c>
      <c r="S286" s="344">
        <f>Foerderangebote!$D$84</f>
        <v>0</v>
      </c>
      <c r="T286" s="344">
        <f>Foerderangebote!$E$80</f>
        <v>0</v>
      </c>
      <c r="U286" s="344">
        <f>Foerderangebote!$E$81</f>
        <v>0</v>
      </c>
      <c r="V286" s="344">
        <f>Foerderangebote!$E$82</f>
        <v>0</v>
      </c>
      <c r="W286" s="344">
        <f>Foerderangebote!$E$83</f>
        <v>0</v>
      </c>
      <c r="X286" s="344">
        <f>Foerderangebote!$E$84</f>
        <v>0</v>
      </c>
    </row>
    <row r="287" spans="1:24" x14ac:dyDescent="0.25">
      <c r="L287" t="str">
        <f>IF(Foerderangebote!A85&lt;&gt;"",Foerderangebote!A85,IF(Foerderangebote!A85&lt;&gt;"",Foerderangebote!A85,""))</f>
        <v/>
      </c>
      <c r="M287" t="str">
        <f>IF(Foerderangebote!G85&lt;&gt;"",Foerderangebote!G85,IF(Foerderangebote!G85&lt;&gt;"",Foerderangebote!G85,""))</f>
        <v/>
      </c>
      <c r="N287" t="str">
        <f t="shared" si="2"/>
        <v/>
      </c>
      <c r="O287" s="336"/>
      <c r="P287" s="336"/>
      <c r="Q287" s="336"/>
      <c r="R287" s="336"/>
      <c r="S287" s="336"/>
      <c r="T287" s="336"/>
      <c r="U287" s="336"/>
      <c r="V287" s="336"/>
      <c r="W287" s="336"/>
      <c r="X287" s="336"/>
    </row>
    <row r="288" spans="1:24" x14ac:dyDescent="0.25">
      <c r="L288">
        <f>IF(Foerderangebote!A86&lt;&gt;"",Foerderangebote!A86,IF(Foerderangebote!A86&lt;&gt;"",Foerderangebote!A86,""))</f>
        <v>14</v>
      </c>
      <c r="M288" t="str">
        <f>IF(Foerderangebote!G86&lt;&gt;"",Foerderangebote!G86,IF(Foerderangebote!G86&lt;&gt;"",Foerderangebote!G86,""))</f>
        <v/>
      </c>
      <c r="N288" t="str">
        <f t="shared" si="2"/>
        <v/>
      </c>
      <c r="O288" s="344">
        <f>Foerderangebote!$D$86</f>
        <v>0</v>
      </c>
      <c r="P288" s="344">
        <f>Foerderangebote!$D$87</f>
        <v>0</v>
      </c>
      <c r="Q288" s="344">
        <f>Foerderangebote!$D$88</f>
        <v>0</v>
      </c>
      <c r="R288" s="344">
        <f>Foerderangebote!$D$89</f>
        <v>0</v>
      </c>
      <c r="S288" s="344">
        <f>Foerderangebote!$D$90</f>
        <v>0</v>
      </c>
      <c r="T288" s="344">
        <f>Foerderangebote!$E$86</f>
        <v>0</v>
      </c>
      <c r="U288" s="344">
        <f>Foerderangebote!$E$87</f>
        <v>0</v>
      </c>
      <c r="V288" s="344">
        <f>Foerderangebote!$E$88</f>
        <v>0</v>
      </c>
      <c r="W288" s="344">
        <f>Foerderangebote!$E$89</f>
        <v>0</v>
      </c>
      <c r="X288" s="344">
        <f>Foerderangebote!$E$90</f>
        <v>0</v>
      </c>
    </row>
    <row r="289" spans="2:24" x14ac:dyDescent="0.25">
      <c r="L289" t="str">
        <f>IF(Foerderangebote!A87&lt;&gt;"",Foerderangebote!A87,IF(Foerderangebote!A87&lt;&gt;"",Foerderangebote!A87,""))</f>
        <v/>
      </c>
      <c r="M289" t="str">
        <f>IF(Foerderangebote!G87&lt;&gt;"",Foerderangebote!G87,IF(Foerderangebote!G87&lt;&gt;"",Foerderangebote!G87,""))</f>
        <v/>
      </c>
      <c r="N289" t="str">
        <f t="shared" si="2"/>
        <v/>
      </c>
      <c r="O289" s="336"/>
      <c r="P289" s="336"/>
      <c r="Q289" s="336"/>
      <c r="R289" s="336"/>
      <c r="S289" s="336"/>
      <c r="T289" s="336"/>
      <c r="U289" s="336"/>
      <c r="V289" s="336"/>
      <c r="W289" s="336"/>
      <c r="X289" s="336"/>
    </row>
    <row r="290" spans="2:24" x14ac:dyDescent="0.25">
      <c r="L290" t="str">
        <f>IF(Foerderangebote!A88&lt;&gt;"",Foerderangebote!A88,IF(Foerderangebote!A88&lt;&gt;"",Foerderangebote!A88,""))</f>
        <v/>
      </c>
      <c r="M290" t="str">
        <f>IF(Foerderangebote!G88&lt;&gt;"",Foerderangebote!G88,IF(Foerderangebote!G88&lt;&gt;"",Foerderangebote!G88,""))</f>
        <v/>
      </c>
      <c r="N290" t="str">
        <f t="shared" si="2"/>
        <v/>
      </c>
      <c r="O290" s="344">
        <f>Foerderangebote!$D$86</f>
        <v>0</v>
      </c>
      <c r="P290" s="344">
        <f>Foerderangebote!$D$87</f>
        <v>0</v>
      </c>
      <c r="Q290" s="344">
        <f>Foerderangebote!$D$88</f>
        <v>0</v>
      </c>
      <c r="R290" s="344">
        <f>Foerderangebote!$D$89</f>
        <v>0</v>
      </c>
      <c r="S290" s="344">
        <f>Foerderangebote!$D$90</f>
        <v>0</v>
      </c>
      <c r="T290" s="344">
        <f>Foerderangebote!$E$86</f>
        <v>0</v>
      </c>
      <c r="U290" s="344">
        <f>Foerderangebote!$E$87</f>
        <v>0</v>
      </c>
      <c r="V290" s="344">
        <f>Foerderangebote!$E$88</f>
        <v>0</v>
      </c>
      <c r="W290" s="344">
        <f>Foerderangebote!$E$89</f>
        <v>0</v>
      </c>
      <c r="X290" s="344">
        <f>Foerderangebote!$E$90</f>
        <v>0</v>
      </c>
    </row>
    <row r="291" spans="2:24" x14ac:dyDescent="0.25">
      <c r="L291" t="str">
        <f>IF(Foerderangebote!A89&lt;&gt;"",Foerderangebote!A89,IF(Foerderangebote!A89&lt;&gt;"",Foerderangebote!A89,""))</f>
        <v/>
      </c>
      <c r="M291" t="str">
        <f>IF(Foerderangebote!G89&lt;&gt;"",Foerderangebote!G89,IF(Foerderangebote!G89&lt;&gt;"",Foerderangebote!G89,""))</f>
        <v/>
      </c>
      <c r="N291" t="str">
        <f t="shared" si="2"/>
        <v/>
      </c>
      <c r="O291" s="336"/>
      <c r="P291" s="336"/>
      <c r="Q291" s="336"/>
      <c r="R291" s="336"/>
      <c r="S291" s="336"/>
      <c r="T291" s="336"/>
      <c r="U291" s="336"/>
      <c r="V291" s="336"/>
      <c r="W291" s="336"/>
      <c r="X291" s="336"/>
    </row>
    <row r="292" spans="2:24" x14ac:dyDescent="0.25">
      <c r="L292" t="str">
        <f>IF(Foerderangebote!A90&lt;&gt;"",Foerderangebote!A90,IF(Foerderangebote!A90&lt;&gt;"",Foerderangebote!A90,""))</f>
        <v/>
      </c>
      <c r="M292" t="str">
        <f>IF(Foerderangebote!G90&lt;&gt;"",Foerderangebote!G90,IF(Foerderangebote!G90&lt;&gt;"",Foerderangebote!G90,""))</f>
        <v/>
      </c>
      <c r="N292" t="str">
        <f t="shared" si="2"/>
        <v/>
      </c>
      <c r="O292" s="344">
        <f>Foerderangebote!$D$86</f>
        <v>0</v>
      </c>
      <c r="P292" s="344">
        <f>Foerderangebote!$D$87</f>
        <v>0</v>
      </c>
      <c r="Q292" s="344">
        <f>Foerderangebote!$D$88</f>
        <v>0</v>
      </c>
      <c r="R292" s="344">
        <f>Foerderangebote!$D$89</f>
        <v>0</v>
      </c>
      <c r="S292" s="344">
        <f>Foerderangebote!$D$90</f>
        <v>0</v>
      </c>
      <c r="T292" s="344">
        <f>Foerderangebote!$E$86</f>
        <v>0</v>
      </c>
      <c r="U292" s="344">
        <f>Foerderangebote!$E$87</f>
        <v>0</v>
      </c>
      <c r="V292" s="344">
        <f>Foerderangebote!$E$88</f>
        <v>0</v>
      </c>
      <c r="W292" s="344">
        <f>Foerderangebote!$E$89</f>
        <v>0</v>
      </c>
      <c r="X292" s="344">
        <f>Foerderangebote!$E$90</f>
        <v>0</v>
      </c>
    </row>
    <row r="293" spans="2:24" x14ac:dyDescent="0.25">
      <c r="L293" t="str">
        <f>IF(Foerderangebote!A91&lt;&gt;"",Foerderangebote!A91,IF(Foerderangebote!A91&lt;&gt;"",Foerderangebote!A91,""))</f>
        <v/>
      </c>
      <c r="M293" t="str">
        <f>IF(Foerderangebote!G91&lt;&gt;"",Foerderangebote!G91,IF(Foerderangebote!G91&lt;&gt;"",Foerderangebote!G91,""))</f>
        <v/>
      </c>
      <c r="N293" t="str">
        <f t="shared" si="2"/>
        <v/>
      </c>
      <c r="O293" s="336"/>
      <c r="P293" s="336"/>
      <c r="Q293" s="336"/>
      <c r="R293" s="336"/>
      <c r="S293" s="336"/>
      <c r="T293" s="336"/>
      <c r="U293" s="336"/>
      <c r="V293" s="336"/>
      <c r="W293" s="336"/>
      <c r="X293" s="336"/>
    </row>
    <row r="294" spans="2:24" x14ac:dyDescent="0.25">
      <c r="B294" s="56"/>
      <c r="C294" s="56"/>
      <c r="D294" s="56"/>
      <c r="E294" s="56"/>
      <c r="F294" s="56"/>
      <c r="G294" s="56"/>
      <c r="L294">
        <f>IF(Foerderangebote!A92&lt;&gt;"",Foerderangebote!A92,IF(Foerderangebote!A92&lt;&gt;"",Foerderangebote!A92,""))</f>
        <v>15</v>
      </c>
      <c r="M294" t="str">
        <f>IF(Foerderangebote!G92&lt;&gt;"",Foerderangebote!G92,IF(Foerderangebote!G92&lt;&gt;"",Foerderangebote!G92,""))</f>
        <v/>
      </c>
      <c r="N294" t="str">
        <f t="shared" si="2"/>
        <v/>
      </c>
      <c r="O294" s="344">
        <f>Foerderangebote!$D$92</f>
        <v>0</v>
      </c>
      <c r="P294" s="344">
        <f>Foerderangebote!$D$93</f>
        <v>0</v>
      </c>
      <c r="Q294" s="344">
        <f>Foerderangebote!$D$94</f>
        <v>0</v>
      </c>
      <c r="R294" s="344">
        <f>Foerderangebote!$D$95</f>
        <v>0</v>
      </c>
      <c r="S294" s="344">
        <f>Foerderangebote!$D$96</f>
        <v>0</v>
      </c>
      <c r="T294" s="344">
        <f>Foerderangebote!$E$92</f>
        <v>0</v>
      </c>
      <c r="U294" s="344">
        <f>Foerderangebote!$E$93</f>
        <v>0</v>
      </c>
      <c r="V294" s="344">
        <f>Foerderangebote!$E$94</f>
        <v>0</v>
      </c>
      <c r="W294" s="344">
        <f>Foerderangebote!$E$95</f>
        <v>0</v>
      </c>
      <c r="X294" s="344">
        <f>Foerderangebote!$E$96</f>
        <v>0</v>
      </c>
    </row>
    <row r="295" spans="2:24" x14ac:dyDescent="0.25">
      <c r="B295" s="56"/>
      <c r="C295" s="56"/>
      <c r="D295" s="56"/>
      <c r="E295" s="56"/>
      <c r="F295" s="56"/>
      <c r="G295" s="56"/>
      <c r="L295" t="str">
        <f>IF(Foerderangebote!A93&lt;&gt;"",Foerderangebote!A93,IF(Foerderangebote!A93&lt;&gt;"",Foerderangebote!A93,""))</f>
        <v/>
      </c>
      <c r="M295" t="str">
        <f>IF(Foerderangebote!G93&lt;&gt;"",Foerderangebote!G93,IF(Foerderangebote!G93&lt;&gt;"",Foerderangebote!G93,""))</f>
        <v/>
      </c>
      <c r="N295" t="str">
        <f t="shared" si="2"/>
        <v/>
      </c>
      <c r="O295" s="336"/>
      <c r="P295" s="336"/>
      <c r="Q295" s="336"/>
      <c r="R295" s="336"/>
      <c r="S295" s="336"/>
      <c r="T295" s="336"/>
      <c r="U295" s="336"/>
      <c r="V295" s="336"/>
      <c r="W295" s="336"/>
      <c r="X295" s="336"/>
    </row>
    <row r="296" spans="2:24" x14ac:dyDescent="0.25">
      <c r="B296" s="56"/>
      <c r="C296" s="56"/>
      <c r="D296" s="56"/>
      <c r="E296" s="56"/>
      <c r="F296" s="56"/>
      <c r="G296" s="56"/>
      <c r="L296" t="str">
        <f>IF(Foerderangebote!A94&lt;&gt;"",Foerderangebote!A94,IF(Foerderangebote!A94&lt;&gt;"",Foerderangebote!A94,""))</f>
        <v/>
      </c>
      <c r="M296" t="str">
        <f>IF(Foerderangebote!G94&lt;&gt;"",Foerderangebote!G94,IF(Foerderangebote!G94&lt;&gt;"",Foerderangebote!G94,""))</f>
        <v/>
      </c>
      <c r="N296" t="str">
        <f t="shared" si="2"/>
        <v/>
      </c>
      <c r="O296" s="344">
        <f>Foerderangebote!$D$92</f>
        <v>0</v>
      </c>
      <c r="P296" s="344">
        <f>Foerderangebote!$D$93</f>
        <v>0</v>
      </c>
      <c r="Q296" s="344">
        <f>Foerderangebote!$D$94</f>
        <v>0</v>
      </c>
      <c r="R296" s="344">
        <f>Foerderangebote!$D$95</f>
        <v>0</v>
      </c>
      <c r="S296" s="344">
        <f>Foerderangebote!$D$96</f>
        <v>0</v>
      </c>
      <c r="T296" s="344">
        <f>Foerderangebote!$E$92</f>
        <v>0</v>
      </c>
      <c r="U296" s="344">
        <f>Foerderangebote!$E$93</f>
        <v>0</v>
      </c>
      <c r="V296" s="344">
        <f>Foerderangebote!$E$94</f>
        <v>0</v>
      </c>
      <c r="W296" s="344">
        <f>Foerderangebote!$E$95</f>
        <v>0</v>
      </c>
      <c r="X296" s="344">
        <f>Foerderangebote!$E$96</f>
        <v>0</v>
      </c>
    </row>
    <row r="297" spans="2:24" x14ac:dyDescent="0.25">
      <c r="B297" s="56"/>
      <c r="C297" s="56"/>
      <c r="D297" s="56"/>
      <c r="E297" s="56"/>
      <c r="F297" s="56"/>
      <c r="G297" s="56"/>
      <c r="L297" t="str">
        <f>IF(Foerderangebote!A95&lt;&gt;"",Foerderangebote!A95,IF(Foerderangebote!A95&lt;&gt;"",Foerderangebote!A95,""))</f>
        <v/>
      </c>
      <c r="M297" t="str">
        <f>IF(Foerderangebote!G95&lt;&gt;"",Foerderangebote!G95,IF(Foerderangebote!G95&lt;&gt;"",Foerderangebote!G95,""))</f>
        <v/>
      </c>
      <c r="N297" t="str">
        <f t="shared" si="2"/>
        <v/>
      </c>
      <c r="O297" s="336"/>
      <c r="P297" s="336"/>
      <c r="Q297" s="336"/>
      <c r="R297" s="336"/>
      <c r="S297" s="336"/>
      <c r="T297" s="336"/>
      <c r="U297" s="336"/>
      <c r="V297" s="336"/>
      <c r="W297" s="336"/>
      <c r="X297" s="336"/>
    </row>
    <row r="298" spans="2:24" x14ac:dyDescent="0.25">
      <c r="B298" s="56"/>
      <c r="C298" s="56"/>
      <c r="D298" s="56"/>
      <c r="E298" s="56"/>
      <c r="F298" s="56"/>
      <c r="G298" s="56"/>
      <c r="L298" t="str">
        <f>IF(Foerderangebote!A96&lt;&gt;"",Foerderangebote!A96,IF(Foerderangebote!A96&lt;&gt;"",Foerderangebote!A96,""))</f>
        <v/>
      </c>
      <c r="M298" t="str">
        <f>IF(Foerderangebote!G96&lt;&gt;"",Foerderangebote!G96,IF(Foerderangebote!G96&lt;&gt;"",Foerderangebote!G96,""))</f>
        <v/>
      </c>
      <c r="N298" t="str">
        <f t="shared" si="2"/>
        <v/>
      </c>
      <c r="O298" s="344">
        <f>Foerderangebote!$D$92</f>
        <v>0</v>
      </c>
      <c r="P298" s="344">
        <f>Foerderangebote!$D$93</f>
        <v>0</v>
      </c>
      <c r="Q298" s="344">
        <f>Foerderangebote!$D$94</f>
        <v>0</v>
      </c>
      <c r="R298" s="344">
        <f>Foerderangebote!$D$95</f>
        <v>0</v>
      </c>
      <c r="S298" s="344">
        <f>Foerderangebote!$D$96</f>
        <v>0</v>
      </c>
      <c r="T298" s="344">
        <f>Foerderangebote!$E$92</f>
        <v>0</v>
      </c>
      <c r="U298" s="344">
        <f>Foerderangebote!$E$93</f>
        <v>0</v>
      </c>
      <c r="V298" s="344">
        <f>Foerderangebote!$E$94</f>
        <v>0</v>
      </c>
      <c r="W298" s="344">
        <f>Foerderangebote!$E$95</f>
        <v>0</v>
      </c>
      <c r="X298" s="344">
        <f>Foerderangebote!$E$96</f>
        <v>0</v>
      </c>
    </row>
    <row r="299" spans="2:24" x14ac:dyDescent="0.25">
      <c r="B299" s="56"/>
      <c r="C299" s="56"/>
      <c r="D299" s="56"/>
      <c r="E299" s="56"/>
      <c r="F299" s="56"/>
      <c r="G299" s="56"/>
      <c r="L299" t="str">
        <f>IF(Foerderangebote!A97&lt;&gt;"",Foerderangebote!A97,IF(Foerderangebote!A97&lt;&gt;"",Foerderangebote!A97,""))</f>
        <v/>
      </c>
      <c r="M299" t="str">
        <f>IF(Foerderangebote!G97&lt;&gt;"",Foerderangebote!G97,IF(Foerderangebote!G97&lt;&gt;"",Foerderangebote!G97,""))</f>
        <v/>
      </c>
      <c r="N299" t="str">
        <f t="shared" si="2"/>
        <v/>
      </c>
      <c r="O299" s="336"/>
      <c r="P299" s="336"/>
      <c r="Q299" s="336"/>
      <c r="R299" s="336"/>
      <c r="S299" s="336"/>
      <c r="T299" s="336"/>
      <c r="U299" s="336"/>
      <c r="V299" s="336"/>
      <c r="W299" s="336"/>
      <c r="X299" s="336"/>
    </row>
    <row r="300" spans="2:24" x14ac:dyDescent="0.25">
      <c r="B300" s="56"/>
      <c r="C300" s="56"/>
      <c r="D300" s="56"/>
      <c r="E300" s="56"/>
      <c r="F300" s="56"/>
      <c r="G300" s="56"/>
      <c r="L300">
        <f>IF(Foerderangebote!A98&lt;&gt;"",Foerderangebote!A98,IF(Foerderangebote!A98&lt;&gt;"",Foerderangebote!A98,""))</f>
        <v>16</v>
      </c>
      <c r="M300" t="str">
        <f>IF(Foerderangebote!G98&lt;&gt;"",Foerderangebote!G98,IF(Foerderangebote!G98&lt;&gt;"",Foerderangebote!G98,""))</f>
        <v/>
      </c>
      <c r="N300" t="str">
        <f t="shared" si="2"/>
        <v/>
      </c>
      <c r="O300" s="344">
        <f>Foerderangebote!$D$98</f>
        <v>0</v>
      </c>
      <c r="P300" s="344">
        <f>Foerderangebote!$D$99</f>
        <v>0</v>
      </c>
      <c r="Q300" s="344">
        <f>Foerderangebote!$D$100</f>
        <v>0</v>
      </c>
      <c r="R300" s="344">
        <f>Foerderangebote!$D$101</f>
        <v>0</v>
      </c>
      <c r="S300" s="344">
        <f>Foerderangebote!$D$102</f>
        <v>0</v>
      </c>
      <c r="T300" s="344">
        <f>Foerderangebote!$E$98</f>
        <v>0</v>
      </c>
      <c r="U300" s="344">
        <f>Foerderangebote!$E$99</f>
        <v>0</v>
      </c>
      <c r="V300" s="344">
        <f>Foerderangebote!$E$100</f>
        <v>0</v>
      </c>
      <c r="W300" s="344">
        <f>Foerderangebote!$E$101</f>
        <v>0</v>
      </c>
      <c r="X300" s="344">
        <f>Foerderangebote!$E$102</f>
        <v>0</v>
      </c>
    </row>
    <row r="301" spans="2:24" x14ac:dyDescent="0.25">
      <c r="B301" s="56"/>
      <c r="C301" s="56"/>
      <c r="D301" s="56"/>
      <c r="E301" s="56"/>
      <c r="F301" s="56"/>
      <c r="G301" s="56"/>
      <c r="L301" t="str">
        <f>IF(Foerderangebote!A99&lt;&gt;"",Foerderangebote!A99,IF(Foerderangebote!A99&lt;&gt;"",Foerderangebote!A99,""))</f>
        <v/>
      </c>
      <c r="M301" t="str">
        <f>IF(Foerderangebote!G99&lt;&gt;"",Foerderangebote!G99,IF(Foerderangebote!G99&lt;&gt;"",Foerderangebote!G99,""))</f>
        <v/>
      </c>
      <c r="N301" t="str">
        <f t="shared" si="2"/>
        <v/>
      </c>
      <c r="O301" s="336"/>
      <c r="P301" s="336"/>
      <c r="Q301" s="336"/>
      <c r="R301" s="336"/>
      <c r="S301" s="336"/>
      <c r="T301" s="336"/>
      <c r="U301" s="336"/>
      <c r="V301" s="336"/>
      <c r="W301" s="336"/>
      <c r="X301" s="336"/>
    </row>
    <row r="302" spans="2:24" x14ac:dyDescent="0.25">
      <c r="B302" s="56"/>
      <c r="C302" s="56"/>
      <c r="D302" s="56"/>
      <c r="E302" s="56"/>
      <c r="F302" s="56"/>
      <c r="G302" s="56"/>
      <c r="L302" t="str">
        <f>IF(Foerderangebote!A100&lt;&gt;"",Foerderangebote!A100,IF(Foerderangebote!A100&lt;&gt;"",Foerderangebote!A100,""))</f>
        <v/>
      </c>
      <c r="M302" t="str">
        <f>IF(Foerderangebote!G100&lt;&gt;"",Foerderangebote!G100,IF(Foerderangebote!G100&lt;&gt;"",Foerderangebote!G100,""))</f>
        <v/>
      </c>
      <c r="N302" t="str">
        <f t="shared" si="2"/>
        <v/>
      </c>
      <c r="O302" s="344">
        <f>Foerderangebote!$D$98</f>
        <v>0</v>
      </c>
      <c r="P302" s="344">
        <f>Foerderangebote!$D$99</f>
        <v>0</v>
      </c>
      <c r="Q302" s="344">
        <f>Foerderangebote!$D$100</f>
        <v>0</v>
      </c>
      <c r="R302" s="344">
        <f>Foerderangebote!$D$101</f>
        <v>0</v>
      </c>
      <c r="S302" s="344">
        <f>Foerderangebote!$D$102</f>
        <v>0</v>
      </c>
      <c r="T302" s="344">
        <f>Foerderangebote!$E$98</f>
        <v>0</v>
      </c>
      <c r="U302" s="344">
        <f>Foerderangebote!$E$99</f>
        <v>0</v>
      </c>
      <c r="V302" s="344">
        <f>Foerderangebote!$E$100</f>
        <v>0</v>
      </c>
      <c r="W302" s="344">
        <f>Foerderangebote!$E$101</f>
        <v>0</v>
      </c>
      <c r="X302" s="344">
        <f>Foerderangebote!$E$102</f>
        <v>0</v>
      </c>
    </row>
    <row r="303" spans="2:24" x14ac:dyDescent="0.25">
      <c r="B303" s="56"/>
      <c r="C303" s="56"/>
      <c r="D303" s="56"/>
      <c r="E303" s="56"/>
      <c r="F303" s="56"/>
      <c r="G303" s="56"/>
      <c r="L303" t="str">
        <f>IF(Foerderangebote!A101&lt;&gt;"",Foerderangebote!A101,IF(Foerderangebote!A101&lt;&gt;"",Foerderangebote!A101,""))</f>
        <v/>
      </c>
      <c r="M303" t="str">
        <f>IF(Foerderangebote!G101&lt;&gt;"",Foerderangebote!G101,IF(Foerderangebote!G101&lt;&gt;"",Foerderangebote!G101,""))</f>
        <v/>
      </c>
      <c r="N303" t="str">
        <f t="shared" si="2"/>
        <v/>
      </c>
      <c r="O303" s="336"/>
      <c r="P303" s="336"/>
      <c r="Q303" s="336"/>
      <c r="R303" s="336"/>
      <c r="S303" s="336"/>
      <c r="T303" s="336"/>
      <c r="U303" s="336"/>
      <c r="V303" s="336"/>
      <c r="W303" s="336"/>
      <c r="X303" s="336"/>
    </row>
    <row r="304" spans="2:24" x14ac:dyDescent="0.25">
      <c r="B304" s="56"/>
      <c r="C304" s="56"/>
      <c r="D304" s="56"/>
      <c r="E304" s="56"/>
      <c r="F304" s="56"/>
      <c r="G304" s="56"/>
      <c r="L304" t="str">
        <f>IF(Foerderangebote!A102&lt;&gt;"",Foerderangebote!A102,IF(Foerderangebote!A102&lt;&gt;"",Foerderangebote!A102,""))</f>
        <v/>
      </c>
      <c r="M304" t="str">
        <f>IF(Foerderangebote!G102&lt;&gt;"",Foerderangebote!G102,IF(Foerderangebote!G102&lt;&gt;"",Foerderangebote!G102,""))</f>
        <v/>
      </c>
      <c r="N304" t="str">
        <f t="shared" si="2"/>
        <v/>
      </c>
      <c r="O304" s="344">
        <f>Foerderangebote!$D$98</f>
        <v>0</v>
      </c>
      <c r="P304" s="344">
        <f>Foerderangebote!$D$99</f>
        <v>0</v>
      </c>
      <c r="Q304" s="344">
        <f>Foerderangebote!$D$100</f>
        <v>0</v>
      </c>
      <c r="R304" s="344">
        <f>Foerderangebote!$D$101</f>
        <v>0</v>
      </c>
      <c r="S304" s="344">
        <f>Foerderangebote!$D$102</f>
        <v>0</v>
      </c>
      <c r="T304" s="344">
        <f>Foerderangebote!$E$98</f>
        <v>0</v>
      </c>
      <c r="U304" s="344">
        <f>Foerderangebote!$E$99</f>
        <v>0</v>
      </c>
      <c r="V304" s="344">
        <f>Foerderangebote!$E$100</f>
        <v>0</v>
      </c>
      <c r="W304" s="344">
        <f>Foerderangebote!$E$101</f>
        <v>0</v>
      </c>
      <c r="X304" s="344">
        <f>Foerderangebote!$E$102</f>
        <v>0</v>
      </c>
    </row>
    <row r="305" spans="2:24" x14ac:dyDescent="0.25">
      <c r="B305" s="56"/>
      <c r="C305" s="56"/>
      <c r="D305" s="56"/>
      <c r="E305" s="56"/>
      <c r="F305" s="56"/>
      <c r="G305" s="56"/>
      <c r="L305" t="str">
        <f>IF(Foerderangebote!A103&lt;&gt;"",Foerderangebote!A103,IF(Foerderangebote!A103&lt;&gt;"",Foerderangebote!A103,""))</f>
        <v/>
      </c>
      <c r="M305" t="str">
        <f>IF(Foerderangebote!G103&lt;&gt;"",Foerderangebote!G103,IF(Foerderangebote!G103&lt;&gt;"",Foerderangebote!G103,""))</f>
        <v/>
      </c>
      <c r="N305" t="str">
        <f t="shared" si="2"/>
        <v/>
      </c>
      <c r="O305" s="336"/>
      <c r="P305" s="336"/>
      <c r="Q305" s="336"/>
      <c r="R305" s="336"/>
      <c r="S305" s="336"/>
      <c r="T305" s="336"/>
      <c r="U305" s="336"/>
      <c r="V305" s="336"/>
      <c r="W305" s="336"/>
      <c r="X305" s="336"/>
    </row>
    <row r="306" spans="2:24" x14ac:dyDescent="0.25">
      <c r="B306" s="56"/>
      <c r="C306" s="56"/>
      <c r="D306" s="56"/>
      <c r="E306" s="56"/>
      <c r="F306" s="56"/>
      <c r="G306" s="56"/>
      <c r="L306">
        <f>IF(Foerderangebote!A104&lt;&gt;"",Foerderangebote!A104,IF(Foerderangebote!A104&lt;&gt;"",Foerderangebote!A104,""))</f>
        <v>17</v>
      </c>
      <c r="M306" t="str">
        <f>IF(Foerderangebote!G104&lt;&gt;"",Foerderangebote!G104,IF(Foerderangebote!G104&lt;&gt;"",Foerderangebote!G104,""))</f>
        <v/>
      </c>
      <c r="N306" t="str">
        <f t="shared" si="2"/>
        <v/>
      </c>
      <c r="O306" s="344">
        <f>Foerderangebote!$D$104</f>
        <v>0</v>
      </c>
      <c r="P306" s="344">
        <f>Foerderangebote!$D$105</f>
        <v>0</v>
      </c>
      <c r="Q306" s="344">
        <f>Foerderangebote!$D$106</f>
        <v>0</v>
      </c>
      <c r="R306" s="344">
        <f>Foerderangebote!$D$107</f>
        <v>0</v>
      </c>
      <c r="S306" s="344">
        <f>Foerderangebote!$D$108</f>
        <v>0</v>
      </c>
      <c r="T306" s="344">
        <f>Foerderangebote!$E$104</f>
        <v>0</v>
      </c>
      <c r="U306" s="344">
        <f>Foerderangebote!$E$105</f>
        <v>0</v>
      </c>
      <c r="V306" s="344">
        <f>Foerderangebote!$E$106</f>
        <v>0</v>
      </c>
      <c r="W306" s="344">
        <f>Foerderangebote!$E$107</f>
        <v>0</v>
      </c>
      <c r="X306" s="344">
        <f>Foerderangebote!$E$108</f>
        <v>0</v>
      </c>
    </row>
    <row r="307" spans="2:24" x14ac:dyDescent="0.25">
      <c r="B307" s="56"/>
      <c r="C307" s="56"/>
      <c r="D307" s="56"/>
      <c r="E307" s="56"/>
      <c r="F307" s="56"/>
      <c r="G307" s="56"/>
      <c r="L307" t="str">
        <f>IF(Foerderangebote!A105&lt;&gt;"",Foerderangebote!A105,IF(Foerderangebote!A105&lt;&gt;"",Foerderangebote!A105,""))</f>
        <v/>
      </c>
      <c r="M307" t="str">
        <f>IF(Foerderangebote!G105&lt;&gt;"",Foerderangebote!G105,IF(Foerderangebote!G105&lt;&gt;"",Foerderangebote!G105,""))</f>
        <v/>
      </c>
      <c r="N307" t="str">
        <f t="shared" si="2"/>
        <v/>
      </c>
      <c r="O307" s="336"/>
      <c r="P307" s="336"/>
      <c r="Q307" s="336"/>
      <c r="R307" s="336"/>
      <c r="S307" s="336"/>
      <c r="T307" s="336"/>
      <c r="U307" s="336"/>
      <c r="V307" s="336"/>
      <c r="W307" s="336"/>
      <c r="X307" s="336"/>
    </row>
    <row r="308" spans="2:24" x14ac:dyDescent="0.25">
      <c r="B308" s="56"/>
      <c r="C308" s="56"/>
      <c r="D308" s="56"/>
      <c r="E308" s="56"/>
      <c r="F308" s="56"/>
      <c r="G308" s="56"/>
      <c r="L308" t="str">
        <f>IF(Foerderangebote!A106&lt;&gt;"",Foerderangebote!A106,IF(Foerderangebote!A106&lt;&gt;"",Foerderangebote!A106,""))</f>
        <v/>
      </c>
      <c r="M308" t="str">
        <f>IF(Foerderangebote!G106&lt;&gt;"",Foerderangebote!G106,IF(Foerderangebote!G106&lt;&gt;"",Foerderangebote!G106,""))</f>
        <v/>
      </c>
      <c r="N308" t="str">
        <f t="shared" si="2"/>
        <v/>
      </c>
      <c r="O308" s="344">
        <f>Foerderangebote!$D$104</f>
        <v>0</v>
      </c>
      <c r="P308" s="344">
        <f>Foerderangebote!$D$105</f>
        <v>0</v>
      </c>
      <c r="Q308" s="344">
        <f>Foerderangebote!$D$106</f>
        <v>0</v>
      </c>
      <c r="R308" s="344">
        <f>Foerderangebote!$D$107</f>
        <v>0</v>
      </c>
      <c r="S308" s="344">
        <f>Foerderangebote!$D$108</f>
        <v>0</v>
      </c>
      <c r="T308" s="344">
        <f>Foerderangebote!$E$104</f>
        <v>0</v>
      </c>
      <c r="U308" s="344">
        <f>Foerderangebote!$E$105</f>
        <v>0</v>
      </c>
      <c r="V308" s="344">
        <f>Foerderangebote!$E$106</f>
        <v>0</v>
      </c>
      <c r="W308" s="344">
        <f>Foerderangebote!$E$107</f>
        <v>0</v>
      </c>
      <c r="X308" s="344">
        <f>Foerderangebote!$E$108</f>
        <v>0</v>
      </c>
    </row>
    <row r="309" spans="2:24" x14ac:dyDescent="0.25">
      <c r="B309" s="56"/>
      <c r="C309" s="56"/>
      <c r="D309" s="56"/>
      <c r="E309" s="56"/>
      <c r="F309" s="56"/>
      <c r="G309" s="56"/>
      <c r="L309" t="str">
        <f>IF(Foerderangebote!A107&lt;&gt;"",Foerderangebote!A107,IF(Foerderangebote!A107&lt;&gt;"",Foerderangebote!A107,""))</f>
        <v/>
      </c>
      <c r="M309" t="str">
        <f>IF(Foerderangebote!G107&lt;&gt;"",Foerderangebote!G107,IF(Foerderangebote!G107&lt;&gt;"",Foerderangebote!G107,""))</f>
        <v/>
      </c>
      <c r="N309" t="str">
        <f t="shared" si="2"/>
        <v/>
      </c>
      <c r="O309" s="336"/>
      <c r="P309" s="336"/>
      <c r="Q309" s="336"/>
      <c r="R309" s="336"/>
      <c r="S309" s="336"/>
      <c r="T309" s="336"/>
      <c r="U309" s="336"/>
      <c r="V309" s="336"/>
      <c r="W309" s="336"/>
      <c r="X309" s="336"/>
    </row>
    <row r="310" spans="2:24" x14ac:dyDescent="0.25">
      <c r="B310" s="56"/>
      <c r="C310" s="56"/>
      <c r="D310" s="56"/>
      <c r="E310" s="56"/>
      <c r="F310" s="56"/>
      <c r="G310" s="56"/>
      <c r="L310" t="str">
        <f>IF(Foerderangebote!A108&lt;&gt;"",Foerderangebote!A108,IF(Foerderangebote!A108&lt;&gt;"",Foerderangebote!A108,""))</f>
        <v/>
      </c>
      <c r="M310" t="str">
        <f>IF(Foerderangebote!G108&lt;&gt;"",Foerderangebote!G108,IF(Foerderangebote!G108&lt;&gt;"",Foerderangebote!G108,""))</f>
        <v/>
      </c>
      <c r="N310" t="str">
        <f t="shared" si="2"/>
        <v/>
      </c>
      <c r="O310" s="344">
        <f>Foerderangebote!$D$104</f>
        <v>0</v>
      </c>
      <c r="P310" s="344">
        <f>Foerderangebote!$D$105</f>
        <v>0</v>
      </c>
      <c r="Q310" s="344">
        <f>Foerderangebote!$D$106</f>
        <v>0</v>
      </c>
      <c r="R310" s="344">
        <f>Foerderangebote!$D$107</f>
        <v>0</v>
      </c>
      <c r="S310" s="344">
        <f>Foerderangebote!$D$108</f>
        <v>0</v>
      </c>
      <c r="T310" s="344">
        <f>Foerderangebote!$E$104</f>
        <v>0</v>
      </c>
      <c r="U310" s="344">
        <f>Foerderangebote!$E$105</f>
        <v>0</v>
      </c>
      <c r="V310" s="344">
        <f>Foerderangebote!$E$106</f>
        <v>0</v>
      </c>
      <c r="W310" s="344">
        <f>Foerderangebote!$E$107</f>
        <v>0</v>
      </c>
      <c r="X310" s="344">
        <f>Foerderangebote!$E$108</f>
        <v>0</v>
      </c>
    </row>
    <row r="311" spans="2:24" x14ac:dyDescent="0.25">
      <c r="B311" s="56"/>
      <c r="C311" s="56"/>
      <c r="D311" s="56"/>
      <c r="E311" s="56"/>
      <c r="F311" s="56"/>
      <c r="G311" s="56"/>
      <c r="L311" t="str">
        <f>IF(Foerderangebote!A109&lt;&gt;"",Foerderangebote!A109,IF(Foerderangebote!A109&lt;&gt;"",Foerderangebote!A109,""))</f>
        <v/>
      </c>
      <c r="M311" t="str">
        <f>IF(Foerderangebote!G109&lt;&gt;"",Foerderangebote!G109,IF(Foerderangebote!G109&lt;&gt;"",Foerderangebote!G109,""))</f>
        <v/>
      </c>
      <c r="N311" t="str">
        <f t="shared" si="2"/>
        <v/>
      </c>
      <c r="O311" s="336"/>
      <c r="P311" s="336"/>
      <c r="Q311" s="336"/>
      <c r="R311" s="336"/>
      <c r="S311" s="336"/>
      <c r="T311" s="336"/>
      <c r="U311" s="336"/>
      <c r="V311" s="336"/>
      <c r="W311" s="336"/>
      <c r="X311" s="336"/>
    </row>
    <row r="312" spans="2:24" x14ac:dyDescent="0.25">
      <c r="B312" s="56"/>
      <c r="C312" s="56"/>
      <c r="D312" s="56"/>
      <c r="E312" s="56"/>
      <c r="F312" s="56"/>
      <c r="G312" s="56"/>
      <c r="L312">
        <f>IF(Foerderangebote!A110&lt;&gt;"",Foerderangebote!A110,IF(Foerderangebote!A110&lt;&gt;"",Foerderangebote!A110,""))</f>
        <v>18</v>
      </c>
      <c r="M312" t="str">
        <f>IF(Foerderangebote!G110&lt;&gt;"",Foerderangebote!G110,IF(Foerderangebote!G110&lt;&gt;"",Foerderangebote!G110,""))</f>
        <v/>
      </c>
      <c r="N312" t="str">
        <f t="shared" si="2"/>
        <v/>
      </c>
      <c r="O312" s="344">
        <f>Foerderangebote!$D$110</f>
        <v>0</v>
      </c>
      <c r="P312" s="344">
        <f>Foerderangebote!$D$111</f>
        <v>0</v>
      </c>
      <c r="Q312" s="344">
        <f>Foerderangebote!$D$112</f>
        <v>0</v>
      </c>
      <c r="R312" s="344">
        <f>Foerderangebote!$D$113</f>
        <v>0</v>
      </c>
      <c r="S312" s="344">
        <f>Foerderangebote!$D$114</f>
        <v>0</v>
      </c>
      <c r="T312" s="344">
        <f>Foerderangebote!$E$110</f>
        <v>0</v>
      </c>
      <c r="U312" s="344">
        <f>Foerderangebote!$E$111</f>
        <v>0</v>
      </c>
      <c r="V312" s="344">
        <f>Foerderangebote!$E$112</f>
        <v>0</v>
      </c>
      <c r="W312" s="344">
        <f>Foerderangebote!$E$113</f>
        <v>0</v>
      </c>
      <c r="X312" s="344">
        <f>Foerderangebote!$E$114</f>
        <v>0</v>
      </c>
    </row>
    <row r="313" spans="2:24" x14ac:dyDescent="0.25">
      <c r="B313" s="56"/>
      <c r="C313" s="56"/>
      <c r="D313" s="56"/>
      <c r="E313" s="56"/>
      <c r="F313" s="56"/>
      <c r="G313" s="56"/>
      <c r="L313" t="str">
        <f>IF(Foerderangebote!A111&lt;&gt;"",Foerderangebote!A111,IF(Foerderangebote!A111&lt;&gt;"",Foerderangebote!A111,""))</f>
        <v/>
      </c>
      <c r="M313" t="str">
        <f>IF(Foerderangebote!G111&lt;&gt;"",Foerderangebote!G111,IF(Foerderangebote!G111&lt;&gt;"",Foerderangebote!G111,""))</f>
        <v/>
      </c>
      <c r="N313" t="str">
        <f t="shared" si="2"/>
        <v/>
      </c>
      <c r="O313" s="336"/>
      <c r="P313" s="336"/>
      <c r="Q313" s="336"/>
      <c r="R313" s="336"/>
      <c r="S313" s="336"/>
      <c r="T313" s="336"/>
      <c r="U313" s="336"/>
      <c r="V313" s="336"/>
      <c r="W313" s="336"/>
      <c r="X313" s="336"/>
    </row>
    <row r="314" spans="2:24" x14ac:dyDescent="0.25">
      <c r="B314" s="56"/>
      <c r="C314" s="56"/>
      <c r="D314" s="56"/>
      <c r="E314" s="56"/>
      <c r="F314" s="56"/>
      <c r="G314" s="56"/>
      <c r="L314" t="str">
        <f>IF(Foerderangebote!A112&lt;&gt;"",Foerderangebote!A112,IF(Foerderangebote!A112&lt;&gt;"",Foerderangebote!A112,""))</f>
        <v/>
      </c>
      <c r="M314" t="str">
        <f>IF(Foerderangebote!G112&lt;&gt;"",Foerderangebote!G112,IF(Foerderangebote!G112&lt;&gt;"",Foerderangebote!G112,""))</f>
        <v/>
      </c>
      <c r="N314" t="str">
        <f t="shared" si="2"/>
        <v/>
      </c>
      <c r="O314" s="344">
        <f>Foerderangebote!$D$110</f>
        <v>0</v>
      </c>
      <c r="P314" s="344">
        <f>Foerderangebote!$D$111</f>
        <v>0</v>
      </c>
      <c r="Q314" s="344">
        <f>Foerderangebote!$D$112</f>
        <v>0</v>
      </c>
      <c r="R314" s="344">
        <f>Foerderangebote!$D$113</f>
        <v>0</v>
      </c>
      <c r="S314" s="344">
        <f>Foerderangebote!$D$114</f>
        <v>0</v>
      </c>
      <c r="T314" s="344">
        <f>Foerderangebote!$E$110</f>
        <v>0</v>
      </c>
      <c r="U314" s="344">
        <f>Foerderangebote!$E$111</f>
        <v>0</v>
      </c>
      <c r="V314" s="344">
        <f>Foerderangebote!$E$112</f>
        <v>0</v>
      </c>
      <c r="W314" s="344">
        <f>Foerderangebote!$E$113</f>
        <v>0</v>
      </c>
      <c r="X314" s="344">
        <f>Foerderangebote!$E$114</f>
        <v>0</v>
      </c>
    </row>
    <row r="315" spans="2:24" x14ac:dyDescent="0.25">
      <c r="B315" s="56"/>
      <c r="C315" s="56"/>
      <c r="D315" s="56"/>
      <c r="E315" s="56"/>
      <c r="F315" s="56"/>
      <c r="G315" s="56"/>
      <c r="L315" t="str">
        <f>IF(Foerderangebote!A113&lt;&gt;"",Foerderangebote!A113,IF(Foerderangebote!A113&lt;&gt;"",Foerderangebote!A113,""))</f>
        <v/>
      </c>
      <c r="M315" t="str">
        <f>IF(Foerderangebote!G113&lt;&gt;"",Foerderangebote!G113,IF(Foerderangebote!G113&lt;&gt;"",Foerderangebote!G113,""))</f>
        <v/>
      </c>
      <c r="N315" t="str">
        <f t="shared" si="2"/>
        <v/>
      </c>
      <c r="O315" s="336"/>
      <c r="P315" s="336"/>
      <c r="Q315" s="336"/>
      <c r="R315" s="336"/>
      <c r="S315" s="336"/>
      <c r="T315" s="336"/>
      <c r="U315" s="336"/>
      <c r="V315" s="336"/>
      <c r="W315" s="336"/>
      <c r="X315" s="336"/>
    </row>
    <row r="316" spans="2:24" x14ac:dyDescent="0.25">
      <c r="B316" s="56"/>
      <c r="C316" s="56"/>
      <c r="D316" s="56"/>
      <c r="E316" s="56"/>
      <c r="F316" s="56"/>
      <c r="G316" s="56"/>
      <c r="L316" t="str">
        <f>IF(Foerderangebote!A114&lt;&gt;"",Foerderangebote!A114,IF(Foerderangebote!A114&lt;&gt;"",Foerderangebote!A114,""))</f>
        <v/>
      </c>
      <c r="M316" t="str">
        <f>IF(Foerderangebote!G114&lt;&gt;"",Foerderangebote!G114,IF(Foerderangebote!G114&lt;&gt;"",Foerderangebote!G114,""))</f>
        <v/>
      </c>
      <c r="N316" t="str">
        <f t="shared" si="2"/>
        <v/>
      </c>
      <c r="O316" s="344">
        <f>Foerderangebote!$D$110</f>
        <v>0</v>
      </c>
      <c r="P316" s="344">
        <f>Foerderangebote!$D$111</f>
        <v>0</v>
      </c>
      <c r="Q316" s="344">
        <f>Foerderangebote!$D$112</f>
        <v>0</v>
      </c>
      <c r="R316" s="344">
        <f>Foerderangebote!$D$113</f>
        <v>0</v>
      </c>
      <c r="S316" s="344">
        <f>Foerderangebote!$D$114</f>
        <v>0</v>
      </c>
      <c r="T316" s="344">
        <f>Foerderangebote!$E$110</f>
        <v>0</v>
      </c>
      <c r="U316" s="344">
        <f>Foerderangebote!$E$111</f>
        <v>0</v>
      </c>
      <c r="V316" s="344">
        <f>Foerderangebote!$E$112</f>
        <v>0</v>
      </c>
      <c r="W316" s="344">
        <f>Foerderangebote!$E$113</f>
        <v>0</v>
      </c>
      <c r="X316" s="344">
        <f>Foerderangebote!$E$114</f>
        <v>0</v>
      </c>
    </row>
    <row r="317" spans="2:24" x14ac:dyDescent="0.25">
      <c r="B317" s="56"/>
      <c r="C317" s="56"/>
      <c r="D317" s="56"/>
      <c r="E317" s="56"/>
      <c r="F317" s="56"/>
      <c r="G317" s="56"/>
      <c r="L317" t="str">
        <f>IF(Foerderangebote!A115&lt;&gt;"",Foerderangebote!A115,IF(Foerderangebote!A115&lt;&gt;"",Foerderangebote!A115,""))</f>
        <v/>
      </c>
      <c r="M317" t="str">
        <f>IF(Foerderangebote!G115&lt;&gt;"",Foerderangebote!G115,IF(Foerderangebote!G115&lt;&gt;"",Foerderangebote!G115,""))</f>
        <v/>
      </c>
      <c r="N317" t="str">
        <f t="shared" si="2"/>
        <v/>
      </c>
      <c r="O317" s="336"/>
      <c r="P317" s="336"/>
      <c r="Q317" s="336"/>
      <c r="R317" s="336"/>
      <c r="S317" s="336"/>
      <c r="T317" s="336"/>
      <c r="U317" s="336"/>
      <c r="V317" s="336"/>
      <c r="W317" s="336"/>
      <c r="X317" s="336"/>
    </row>
    <row r="318" spans="2:24" x14ac:dyDescent="0.25">
      <c r="B318" s="56"/>
      <c r="C318" s="56"/>
      <c r="D318" s="56"/>
      <c r="E318" s="56"/>
      <c r="F318" s="56"/>
      <c r="G318" s="56"/>
      <c r="L318">
        <f>IF(Foerderangebote!A116&lt;&gt;"",Foerderangebote!A116,IF(Foerderangebote!A116&lt;&gt;"",Foerderangebote!A116,""))</f>
        <v>19</v>
      </c>
      <c r="M318" t="str">
        <f>IF(Foerderangebote!G116&lt;&gt;"",Foerderangebote!G116,IF(Foerderangebote!G116&lt;&gt;"",Foerderangebote!G116,""))</f>
        <v/>
      </c>
      <c r="N318" t="str">
        <f t="shared" si="2"/>
        <v/>
      </c>
      <c r="O318" s="344">
        <f>Foerderangebote!$D$116</f>
        <v>0</v>
      </c>
      <c r="P318" s="344">
        <f>Foerderangebote!$D$117</f>
        <v>0</v>
      </c>
      <c r="Q318" s="344">
        <f>Foerderangebote!$D$118</f>
        <v>0</v>
      </c>
      <c r="R318" s="344">
        <f>Foerderangebote!$D$119</f>
        <v>0</v>
      </c>
      <c r="S318" s="344">
        <f>Foerderangebote!$D$120</f>
        <v>0</v>
      </c>
      <c r="T318" s="344">
        <f>Foerderangebote!$E$116</f>
        <v>0</v>
      </c>
      <c r="U318" s="344">
        <f>Foerderangebote!$E$117</f>
        <v>0</v>
      </c>
      <c r="V318" s="344">
        <f>Foerderangebote!$E$118</f>
        <v>0</v>
      </c>
      <c r="W318" s="344">
        <f>Foerderangebote!$E$119</f>
        <v>0</v>
      </c>
      <c r="X318" s="344">
        <f>Foerderangebote!$E$120</f>
        <v>0</v>
      </c>
    </row>
    <row r="319" spans="2:24" x14ac:dyDescent="0.25">
      <c r="B319" s="56"/>
      <c r="C319" s="56"/>
      <c r="D319" s="56"/>
      <c r="E319" s="56"/>
      <c r="F319" s="56"/>
      <c r="G319" s="56"/>
      <c r="L319" t="str">
        <f>IF(Foerderangebote!A117&lt;&gt;"",Foerderangebote!A117,IF(Foerderangebote!A117&lt;&gt;"",Foerderangebote!A117,""))</f>
        <v/>
      </c>
      <c r="M319" t="str">
        <f>IF(Foerderangebote!G117&lt;&gt;"",Foerderangebote!G117,IF(Foerderangebote!G117&lt;&gt;"",Foerderangebote!G117,""))</f>
        <v/>
      </c>
      <c r="N319" t="str">
        <f t="shared" si="2"/>
        <v/>
      </c>
      <c r="O319" s="336"/>
      <c r="P319" s="336"/>
      <c r="Q319" s="336"/>
      <c r="R319" s="336"/>
      <c r="S319" s="336"/>
      <c r="T319" s="336"/>
      <c r="U319" s="336"/>
      <c r="V319" s="336"/>
      <c r="W319" s="336"/>
      <c r="X319" s="336"/>
    </row>
    <row r="320" spans="2:24" x14ac:dyDescent="0.25">
      <c r="B320" s="56"/>
      <c r="C320" s="56"/>
      <c r="D320" s="56"/>
      <c r="E320" s="56"/>
      <c r="F320" s="56"/>
      <c r="G320" s="56"/>
      <c r="L320" t="str">
        <f>IF(Foerderangebote!A118&lt;&gt;"",Foerderangebote!A118,IF(Foerderangebote!A118&lt;&gt;"",Foerderangebote!A118,""))</f>
        <v/>
      </c>
      <c r="M320" t="str">
        <f>IF(Foerderangebote!G118&lt;&gt;"",Foerderangebote!G118,IF(Foerderangebote!G118&lt;&gt;"",Foerderangebote!G118,""))</f>
        <v/>
      </c>
      <c r="N320" t="str">
        <f t="shared" si="2"/>
        <v/>
      </c>
      <c r="O320" s="344">
        <f>Foerderangebote!$D$116</f>
        <v>0</v>
      </c>
      <c r="P320" s="344">
        <f>Foerderangebote!$D$117</f>
        <v>0</v>
      </c>
      <c r="Q320" s="344">
        <f>Foerderangebote!$D$118</f>
        <v>0</v>
      </c>
      <c r="R320" s="344">
        <f>Foerderangebote!$D$119</f>
        <v>0</v>
      </c>
      <c r="S320" s="344">
        <f>Foerderangebote!$D$120</f>
        <v>0</v>
      </c>
      <c r="T320" s="344">
        <f>Foerderangebote!$E$116</f>
        <v>0</v>
      </c>
      <c r="U320" s="344">
        <f>Foerderangebote!$E$117</f>
        <v>0</v>
      </c>
      <c r="V320" s="344">
        <f>Foerderangebote!$E$118</f>
        <v>0</v>
      </c>
      <c r="W320" s="344">
        <f>Foerderangebote!$E$119</f>
        <v>0</v>
      </c>
      <c r="X320" s="344">
        <f>Foerderangebote!$E$120</f>
        <v>0</v>
      </c>
    </row>
    <row r="321" spans="2:24" x14ac:dyDescent="0.25">
      <c r="B321" s="56"/>
      <c r="C321" s="56"/>
      <c r="D321" s="56"/>
      <c r="E321" s="56"/>
      <c r="F321" s="56"/>
      <c r="G321" s="56"/>
      <c r="L321" t="str">
        <f>IF(Foerderangebote!A119&lt;&gt;"",Foerderangebote!A119,IF(Foerderangebote!A119&lt;&gt;"",Foerderangebote!A119,""))</f>
        <v/>
      </c>
      <c r="M321" t="str">
        <f>IF(Foerderangebote!G119&lt;&gt;"",Foerderangebote!G119,IF(Foerderangebote!G119&lt;&gt;"",Foerderangebote!G119,""))</f>
        <v/>
      </c>
      <c r="N321" t="str">
        <f t="shared" si="2"/>
        <v/>
      </c>
      <c r="O321" s="336"/>
      <c r="P321" s="336"/>
      <c r="Q321" s="336"/>
      <c r="R321" s="336"/>
      <c r="S321" s="336"/>
      <c r="T321" s="336"/>
      <c r="U321" s="336"/>
      <c r="V321" s="336"/>
      <c r="W321" s="336"/>
      <c r="X321" s="336"/>
    </row>
    <row r="322" spans="2:24" x14ac:dyDescent="0.25">
      <c r="B322" s="56"/>
      <c r="C322" s="56"/>
      <c r="D322" s="56"/>
      <c r="E322" s="56"/>
      <c r="F322" s="56"/>
      <c r="G322" s="56"/>
      <c r="L322" t="str">
        <f>IF(Foerderangebote!A120&lt;&gt;"",Foerderangebote!A120,IF(Foerderangebote!A120&lt;&gt;"",Foerderangebote!A120,""))</f>
        <v/>
      </c>
      <c r="M322" t="str">
        <f>IF(Foerderangebote!G120&lt;&gt;"",Foerderangebote!G120,IF(Foerderangebote!G120&lt;&gt;"",Foerderangebote!G120,""))</f>
        <v/>
      </c>
      <c r="N322" t="str">
        <f t="shared" si="2"/>
        <v/>
      </c>
      <c r="O322" s="344">
        <f>Foerderangebote!$D$116</f>
        <v>0</v>
      </c>
      <c r="P322" s="344">
        <f>Foerderangebote!$D$117</f>
        <v>0</v>
      </c>
      <c r="Q322" s="344">
        <f>Foerderangebote!$D$118</f>
        <v>0</v>
      </c>
      <c r="R322" s="344">
        <f>Foerderangebote!$D$119</f>
        <v>0</v>
      </c>
      <c r="S322" s="344">
        <f>Foerderangebote!$D$120</f>
        <v>0</v>
      </c>
      <c r="T322" s="344">
        <f>Foerderangebote!$E$116</f>
        <v>0</v>
      </c>
      <c r="U322" s="344">
        <f>Foerderangebote!$E$117</f>
        <v>0</v>
      </c>
      <c r="V322" s="344">
        <f>Foerderangebote!$E$118</f>
        <v>0</v>
      </c>
      <c r="W322" s="344">
        <f>Foerderangebote!$E$119</f>
        <v>0</v>
      </c>
      <c r="X322" s="344">
        <f>Foerderangebote!$E$120</f>
        <v>0</v>
      </c>
    </row>
    <row r="323" spans="2:24" x14ac:dyDescent="0.25">
      <c r="B323" s="56"/>
      <c r="C323" s="56"/>
      <c r="D323" s="56"/>
      <c r="E323" s="56"/>
      <c r="F323" s="56"/>
      <c r="G323" s="56"/>
      <c r="L323" t="str">
        <f>IF(Foerderangebote!A121&lt;&gt;"",Foerderangebote!A121,IF(Foerderangebote!A121&lt;&gt;"",Foerderangebote!A121,""))</f>
        <v/>
      </c>
      <c r="M323" t="str">
        <f>IF(Foerderangebote!G121&lt;&gt;"",Foerderangebote!G121,IF(Foerderangebote!G121&lt;&gt;"",Foerderangebote!G121,""))</f>
        <v/>
      </c>
      <c r="N323" t="str">
        <f t="shared" si="2"/>
        <v/>
      </c>
      <c r="O323" s="336"/>
      <c r="P323" s="336"/>
      <c r="Q323" s="336"/>
      <c r="R323" s="336"/>
      <c r="S323" s="336"/>
      <c r="T323" s="336"/>
      <c r="U323" s="336"/>
      <c r="V323" s="336"/>
      <c r="W323" s="336"/>
      <c r="X323" s="336"/>
    </row>
    <row r="324" spans="2:24" x14ac:dyDescent="0.25">
      <c r="B324" s="56"/>
      <c r="C324" s="56"/>
      <c r="D324" s="56"/>
      <c r="E324" s="56"/>
      <c r="F324" s="56"/>
      <c r="G324" s="56"/>
      <c r="L324">
        <f>IF(Foerderangebote!A122&lt;&gt;"",Foerderangebote!A122,IF(Foerderangebote!A122&lt;&gt;"",Foerderangebote!A122,""))</f>
        <v>20</v>
      </c>
      <c r="M324" t="str">
        <f>IF(Foerderangebote!G122&lt;&gt;"",Foerderangebote!G122,IF(Foerderangebote!G122&lt;&gt;"",Foerderangebote!G122,""))</f>
        <v/>
      </c>
      <c r="N324" t="str">
        <f t="shared" si="2"/>
        <v/>
      </c>
      <c r="O324" s="344">
        <f>Foerderangebote!$D$122</f>
        <v>0</v>
      </c>
      <c r="P324" s="344">
        <f>Foerderangebote!$D$123</f>
        <v>0</v>
      </c>
      <c r="Q324" s="344">
        <f>Foerderangebote!$D$124</f>
        <v>0</v>
      </c>
      <c r="R324" s="344">
        <f>Foerderangebote!$D$125</f>
        <v>0</v>
      </c>
      <c r="S324" s="344">
        <f>Foerderangebote!$D$126</f>
        <v>0</v>
      </c>
      <c r="T324" s="344">
        <f>Foerderangebote!$E$122</f>
        <v>0</v>
      </c>
      <c r="U324" s="344">
        <f>Foerderangebote!$E$123</f>
        <v>0</v>
      </c>
      <c r="V324" s="344">
        <f>Foerderangebote!$E$124</f>
        <v>0</v>
      </c>
      <c r="W324" s="344">
        <f>Foerderangebote!$E$125</f>
        <v>0</v>
      </c>
      <c r="X324" s="344">
        <f>Foerderangebote!$E$126</f>
        <v>0</v>
      </c>
    </row>
    <row r="325" spans="2:24" x14ac:dyDescent="0.25">
      <c r="B325" s="56"/>
      <c r="C325" s="56"/>
      <c r="D325" s="56"/>
      <c r="E325" s="56"/>
      <c r="F325" s="56"/>
      <c r="G325" s="56"/>
      <c r="L325" t="str">
        <f>IF(Foerderangebote!A123&lt;&gt;"",Foerderangebote!A123,IF(Foerderangebote!A123&lt;&gt;"",Foerderangebote!A123,""))</f>
        <v/>
      </c>
      <c r="M325" t="str">
        <f>IF(Foerderangebote!G123&lt;&gt;"",Foerderangebote!G123,IF(Foerderangebote!G123&lt;&gt;"",Foerderangebote!G123,""))</f>
        <v/>
      </c>
      <c r="N325" t="str">
        <f t="shared" si="2"/>
        <v/>
      </c>
      <c r="O325" s="336"/>
      <c r="P325" s="336"/>
      <c r="Q325" s="336"/>
      <c r="R325" s="336"/>
      <c r="S325" s="336"/>
      <c r="T325" s="336"/>
      <c r="U325" s="336"/>
      <c r="V325" s="336"/>
      <c r="W325" s="336"/>
      <c r="X325" s="336"/>
    </row>
    <row r="326" spans="2:24" x14ac:dyDescent="0.25">
      <c r="B326" s="56"/>
      <c r="C326" s="56"/>
      <c r="D326" s="56"/>
      <c r="E326" s="56"/>
      <c r="F326" s="56"/>
      <c r="G326" s="56"/>
      <c r="L326" t="str">
        <f>IF(Foerderangebote!A124&lt;&gt;"",Foerderangebote!A124,IF(Foerderangebote!A124&lt;&gt;"",Foerderangebote!A124,""))</f>
        <v/>
      </c>
      <c r="M326" t="str">
        <f>IF(Foerderangebote!G124&lt;&gt;"",Foerderangebote!G124,IF(Foerderangebote!G124&lt;&gt;"",Foerderangebote!G124,""))</f>
        <v/>
      </c>
      <c r="N326" t="str">
        <f t="shared" si="2"/>
        <v/>
      </c>
      <c r="O326" s="344">
        <f>Foerderangebote!$D$122</f>
        <v>0</v>
      </c>
      <c r="P326" s="344">
        <f>Foerderangebote!$D$123</f>
        <v>0</v>
      </c>
      <c r="Q326" s="344">
        <f>Foerderangebote!$D$124</f>
        <v>0</v>
      </c>
      <c r="R326" s="344">
        <f>Foerderangebote!$D$125</f>
        <v>0</v>
      </c>
      <c r="S326" s="344">
        <f>Foerderangebote!$D$126</f>
        <v>0</v>
      </c>
      <c r="T326" s="344">
        <f>Foerderangebote!$E$122</f>
        <v>0</v>
      </c>
      <c r="U326" s="344">
        <f>Foerderangebote!$E$123</f>
        <v>0</v>
      </c>
      <c r="V326" s="344">
        <f>Foerderangebote!$E$124</f>
        <v>0</v>
      </c>
      <c r="W326" s="344">
        <f>Foerderangebote!$E$125</f>
        <v>0</v>
      </c>
      <c r="X326" s="344">
        <f>Foerderangebote!$E$126</f>
        <v>0</v>
      </c>
    </row>
    <row r="327" spans="2:24" x14ac:dyDescent="0.25">
      <c r="B327" s="56"/>
      <c r="C327" s="56"/>
      <c r="D327" s="56"/>
      <c r="E327" s="56"/>
      <c r="F327" s="56"/>
      <c r="G327" s="56"/>
      <c r="L327" t="str">
        <f>IF(Foerderangebote!A125&lt;&gt;"",Foerderangebote!A125,IF(Foerderangebote!A125&lt;&gt;"",Foerderangebote!A125,""))</f>
        <v/>
      </c>
      <c r="M327" t="str">
        <f>IF(Foerderangebote!G125&lt;&gt;"",Foerderangebote!G125,IF(Foerderangebote!G125&lt;&gt;"",Foerderangebote!G125,""))</f>
        <v/>
      </c>
      <c r="N327" t="str">
        <f t="shared" si="2"/>
        <v/>
      </c>
      <c r="O327" s="336"/>
      <c r="P327" s="336"/>
      <c r="Q327" s="336"/>
      <c r="R327" s="336"/>
      <c r="S327" s="336"/>
      <c r="T327" s="336"/>
      <c r="U327" s="336"/>
      <c r="V327" s="336"/>
      <c r="W327" s="336"/>
      <c r="X327" s="336"/>
    </row>
    <row r="328" spans="2:24" x14ac:dyDescent="0.25">
      <c r="B328" s="56"/>
      <c r="C328" s="56"/>
      <c r="D328" s="56"/>
      <c r="E328" s="56"/>
      <c r="F328" s="56"/>
      <c r="G328" s="56"/>
      <c r="L328" t="str">
        <f>IF(Foerderangebote!A126&lt;&gt;"",Foerderangebote!A126,IF(Foerderangebote!A126&lt;&gt;"",Foerderangebote!A126,""))</f>
        <v/>
      </c>
      <c r="M328" t="str">
        <f>IF(Foerderangebote!G126&lt;&gt;"",Foerderangebote!G126,IF(Foerderangebote!G126&lt;&gt;"",Foerderangebote!G126,""))</f>
        <v/>
      </c>
      <c r="N328" t="str">
        <f t="shared" si="2"/>
        <v/>
      </c>
      <c r="O328" s="344">
        <f>Foerderangebote!$D$122</f>
        <v>0</v>
      </c>
      <c r="P328" s="344">
        <f>Foerderangebote!$D$123</f>
        <v>0</v>
      </c>
      <c r="Q328" s="344">
        <f>Foerderangebote!$D$124</f>
        <v>0</v>
      </c>
      <c r="R328" s="344">
        <f>Foerderangebote!$D$125</f>
        <v>0</v>
      </c>
      <c r="S328" s="344">
        <f>Foerderangebote!$D$126</f>
        <v>0</v>
      </c>
      <c r="T328" s="344">
        <f>Foerderangebote!$E$122</f>
        <v>0</v>
      </c>
      <c r="U328" s="344">
        <f>Foerderangebote!$E$123</f>
        <v>0</v>
      </c>
      <c r="V328" s="344">
        <f>Foerderangebote!$E$124</f>
        <v>0</v>
      </c>
      <c r="W328" s="344">
        <f>Foerderangebote!$E$125</f>
        <v>0</v>
      </c>
      <c r="X328" s="344">
        <f>Foerderangebote!$E$126</f>
        <v>0</v>
      </c>
    </row>
    <row r="329" spans="2:24" x14ac:dyDescent="0.25">
      <c r="B329" s="56"/>
      <c r="C329" s="56"/>
      <c r="D329" s="56"/>
      <c r="E329" s="56"/>
      <c r="F329" s="56"/>
      <c r="G329" s="56"/>
      <c r="L329" t="str">
        <f>IF(Foerderangebote!A127&lt;&gt;"",Foerderangebote!A127,IF(Foerderangebote!A127&lt;&gt;"",Foerderangebote!A127,""))</f>
        <v/>
      </c>
      <c r="M329" t="str">
        <f>IF(Foerderangebote!G127&lt;&gt;"",Foerderangebote!G127,IF(Foerderangebote!G127&lt;&gt;"",Foerderangebote!G127,""))</f>
        <v/>
      </c>
      <c r="N329" t="str">
        <f t="shared" si="2"/>
        <v/>
      </c>
      <c r="O329" s="336"/>
      <c r="P329" s="336"/>
      <c r="Q329" s="336"/>
      <c r="R329" s="336"/>
      <c r="S329" s="336"/>
      <c r="T329" s="336"/>
      <c r="U329" s="336"/>
      <c r="V329" s="336"/>
      <c r="W329" s="336"/>
      <c r="X329" s="336"/>
    </row>
    <row r="330" spans="2:24" x14ac:dyDescent="0.25">
      <c r="B330" s="56"/>
      <c r="C330" s="56"/>
      <c r="D330" s="56"/>
      <c r="E330" s="56"/>
      <c r="F330" s="56"/>
      <c r="G330" s="56"/>
      <c r="L330">
        <f>IF(Foerderangebote!A128&lt;&gt;"",Foerderangebote!A128,IF(Foerderangebote!A128&lt;&gt;"",Foerderangebote!A128,""))</f>
        <v>21</v>
      </c>
      <c r="M330" t="str">
        <f>IF(Foerderangebote!G128&lt;&gt;"",Foerderangebote!G128,IF(Foerderangebote!G128&lt;&gt;"",Foerderangebote!G128,""))</f>
        <v/>
      </c>
      <c r="N330" t="str">
        <f t="shared" si="2"/>
        <v/>
      </c>
      <c r="O330" s="344">
        <f>Foerderangebote!$D$128</f>
        <v>0</v>
      </c>
      <c r="P330" s="344">
        <f>Foerderangebote!$D$129</f>
        <v>0</v>
      </c>
      <c r="Q330" s="344">
        <f>Foerderangebote!$D$130</f>
        <v>0</v>
      </c>
      <c r="R330" s="344">
        <f>Foerderangebote!$D$131</f>
        <v>0</v>
      </c>
      <c r="S330" s="344">
        <f>Foerderangebote!$D$132</f>
        <v>0</v>
      </c>
      <c r="T330" s="344">
        <f>Foerderangebote!$E$128</f>
        <v>0</v>
      </c>
      <c r="U330" s="344">
        <f>Foerderangebote!$E$129</f>
        <v>0</v>
      </c>
      <c r="V330" s="344">
        <f>Foerderangebote!$E$130</f>
        <v>0</v>
      </c>
      <c r="W330" s="344">
        <f>Foerderangebote!$E$131</f>
        <v>0</v>
      </c>
      <c r="X330" s="344">
        <f>Foerderangebote!$E$132</f>
        <v>0</v>
      </c>
    </row>
    <row r="331" spans="2:24" x14ac:dyDescent="0.25">
      <c r="B331" s="56"/>
      <c r="C331" s="56"/>
      <c r="D331" s="56"/>
      <c r="E331" s="56"/>
      <c r="F331" s="56"/>
      <c r="G331" s="56"/>
      <c r="L331" t="str">
        <f>IF(Foerderangebote!A129&lt;&gt;"",Foerderangebote!A129,IF(Foerderangebote!A129&lt;&gt;"",Foerderangebote!A129,""))</f>
        <v/>
      </c>
      <c r="M331" t="str">
        <f>IF(Foerderangebote!G129&lt;&gt;"",Foerderangebote!G129,IF(Foerderangebote!G129&lt;&gt;"",Foerderangebote!G129,""))</f>
        <v/>
      </c>
      <c r="N331" t="str">
        <f t="shared" si="2"/>
        <v/>
      </c>
      <c r="O331" s="336"/>
      <c r="P331" s="336"/>
      <c r="Q331" s="336"/>
      <c r="R331" s="336"/>
      <c r="S331" s="336"/>
      <c r="T331" s="336"/>
      <c r="U331" s="336"/>
      <c r="V331" s="336"/>
      <c r="W331" s="336"/>
      <c r="X331" s="336"/>
    </row>
    <row r="332" spans="2:24" x14ac:dyDescent="0.25">
      <c r="B332" s="56"/>
      <c r="C332" s="56"/>
      <c r="D332" s="56"/>
      <c r="E332" s="56"/>
      <c r="F332" s="56"/>
      <c r="G332" s="56"/>
      <c r="L332" t="str">
        <f>IF(Foerderangebote!A130&lt;&gt;"",Foerderangebote!A130,IF(Foerderangebote!A130&lt;&gt;"",Foerderangebote!A130,""))</f>
        <v/>
      </c>
      <c r="M332" t="str">
        <f>IF(Foerderangebote!G130&lt;&gt;"",Foerderangebote!G130,IF(Foerderangebote!G130&lt;&gt;"",Foerderangebote!G130,""))</f>
        <v/>
      </c>
      <c r="N332" t="str">
        <f t="shared" si="2"/>
        <v/>
      </c>
      <c r="O332" s="344">
        <f>Foerderangebote!$D$128</f>
        <v>0</v>
      </c>
      <c r="P332" s="344">
        <f>Foerderangebote!$D$129</f>
        <v>0</v>
      </c>
      <c r="Q332" s="344">
        <f>Foerderangebote!$D$130</f>
        <v>0</v>
      </c>
      <c r="R332" s="344">
        <f>Foerderangebote!$D$131</f>
        <v>0</v>
      </c>
      <c r="S332" s="344">
        <f>Foerderangebote!$D$132</f>
        <v>0</v>
      </c>
      <c r="T332" s="344">
        <f>Foerderangebote!$E$128</f>
        <v>0</v>
      </c>
      <c r="U332" s="344">
        <f>Foerderangebote!$E$129</f>
        <v>0</v>
      </c>
      <c r="V332" s="344">
        <f>Foerderangebote!$E$130</f>
        <v>0</v>
      </c>
      <c r="W332" s="344">
        <f>Foerderangebote!$E$131</f>
        <v>0</v>
      </c>
      <c r="X332" s="344">
        <f>Foerderangebote!$E$132</f>
        <v>0</v>
      </c>
    </row>
    <row r="333" spans="2:24" x14ac:dyDescent="0.25">
      <c r="B333" s="56"/>
      <c r="C333" s="56"/>
      <c r="D333" s="56"/>
      <c r="E333" s="56"/>
      <c r="F333" s="56"/>
      <c r="G333" s="56"/>
      <c r="L333" t="str">
        <f>IF(Foerderangebote!A131&lt;&gt;"",Foerderangebote!A131,IF(Foerderangebote!A131&lt;&gt;"",Foerderangebote!A131,""))</f>
        <v/>
      </c>
      <c r="M333" t="str">
        <f>IF(Foerderangebote!G131&lt;&gt;"",Foerderangebote!G131,IF(Foerderangebote!G131&lt;&gt;"",Foerderangebote!G131,""))</f>
        <v/>
      </c>
      <c r="N333" t="str">
        <f t="shared" si="2"/>
        <v/>
      </c>
      <c r="O333" s="336"/>
      <c r="P333" s="336"/>
      <c r="Q333" s="336"/>
      <c r="R333" s="336"/>
      <c r="S333" s="336"/>
      <c r="T333" s="336"/>
      <c r="U333" s="336"/>
      <c r="V333" s="336"/>
      <c r="W333" s="336"/>
      <c r="X333" s="336"/>
    </row>
    <row r="334" spans="2:24" x14ac:dyDescent="0.25">
      <c r="B334" s="56"/>
      <c r="C334" s="56"/>
      <c r="D334" s="56"/>
      <c r="E334" s="56"/>
      <c r="F334" s="56"/>
      <c r="G334" s="56"/>
      <c r="L334" t="str">
        <f>IF(Foerderangebote!A132&lt;&gt;"",Foerderangebote!A132,IF(Foerderangebote!A132&lt;&gt;"",Foerderangebote!A132,""))</f>
        <v/>
      </c>
      <c r="M334" t="str">
        <f>IF(Foerderangebote!G132&lt;&gt;"",Foerderangebote!G132,IF(Foerderangebote!G132&lt;&gt;"",Foerderangebote!G132,""))</f>
        <v/>
      </c>
      <c r="N334" t="str">
        <f t="shared" si="2"/>
        <v/>
      </c>
      <c r="O334" s="344">
        <f>Foerderangebote!$D$128</f>
        <v>0</v>
      </c>
      <c r="P334" s="344">
        <f>Foerderangebote!$D$129</f>
        <v>0</v>
      </c>
      <c r="Q334" s="344">
        <f>Foerderangebote!$D$130</f>
        <v>0</v>
      </c>
      <c r="R334" s="344">
        <f>Foerderangebote!$D$131</f>
        <v>0</v>
      </c>
      <c r="S334" s="344">
        <f>Foerderangebote!$D$132</f>
        <v>0</v>
      </c>
      <c r="T334" s="344">
        <f>Foerderangebote!$E$128</f>
        <v>0</v>
      </c>
      <c r="U334" s="344">
        <f>Foerderangebote!$E$129</f>
        <v>0</v>
      </c>
      <c r="V334" s="344">
        <f>Foerderangebote!$E$130</f>
        <v>0</v>
      </c>
      <c r="W334" s="344">
        <f>Foerderangebote!$E$131</f>
        <v>0</v>
      </c>
      <c r="X334" s="344">
        <f>Foerderangebote!$E$132</f>
        <v>0</v>
      </c>
    </row>
    <row r="335" spans="2:24" x14ac:dyDescent="0.25">
      <c r="B335" s="56"/>
      <c r="C335" s="56"/>
      <c r="D335" s="56"/>
      <c r="E335" s="56"/>
      <c r="F335" s="56"/>
      <c r="G335" s="56"/>
      <c r="L335" t="str">
        <f>IF(Foerderangebote!A133&lt;&gt;"",Foerderangebote!A133,IF(Foerderangebote!A133&lt;&gt;"",Foerderangebote!A133,""))</f>
        <v/>
      </c>
      <c r="M335" t="str">
        <f>IF(Foerderangebote!G133&lt;&gt;"",Foerderangebote!G133,IF(Foerderangebote!G133&lt;&gt;"",Foerderangebote!G133,""))</f>
        <v/>
      </c>
      <c r="N335" t="str">
        <f t="shared" si="2"/>
        <v/>
      </c>
      <c r="O335" s="336"/>
      <c r="P335" s="336"/>
      <c r="Q335" s="336"/>
      <c r="R335" s="336"/>
      <c r="S335" s="336"/>
      <c r="T335" s="336"/>
      <c r="U335" s="336"/>
      <c r="V335" s="336"/>
      <c r="W335" s="336"/>
      <c r="X335" s="336"/>
    </row>
    <row r="336" spans="2:24" x14ac:dyDescent="0.25">
      <c r="B336" s="56"/>
      <c r="C336" s="56"/>
      <c r="D336" s="56"/>
      <c r="E336" s="56"/>
      <c r="F336" s="56"/>
      <c r="G336" s="56"/>
      <c r="L336">
        <f>IF(Foerderangebote!A134&lt;&gt;"",Foerderangebote!A134,IF(Foerderangebote!A134&lt;&gt;"",Foerderangebote!A134,""))</f>
        <v>22</v>
      </c>
      <c r="M336" t="str">
        <f>IF(Foerderangebote!G134&lt;&gt;"",Foerderangebote!G134,IF(Foerderangebote!G134&lt;&gt;"",Foerderangebote!G134,""))</f>
        <v/>
      </c>
      <c r="N336" t="str">
        <f t="shared" si="2"/>
        <v/>
      </c>
      <c r="O336" s="344">
        <f>Foerderangebote!$D$134</f>
        <v>0</v>
      </c>
      <c r="P336" s="344">
        <f>Foerderangebote!$D$135</f>
        <v>0</v>
      </c>
      <c r="Q336" s="344">
        <f>Foerderangebote!$D$136</f>
        <v>0</v>
      </c>
      <c r="R336" s="344">
        <f>Foerderangebote!$D$137</f>
        <v>0</v>
      </c>
      <c r="S336" s="344">
        <f>Foerderangebote!$D$138</f>
        <v>0</v>
      </c>
      <c r="T336" s="344">
        <f>Foerderangebote!$E$134</f>
        <v>0</v>
      </c>
      <c r="U336" s="344">
        <f>Foerderangebote!$E$135</f>
        <v>0</v>
      </c>
      <c r="V336" s="344">
        <f>Foerderangebote!$E$136</f>
        <v>0</v>
      </c>
      <c r="W336" s="344">
        <f>Foerderangebote!$E$137</f>
        <v>0</v>
      </c>
      <c r="X336" s="344">
        <f>Foerderangebote!$E$138</f>
        <v>0</v>
      </c>
    </row>
    <row r="337" spans="2:24" x14ac:dyDescent="0.25">
      <c r="B337" s="56"/>
      <c r="C337" s="56"/>
      <c r="D337" s="56"/>
      <c r="E337" s="56"/>
      <c r="F337" s="56"/>
      <c r="G337" s="56"/>
      <c r="L337" t="str">
        <f>IF(Foerderangebote!A135&lt;&gt;"",Foerderangebote!A135,IF(Foerderangebote!A135&lt;&gt;"",Foerderangebote!A135,""))</f>
        <v/>
      </c>
      <c r="M337" t="str">
        <f>IF(Foerderangebote!G135&lt;&gt;"",Foerderangebote!G135,IF(Foerderangebote!G135&lt;&gt;"",Foerderangebote!G135,""))</f>
        <v/>
      </c>
      <c r="N337" t="str">
        <f t="shared" si="2"/>
        <v/>
      </c>
      <c r="O337" s="336"/>
      <c r="P337" s="336"/>
      <c r="Q337" s="336"/>
      <c r="R337" s="336"/>
      <c r="S337" s="336"/>
      <c r="T337" s="336"/>
      <c r="U337" s="336"/>
      <c r="V337" s="336"/>
      <c r="W337" s="336"/>
      <c r="X337" s="336"/>
    </row>
    <row r="338" spans="2:24" x14ac:dyDescent="0.25">
      <c r="B338" s="56"/>
      <c r="C338" s="56"/>
      <c r="D338" s="56"/>
      <c r="E338" s="56"/>
      <c r="F338" s="56"/>
      <c r="G338" s="56"/>
      <c r="L338" t="str">
        <f>IF(Foerderangebote!A136&lt;&gt;"",Foerderangebote!A136,IF(Foerderangebote!A136&lt;&gt;"",Foerderangebote!A136,""))</f>
        <v/>
      </c>
      <c r="M338" t="str">
        <f>IF(Foerderangebote!G136&lt;&gt;"",Foerderangebote!G136,IF(Foerderangebote!G136&lt;&gt;"",Foerderangebote!G136,""))</f>
        <v/>
      </c>
      <c r="N338" t="str">
        <f t="shared" si="2"/>
        <v/>
      </c>
      <c r="O338" s="344">
        <f>Foerderangebote!$D$134</f>
        <v>0</v>
      </c>
      <c r="P338" s="344">
        <f>Foerderangebote!$D$135</f>
        <v>0</v>
      </c>
      <c r="Q338" s="344">
        <f>Foerderangebote!$D$136</f>
        <v>0</v>
      </c>
      <c r="R338" s="344">
        <f>Foerderangebote!$D$137</f>
        <v>0</v>
      </c>
      <c r="S338" s="344">
        <f>Foerderangebote!$D$138</f>
        <v>0</v>
      </c>
      <c r="T338" s="344">
        <f>Foerderangebote!$E$134</f>
        <v>0</v>
      </c>
      <c r="U338" s="344">
        <f>Foerderangebote!$E$135</f>
        <v>0</v>
      </c>
      <c r="V338" s="344">
        <f>Foerderangebote!$E$136</f>
        <v>0</v>
      </c>
      <c r="W338" s="344">
        <f>Foerderangebote!$E$137</f>
        <v>0</v>
      </c>
      <c r="X338" s="344">
        <f>Foerderangebote!$E$138</f>
        <v>0</v>
      </c>
    </row>
    <row r="339" spans="2:24" x14ac:dyDescent="0.25">
      <c r="B339" s="56"/>
      <c r="C339" s="56"/>
      <c r="D339" s="56"/>
      <c r="E339" s="56"/>
      <c r="F339" s="56"/>
      <c r="G339" s="56"/>
      <c r="L339" t="str">
        <f>IF(Foerderangebote!A137&lt;&gt;"",Foerderangebote!A137,IF(Foerderangebote!A137&lt;&gt;"",Foerderangebote!A137,""))</f>
        <v/>
      </c>
      <c r="M339" t="str">
        <f>IF(Foerderangebote!G137&lt;&gt;"",Foerderangebote!G137,IF(Foerderangebote!G137&lt;&gt;"",Foerderangebote!G137,""))</f>
        <v/>
      </c>
      <c r="N339" t="str">
        <f t="shared" si="2"/>
        <v/>
      </c>
      <c r="O339" s="336"/>
      <c r="P339" s="336"/>
      <c r="Q339" s="336"/>
      <c r="R339" s="336"/>
      <c r="S339" s="336"/>
      <c r="T339" s="336"/>
      <c r="U339" s="336"/>
      <c r="V339" s="336"/>
      <c r="W339" s="336"/>
      <c r="X339" s="336"/>
    </row>
    <row r="340" spans="2:24" x14ac:dyDescent="0.25">
      <c r="B340" s="56"/>
      <c r="C340" s="56"/>
      <c r="D340" s="56"/>
      <c r="E340" s="56"/>
      <c r="F340" s="56"/>
      <c r="G340" s="56"/>
      <c r="L340" t="str">
        <f>IF(Foerderangebote!A138&lt;&gt;"",Foerderangebote!A138,IF(Foerderangebote!A138&lt;&gt;"",Foerderangebote!A138,""))</f>
        <v/>
      </c>
      <c r="M340" t="str">
        <f>IF(Foerderangebote!G138&lt;&gt;"",Foerderangebote!G138,IF(Foerderangebote!G138&lt;&gt;"",Foerderangebote!G138,""))</f>
        <v/>
      </c>
      <c r="N340" t="str">
        <f t="shared" si="2"/>
        <v/>
      </c>
      <c r="O340" s="344">
        <f>Foerderangebote!$D$134</f>
        <v>0</v>
      </c>
      <c r="P340" s="344">
        <f>Foerderangebote!$D$135</f>
        <v>0</v>
      </c>
      <c r="Q340" s="344">
        <f>Foerderangebote!$D$136</f>
        <v>0</v>
      </c>
      <c r="R340" s="344">
        <f>Foerderangebote!$D$137</f>
        <v>0</v>
      </c>
      <c r="S340" s="344">
        <f>Foerderangebote!$D$138</f>
        <v>0</v>
      </c>
      <c r="T340" s="344">
        <f>Foerderangebote!$E$134</f>
        <v>0</v>
      </c>
      <c r="U340" s="344">
        <f>Foerderangebote!$E$135</f>
        <v>0</v>
      </c>
      <c r="V340" s="344">
        <f>Foerderangebote!$E$136</f>
        <v>0</v>
      </c>
      <c r="W340" s="344">
        <f>Foerderangebote!$E$137</f>
        <v>0</v>
      </c>
      <c r="X340" s="344">
        <f>Foerderangebote!$E$138</f>
        <v>0</v>
      </c>
    </row>
    <row r="341" spans="2:24" x14ac:dyDescent="0.25">
      <c r="B341" s="56"/>
      <c r="C341" s="56"/>
      <c r="D341" s="56"/>
      <c r="E341" s="56"/>
      <c r="F341" s="56"/>
      <c r="G341" s="56"/>
      <c r="L341" t="str">
        <f>IF(Foerderangebote!A139&lt;&gt;"",Foerderangebote!A139,IF(Foerderangebote!A139&lt;&gt;"",Foerderangebote!A139,""))</f>
        <v/>
      </c>
      <c r="M341" t="str">
        <f>IF(Foerderangebote!G139&lt;&gt;"",Foerderangebote!G139,IF(Foerderangebote!G139&lt;&gt;"",Foerderangebote!G139,""))</f>
        <v/>
      </c>
      <c r="N341" t="str">
        <f t="shared" si="2"/>
        <v/>
      </c>
      <c r="O341" s="336"/>
      <c r="P341" s="336"/>
      <c r="Q341" s="336"/>
      <c r="R341" s="336"/>
      <c r="S341" s="336"/>
      <c r="T341" s="336"/>
      <c r="U341" s="336"/>
      <c r="V341" s="336"/>
      <c r="W341" s="336"/>
      <c r="X341" s="336"/>
    </row>
    <row r="342" spans="2:24" x14ac:dyDescent="0.25">
      <c r="B342" s="56"/>
      <c r="C342" s="56"/>
      <c r="D342" s="56"/>
      <c r="E342" s="56"/>
      <c r="F342" s="56"/>
      <c r="G342" s="56"/>
      <c r="L342">
        <f>IF(Foerderangebote!A140&lt;&gt;"",Foerderangebote!A140,IF(Foerderangebote!A140&lt;&gt;"",Foerderangebote!A140,""))</f>
        <v>23</v>
      </c>
      <c r="M342" t="str">
        <f>IF(Foerderangebote!G140&lt;&gt;"",Foerderangebote!G140,IF(Foerderangebote!G140&lt;&gt;"",Foerderangebote!G140,""))</f>
        <v/>
      </c>
      <c r="N342" t="str">
        <f t="shared" si="2"/>
        <v/>
      </c>
      <c r="O342" s="344">
        <f>Foerderangebote!$D$140</f>
        <v>0</v>
      </c>
      <c r="P342" s="344">
        <f>Foerderangebote!$D$141</f>
        <v>0</v>
      </c>
      <c r="Q342" s="344">
        <f>Foerderangebote!$D$142</f>
        <v>0</v>
      </c>
      <c r="R342" s="344">
        <f>Foerderangebote!$D$143</f>
        <v>0</v>
      </c>
      <c r="S342" s="344">
        <f>Foerderangebote!$D$144</f>
        <v>0</v>
      </c>
      <c r="T342" s="344">
        <f>Foerderangebote!$E$140</f>
        <v>0</v>
      </c>
      <c r="U342" s="344">
        <f>Foerderangebote!$E$141</f>
        <v>0</v>
      </c>
      <c r="V342" s="344">
        <f>Foerderangebote!$E$142</f>
        <v>0</v>
      </c>
      <c r="W342" s="344">
        <f>Foerderangebote!$E$143</f>
        <v>0</v>
      </c>
      <c r="X342" s="344">
        <f>Foerderangebote!$E$144</f>
        <v>0</v>
      </c>
    </row>
    <row r="343" spans="2:24" x14ac:dyDescent="0.25">
      <c r="B343" s="56"/>
      <c r="C343" s="56"/>
      <c r="D343" s="56"/>
      <c r="E343" s="56"/>
      <c r="F343" s="56"/>
      <c r="G343" s="56"/>
      <c r="L343" t="str">
        <f>IF(Foerderangebote!A141&lt;&gt;"",Foerderangebote!A141,IF(Foerderangebote!A141&lt;&gt;"",Foerderangebote!A141,""))</f>
        <v/>
      </c>
      <c r="M343" t="str">
        <f>IF(Foerderangebote!G141&lt;&gt;"",Foerderangebote!G141,IF(Foerderangebote!G141&lt;&gt;"",Foerderangebote!G141,""))</f>
        <v/>
      </c>
      <c r="N343" t="str">
        <f t="shared" si="2"/>
        <v/>
      </c>
      <c r="O343" s="336"/>
      <c r="P343" s="336"/>
      <c r="Q343" s="336"/>
      <c r="R343" s="336"/>
      <c r="S343" s="336"/>
      <c r="T343" s="336"/>
      <c r="U343" s="336"/>
      <c r="V343" s="336"/>
      <c r="W343" s="336"/>
      <c r="X343" s="336"/>
    </row>
    <row r="344" spans="2:24" x14ac:dyDescent="0.25">
      <c r="B344" s="56"/>
      <c r="C344" s="56"/>
      <c r="D344" s="56"/>
      <c r="E344" s="56"/>
      <c r="F344" s="56"/>
      <c r="G344" s="56"/>
      <c r="L344" t="str">
        <f>IF(Foerderangebote!A142&lt;&gt;"",Foerderangebote!A142,IF(Foerderangebote!A142&lt;&gt;"",Foerderangebote!A142,""))</f>
        <v/>
      </c>
      <c r="M344" t="str">
        <f>IF(Foerderangebote!G142&lt;&gt;"",Foerderangebote!G142,IF(Foerderangebote!G142&lt;&gt;"",Foerderangebote!G142,""))</f>
        <v/>
      </c>
      <c r="N344" t="str">
        <f t="shared" ref="N344:N407" si="3">IF(M344="",M343,M344)</f>
        <v/>
      </c>
      <c r="O344" s="344">
        <f>Foerderangebote!$D$140</f>
        <v>0</v>
      </c>
      <c r="P344" s="344">
        <f>Foerderangebote!$D$141</f>
        <v>0</v>
      </c>
      <c r="Q344" s="344">
        <f>Foerderangebote!$D$142</f>
        <v>0</v>
      </c>
      <c r="R344" s="344">
        <f>Foerderangebote!$D$143</f>
        <v>0</v>
      </c>
      <c r="S344" s="344">
        <f>Foerderangebote!$D$144</f>
        <v>0</v>
      </c>
      <c r="T344" s="344">
        <f>Foerderangebote!$E$140</f>
        <v>0</v>
      </c>
      <c r="U344" s="344">
        <f>Foerderangebote!$E$141</f>
        <v>0</v>
      </c>
      <c r="V344" s="344">
        <f>Foerderangebote!$E$142</f>
        <v>0</v>
      </c>
      <c r="W344" s="344">
        <f>Foerderangebote!$E$143</f>
        <v>0</v>
      </c>
      <c r="X344" s="344">
        <f>Foerderangebote!$E$144</f>
        <v>0</v>
      </c>
    </row>
    <row r="345" spans="2:24" x14ac:dyDescent="0.25">
      <c r="B345" s="56"/>
      <c r="C345" s="56"/>
      <c r="D345" s="56"/>
      <c r="E345" s="56"/>
      <c r="F345" s="56"/>
      <c r="G345" s="56"/>
      <c r="L345" t="str">
        <f>IF(Foerderangebote!A143&lt;&gt;"",Foerderangebote!A143,IF(Foerderangebote!A143&lt;&gt;"",Foerderangebote!A143,""))</f>
        <v/>
      </c>
      <c r="M345" t="str">
        <f>IF(Foerderangebote!G143&lt;&gt;"",Foerderangebote!G143,IF(Foerderangebote!G143&lt;&gt;"",Foerderangebote!G143,""))</f>
        <v/>
      </c>
      <c r="N345" t="str">
        <f t="shared" si="3"/>
        <v/>
      </c>
      <c r="O345" s="336"/>
      <c r="P345" s="336"/>
      <c r="Q345" s="336"/>
      <c r="R345" s="336"/>
      <c r="S345" s="336"/>
      <c r="T345" s="336"/>
      <c r="U345" s="336"/>
      <c r="V345" s="336"/>
      <c r="W345" s="336"/>
      <c r="X345" s="336"/>
    </row>
    <row r="346" spans="2:24" x14ac:dyDescent="0.25">
      <c r="B346" s="56"/>
      <c r="C346" s="56"/>
      <c r="D346" s="56"/>
      <c r="E346" s="56"/>
      <c r="F346" s="56"/>
      <c r="G346" s="56"/>
      <c r="L346" t="str">
        <f>IF(Foerderangebote!A144&lt;&gt;"",Foerderangebote!A144,IF(Foerderangebote!A144&lt;&gt;"",Foerderangebote!A144,""))</f>
        <v/>
      </c>
      <c r="M346" t="str">
        <f>IF(Foerderangebote!G144&lt;&gt;"",Foerderangebote!G144,IF(Foerderangebote!G144&lt;&gt;"",Foerderangebote!G144,""))</f>
        <v/>
      </c>
      <c r="N346" t="str">
        <f t="shared" si="3"/>
        <v/>
      </c>
      <c r="O346" s="344">
        <f>Foerderangebote!$D$140</f>
        <v>0</v>
      </c>
      <c r="P346" s="344">
        <f>Foerderangebote!$D$141</f>
        <v>0</v>
      </c>
      <c r="Q346" s="344">
        <f>Foerderangebote!$D$142</f>
        <v>0</v>
      </c>
      <c r="R346" s="344">
        <f>Foerderangebote!$D$143</f>
        <v>0</v>
      </c>
      <c r="S346" s="344">
        <f>Foerderangebote!$D$144</f>
        <v>0</v>
      </c>
      <c r="T346" s="344">
        <f>Foerderangebote!$E$140</f>
        <v>0</v>
      </c>
      <c r="U346" s="344">
        <f>Foerderangebote!$E$141</f>
        <v>0</v>
      </c>
      <c r="V346" s="344">
        <f>Foerderangebote!$E$142</f>
        <v>0</v>
      </c>
      <c r="W346" s="344">
        <f>Foerderangebote!$E$143</f>
        <v>0</v>
      </c>
      <c r="X346" s="344">
        <f>Foerderangebote!$E$144</f>
        <v>0</v>
      </c>
    </row>
    <row r="347" spans="2:24" x14ac:dyDescent="0.25">
      <c r="B347" s="56"/>
      <c r="C347" s="56"/>
      <c r="D347" s="56"/>
      <c r="E347" s="56"/>
      <c r="F347" s="56"/>
      <c r="G347" s="56"/>
      <c r="L347" t="str">
        <f>IF(Foerderangebote!A145&lt;&gt;"",Foerderangebote!A145,IF(Foerderangebote!A145&lt;&gt;"",Foerderangebote!A145,""))</f>
        <v/>
      </c>
      <c r="M347" t="str">
        <f>IF(Foerderangebote!G145&lt;&gt;"",Foerderangebote!G145,IF(Foerderangebote!G145&lt;&gt;"",Foerderangebote!G145,""))</f>
        <v/>
      </c>
      <c r="N347" t="str">
        <f t="shared" si="3"/>
        <v/>
      </c>
      <c r="O347" s="336"/>
      <c r="P347" s="336"/>
      <c r="Q347" s="336"/>
      <c r="R347" s="336"/>
      <c r="S347" s="336"/>
      <c r="T347" s="336"/>
      <c r="U347" s="336"/>
      <c r="V347" s="336"/>
      <c r="W347" s="336"/>
      <c r="X347" s="336"/>
    </row>
    <row r="348" spans="2:24" x14ac:dyDescent="0.25">
      <c r="B348" s="56"/>
      <c r="C348" s="56"/>
      <c r="D348" s="56"/>
      <c r="E348" s="56"/>
      <c r="F348" s="56"/>
      <c r="G348" s="56"/>
      <c r="L348">
        <f>IF(Foerderangebote!A146&lt;&gt;"",Foerderangebote!A146,IF(Foerderangebote!A146&lt;&gt;"",Foerderangebote!A146,""))</f>
        <v>24</v>
      </c>
      <c r="M348" t="str">
        <f>IF(Foerderangebote!G146&lt;&gt;"",Foerderangebote!G146,IF(Foerderangebote!G146&lt;&gt;"",Foerderangebote!G146,""))</f>
        <v/>
      </c>
      <c r="N348" t="str">
        <f t="shared" si="3"/>
        <v/>
      </c>
      <c r="O348" s="344">
        <f>Foerderangebote!$D$146</f>
        <v>0</v>
      </c>
      <c r="P348" s="344">
        <f>Foerderangebote!$D$147</f>
        <v>0</v>
      </c>
      <c r="Q348" s="344">
        <f>Foerderangebote!$D$148</f>
        <v>0</v>
      </c>
      <c r="R348" s="344">
        <f>Foerderangebote!$D$149</f>
        <v>0</v>
      </c>
      <c r="S348" s="344">
        <f>Foerderangebote!$D$150</f>
        <v>0</v>
      </c>
      <c r="T348" s="344">
        <f>Foerderangebote!$E$146</f>
        <v>0</v>
      </c>
      <c r="U348" s="344">
        <f>Foerderangebote!$E$147</f>
        <v>0</v>
      </c>
      <c r="V348" s="344">
        <f>Foerderangebote!$E$148</f>
        <v>0</v>
      </c>
      <c r="W348" s="344">
        <f>Foerderangebote!$E$149</f>
        <v>0</v>
      </c>
      <c r="X348" s="344">
        <f>Foerderangebote!$E$150</f>
        <v>0</v>
      </c>
    </row>
    <row r="349" spans="2:24" x14ac:dyDescent="0.25">
      <c r="B349" s="56"/>
      <c r="C349" s="56"/>
      <c r="D349" s="56"/>
      <c r="E349" s="56"/>
      <c r="F349" s="56"/>
      <c r="G349" s="56"/>
      <c r="L349" t="str">
        <f>IF(Foerderangebote!A147&lt;&gt;"",Foerderangebote!A147,IF(Foerderangebote!A147&lt;&gt;"",Foerderangebote!A147,""))</f>
        <v/>
      </c>
      <c r="M349" t="str">
        <f>IF(Foerderangebote!G147&lt;&gt;"",Foerderangebote!G147,IF(Foerderangebote!G147&lt;&gt;"",Foerderangebote!G147,""))</f>
        <v/>
      </c>
      <c r="N349" t="str">
        <f t="shared" si="3"/>
        <v/>
      </c>
      <c r="O349" s="336"/>
      <c r="P349" s="336"/>
      <c r="Q349" s="336"/>
      <c r="R349" s="336"/>
      <c r="S349" s="336"/>
      <c r="T349" s="336"/>
      <c r="U349" s="336"/>
      <c r="V349" s="336"/>
      <c r="W349" s="336"/>
      <c r="X349" s="336"/>
    </row>
    <row r="350" spans="2:24" x14ac:dyDescent="0.25">
      <c r="B350" s="56"/>
      <c r="C350" s="56"/>
      <c r="D350" s="56"/>
      <c r="E350" s="56"/>
      <c r="F350" s="56"/>
      <c r="G350" s="56"/>
      <c r="L350" t="str">
        <f>IF(Foerderangebote!A148&lt;&gt;"",Foerderangebote!A148,IF(Foerderangebote!A148&lt;&gt;"",Foerderangebote!A148,""))</f>
        <v/>
      </c>
      <c r="M350" t="str">
        <f>IF(Foerderangebote!G148&lt;&gt;"",Foerderangebote!G148,IF(Foerderangebote!G148&lt;&gt;"",Foerderangebote!G148,""))</f>
        <v/>
      </c>
      <c r="N350" t="str">
        <f t="shared" si="3"/>
        <v/>
      </c>
      <c r="O350" s="344">
        <f>Foerderangebote!$D$146</f>
        <v>0</v>
      </c>
      <c r="P350" s="344">
        <f>Foerderangebote!$D$147</f>
        <v>0</v>
      </c>
      <c r="Q350" s="344">
        <f>Foerderangebote!$D$148</f>
        <v>0</v>
      </c>
      <c r="R350" s="344">
        <f>Foerderangebote!$D$149</f>
        <v>0</v>
      </c>
      <c r="S350" s="344">
        <f>Foerderangebote!$D$150</f>
        <v>0</v>
      </c>
      <c r="T350" s="344">
        <f>Foerderangebote!$E$146</f>
        <v>0</v>
      </c>
      <c r="U350" s="344">
        <f>Foerderangebote!$E$147</f>
        <v>0</v>
      </c>
      <c r="V350" s="344">
        <f>Foerderangebote!$E$148</f>
        <v>0</v>
      </c>
      <c r="W350" s="344">
        <f>Foerderangebote!$E$149</f>
        <v>0</v>
      </c>
      <c r="X350" s="344">
        <f>Foerderangebote!$E$150</f>
        <v>0</v>
      </c>
    </row>
    <row r="351" spans="2:24" x14ac:dyDescent="0.25">
      <c r="B351" s="56"/>
      <c r="C351" s="56"/>
      <c r="D351" s="56"/>
      <c r="E351" s="56"/>
      <c r="F351" s="56"/>
      <c r="G351" s="56"/>
      <c r="L351" t="str">
        <f>IF(Foerderangebote!A149&lt;&gt;"",Foerderangebote!A149,IF(Foerderangebote!A149&lt;&gt;"",Foerderangebote!A149,""))</f>
        <v/>
      </c>
      <c r="M351" t="str">
        <f>IF(Foerderangebote!G149&lt;&gt;"",Foerderangebote!G149,IF(Foerderangebote!G149&lt;&gt;"",Foerderangebote!G149,""))</f>
        <v/>
      </c>
      <c r="N351" t="str">
        <f t="shared" si="3"/>
        <v/>
      </c>
      <c r="O351" s="336"/>
      <c r="P351" s="336"/>
      <c r="Q351" s="336"/>
      <c r="R351" s="336"/>
      <c r="S351" s="336"/>
      <c r="T351" s="336"/>
      <c r="U351" s="336"/>
      <c r="V351" s="336"/>
      <c r="W351" s="336"/>
      <c r="X351" s="336"/>
    </row>
    <row r="352" spans="2:24" x14ac:dyDescent="0.25">
      <c r="B352" s="56"/>
      <c r="C352" s="56"/>
      <c r="D352" s="56"/>
      <c r="E352" s="56"/>
      <c r="F352" s="56"/>
      <c r="G352" s="56"/>
      <c r="L352" t="str">
        <f>IF(Foerderangebote!A150&lt;&gt;"",Foerderangebote!A150,IF(Foerderangebote!A150&lt;&gt;"",Foerderangebote!A150,""))</f>
        <v/>
      </c>
      <c r="M352" t="str">
        <f>IF(Foerderangebote!G150&lt;&gt;"",Foerderangebote!G150,IF(Foerderangebote!G150&lt;&gt;"",Foerderangebote!G150,""))</f>
        <v/>
      </c>
      <c r="N352" t="str">
        <f t="shared" si="3"/>
        <v/>
      </c>
      <c r="O352" s="344">
        <f>Foerderangebote!$D$146</f>
        <v>0</v>
      </c>
      <c r="P352" s="344">
        <f>Foerderangebote!$D$147</f>
        <v>0</v>
      </c>
      <c r="Q352" s="344">
        <f>Foerderangebote!$D$148</f>
        <v>0</v>
      </c>
      <c r="R352" s="344">
        <f>Foerderangebote!$D$149</f>
        <v>0</v>
      </c>
      <c r="S352" s="344">
        <f>Foerderangebote!$D$150</f>
        <v>0</v>
      </c>
      <c r="T352" s="344">
        <f>Foerderangebote!$E$146</f>
        <v>0</v>
      </c>
      <c r="U352" s="344">
        <f>Foerderangebote!$E$147</f>
        <v>0</v>
      </c>
      <c r="V352" s="344">
        <f>Foerderangebote!$E$148</f>
        <v>0</v>
      </c>
      <c r="W352" s="344">
        <f>Foerderangebote!$E$149</f>
        <v>0</v>
      </c>
      <c r="X352" s="344">
        <f>Foerderangebote!$E$150</f>
        <v>0</v>
      </c>
    </row>
    <row r="353" spans="2:24" x14ac:dyDescent="0.25">
      <c r="B353" s="56"/>
      <c r="C353" s="56"/>
      <c r="D353" s="56"/>
      <c r="E353" s="56"/>
      <c r="F353" s="56"/>
      <c r="G353" s="56"/>
      <c r="L353" t="str">
        <f>IF(Foerderangebote!A151&lt;&gt;"",Foerderangebote!A151,IF(Foerderangebote!A151&lt;&gt;"",Foerderangebote!A151,""))</f>
        <v/>
      </c>
      <c r="M353" t="str">
        <f>IF(Foerderangebote!G151&lt;&gt;"",Foerderangebote!G151,IF(Foerderangebote!G151&lt;&gt;"",Foerderangebote!G151,""))</f>
        <v/>
      </c>
      <c r="N353" t="str">
        <f t="shared" si="3"/>
        <v/>
      </c>
      <c r="O353" s="336"/>
      <c r="P353" s="336"/>
      <c r="Q353" s="336"/>
      <c r="R353" s="336"/>
      <c r="S353" s="336"/>
      <c r="T353" s="336"/>
      <c r="U353" s="336"/>
      <c r="V353" s="336"/>
      <c r="W353" s="336"/>
      <c r="X353" s="336"/>
    </row>
    <row r="354" spans="2:24" x14ac:dyDescent="0.25">
      <c r="B354" s="56"/>
      <c r="C354" s="56"/>
      <c r="D354" s="56"/>
      <c r="E354" s="56"/>
      <c r="F354" s="56"/>
      <c r="G354" s="56"/>
      <c r="L354">
        <f>IF(Foerderangebote!A152&lt;&gt;"",Foerderangebote!A152,IF(Foerderangebote!A152&lt;&gt;"",Foerderangebote!A152,""))</f>
        <v>25</v>
      </c>
      <c r="M354" t="str">
        <f>IF(Foerderangebote!G152&lt;&gt;"",Foerderangebote!G152,IF(Foerderangebote!G152&lt;&gt;"",Foerderangebote!G152,""))</f>
        <v/>
      </c>
      <c r="N354" t="str">
        <f t="shared" si="3"/>
        <v/>
      </c>
      <c r="O354" s="344">
        <f>Foerderangebote!$D$152</f>
        <v>0</v>
      </c>
      <c r="P354" s="344">
        <f>Foerderangebote!$D$153</f>
        <v>0</v>
      </c>
      <c r="Q354" s="344">
        <f>Foerderangebote!$D$154</f>
        <v>0</v>
      </c>
      <c r="R354" s="344">
        <f>Foerderangebote!$D$155</f>
        <v>0</v>
      </c>
      <c r="S354" s="344">
        <f>Foerderangebote!$D$156</f>
        <v>0</v>
      </c>
      <c r="T354" s="344">
        <f>Foerderangebote!$E$152</f>
        <v>0</v>
      </c>
      <c r="U354" s="344">
        <f>Foerderangebote!$E$153</f>
        <v>0</v>
      </c>
      <c r="V354" s="344">
        <f>Foerderangebote!$E$154</f>
        <v>0</v>
      </c>
      <c r="W354" s="344">
        <f>Foerderangebote!$E$155</f>
        <v>0</v>
      </c>
      <c r="X354" s="344">
        <f>Foerderangebote!$E$156</f>
        <v>0</v>
      </c>
    </row>
    <row r="355" spans="2:24" x14ac:dyDescent="0.25">
      <c r="B355" s="56"/>
      <c r="C355" s="56"/>
      <c r="D355" s="56"/>
      <c r="E355" s="56"/>
      <c r="F355" s="56"/>
      <c r="G355" s="56"/>
      <c r="L355" t="str">
        <f>IF(Foerderangebote!A153&lt;&gt;"",Foerderangebote!A153,IF(Foerderangebote!A153&lt;&gt;"",Foerderangebote!A153,""))</f>
        <v/>
      </c>
      <c r="M355" t="str">
        <f>IF(Foerderangebote!G153&lt;&gt;"",Foerderangebote!G153,IF(Foerderangebote!G153&lt;&gt;"",Foerderangebote!G153,""))</f>
        <v/>
      </c>
      <c r="N355" t="str">
        <f t="shared" si="3"/>
        <v/>
      </c>
      <c r="O355" s="336"/>
      <c r="P355" s="336"/>
      <c r="Q355" s="336"/>
      <c r="R355" s="336"/>
      <c r="S355" s="336"/>
      <c r="T355" s="336"/>
      <c r="U355" s="336"/>
      <c r="V355" s="336"/>
      <c r="W355" s="336"/>
      <c r="X355" s="336"/>
    </row>
    <row r="356" spans="2:24" x14ac:dyDescent="0.25">
      <c r="B356" s="56"/>
      <c r="C356" s="56"/>
      <c r="D356" s="56"/>
      <c r="E356" s="56"/>
      <c r="F356" s="56"/>
      <c r="G356" s="56"/>
      <c r="L356" t="str">
        <f>IF(Foerderangebote!A154&lt;&gt;"",Foerderangebote!A154,IF(Foerderangebote!A154&lt;&gt;"",Foerderangebote!A154,""))</f>
        <v/>
      </c>
      <c r="M356" t="str">
        <f>IF(Foerderangebote!G154&lt;&gt;"",Foerderangebote!G154,IF(Foerderangebote!G154&lt;&gt;"",Foerderangebote!G154,""))</f>
        <v/>
      </c>
      <c r="N356" t="str">
        <f t="shared" si="3"/>
        <v/>
      </c>
      <c r="O356" s="344">
        <f>Foerderangebote!$D$152</f>
        <v>0</v>
      </c>
      <c r="P356" s="344">
        <f>Foerderangebote!$D$153</f>
        <v>0</v>
      </c>
      <c r="Q356" s="344">
        <f>Foerderangebote!$D$154</f>
        <v>0</v>
      </c>
      <c r="R356" s="344">
        <f>Foerderangebote!$D$155</f>
        <v>0</v>
      </c>
      <c r="S356" s="344">
        <f>Foerderangebote!$D$156</f>
        <v>0</v>
      </c>
      <c r="T356" s="344">
        <f>Foerderangebote!$E$152</f>
        <v>0</v>
      </c>
      <c r="U356" s="344">
        <f>Foerderangebote!$E$153</f>
        <v>0</v>
      </c>
      <c r="V356" s="344">
        <f>Foerderangebote!$E$154</f>
        <v>0</v>
      </c>
      <c r="W356" s="344">
        <f>Foerderangebote!$E$155</f>
        <v>0</v>
      </c>
      <c r="X356" s="344">
        <f>Foerderangebote!$E$156</f>
        <v>0</v>
      </c>
    </row>
    <row r="357" spans="2:24" x14ac:dyDescent="0.25">
      <c r="B357" s="56"/>
      <c r="C357" s="56"/>
      <c r="D357" s="56"/>
      <c r="E357" s="56"/>
      <c r="F357" s="56"/>
      <c r="G357" s="56"/>
      <c r="L357" t="str">
        <f>IF(Foerderangebote!A155&lt;&gt;"",Foerderangebote!A155,IF(Foerderangebote!A155&lt;&gt;"",Foerderangebote!A155,""))</f>
        <v/>
      </c>
      <c r="M357" t="str">
        <f>IF(Foerderangebote!G155&lt;&gt;"",Foerderangebote!G155,IF(Foerderangebote!G155&lt;&gt;"",Foerderangebote!G155,""))</f>
        <v/>
      </c>
      <c r="N357" t="str">
        <f t="shared" si="3"/>
        <v/>
      </c>
      <c r="O357" s="336"/>
      <c r="P357" s="336"/>
      <c r="Q357" s="336"/>
      <c r="R357" s="336"/>
      <c r="S357" s="336"/>
      <c r="T357" s="336"/>
      <c r="U357" s="336"/>
      <c r="V357" s="336"/>
      <c r="W357" s="336"/>
      <c r="X357" s="336"/>
    </row>
    <row r="358" spans="2:24" x14ac:dyDescent="0.25">
      <c r="B358" s="56"/>
      <c r="C358" s="56"/>
      <c r="D358" s="56"/>
      <c r="E358" s="56"/>
      <c r="F358" s="56"/>
      <c r="G358" s="56"/>
      <c r="L358" t="str">
        <f>IF(Foerderangebote!A156&lt;&gt;"",Foerderangebote!A156,IF(Foerderangebote!A156&lt;&gt;"",Foerderangebote!A156,""))</f>
        <v/>
      </c>
      <c r="M358" t="str">
        <f>IF(Foerderangebote!G156&lt;&gt;"",Foerderangebote!G156,IF(Foerderangebote!G156&lt;&gt;"",Foerderangebote!G156,""))</f>
        <v/>
      </c>
      <c r="N358" t="str">
        <f t="shared" si="3"/>
        <v/>
      </c>
      <c r="O358" s="344">
        <f>Foerderangebote!$D$152</f>
        <v>0</v>
      </c>
      <c r="P358" s="344">
        <f>Foerderangebote!$D$153</f>
        <v>0</v>
      </c>
      <c r="Q358" s="344">
        <f>Foerderangebote!$D$154</f>
        <v>0</v>
      </c>
      <c r="R358" s="344">
        <f>Foerderangebote!$D$155</f>
        <v>0</v>
      </c>
      <c r="S358" s="344">
        <f>Foerderangebote!$D$156</f>
        <v>0</v>
      </c>
      <c r="T358" s="344">
        <f>Foerderangebote!$E$152</f>
        <v>0</v>
      </c>
      <c r="U358" s="344">
        <f>Foerderangebote!$E$153</f>
        <v>0</v>
      </c>
      <c r="V358" s="344">
        <f>Foerderangebote!$E$154</f>
        <v>0</v>
      </c>
      <c r="W358" s="344">
        <f>Foerderangebote!$E$155</f>
        <v>0</v>
      </c>
      <c r="X358" s="344">
        <f>Foerderangebote!$E$156</f>
        <v>0</v>
      </c>
    </row>
    <row r="359" spans="2:24" x14ac:dyDescent="0.25">
      <c r="B359" s="56"/>
      <c r="C359" s="56"/>
      <c r="D359" s="56"/>
      <c r="E359" s="56"/>
      <c r="F359" s="56"/>
      <c r="G359" s="56"/>
      <c r="L359" t="str">
        <f>IF(Foerderangebote!A157&lt;&gt;"",Foerderangebote!A157,IF(Foerderangebote!A157&lt;&gt;"",Foerderangebote!A157,""))</f>
        <v/>
      </c>
      <c r="M359" t="str">
        <f>IF(Foerderangebote!G157&lt;&gt;"",Foerderangebote!G157,IF(Foerderangebote!G157&lt;&gt;"",Foerderangebote!G157,""))</f>
        <v/>
      </c>
      <c r="N359" t="str">
        <f t="shared" si="3"/>
        <v/>
      </c>
      <c r="O359" s="336"/>
      <c r="P359" s="336"/>
      <c r="Q359" s="336"/>
      <c r="R359" s="336"/>
      <c r="S359" s="336"/>
      <c r="T359" s="336"/>
      <c r="U359" s="336"/>
      <c r="V359" s="336"/>
      <c r="W359" s="336"/>
      <c r="X359" s="336"/>
    </row>
    <row r="360" spans="2:24" x14ac:dyDescent="0.25">
      <c r="B360" s="56"/>
      <c r="C360" s="56"/>
      <c r="D360" s="56"/>
      <c r="E360" s="56"/>
      <c r="F360" s="56"/>
      <c r="G360" s="56"/>
      <c r="L360">
        <f>IF(Foerderangebote!A158&lt;&gt;"",Foerderangebote!A158,IF(Foerderangebote!A158&lt;&gt;"",Foerderangebote!A158,""))</f>
        <v>26</v>
      </c>
      <c r="M360" t="str">
        <f>IF(Foerderangebote!G158&lt;&gt;"",Foerderangebote!G158,IF(Foerderangebote!G158&lt;&gt;"",Foerderangebote!G158,""))</f>
        <v/>
      </c>
      <c r="N360" t="str">
        <f t="shared" si="3"/>
        <v/>
      </c>
      <c r="O360" s="344">
        <f>Foerderangebote!$D$158</f>
        <v>0</v>
      </c>
      <c r="P360" s="344">
        <f>Foerderangebote!$D$159</f>
        <v>0</v>
      </c>
      <c r="Q360" s="344">
        <f>Foerderangebote!$D$160</f>
        <v>0</v>
      </c>
      <c r="R360" s="344">
        <f>Foerderangebote!$D$161</f>
        <v>0</v>
      </c>
      <c r="S360" s="344">
        <f>Foerderangebote!$D$162</f>
        <v>0</v>
      </c>
      <c r="T360" s="344">
        <f>Foerderangebote!$E$158</f>
        <v>0</v>
      </c>
      <c r="U360" s="344">
        <f>Foerderangebote!$E$159</f>
        <v>0</v>
      </c>
      <c r="V360" s="344">
        <f>Foerderangebote!$E$160</f>
        <v>0</v>
      </c>
      <c r="W360" s="344">
        <f>Foerderangebote!$E$161</f>
        <v>0</v>
      </c>
      <c r="X360" s="344">
        <f>Foerderangebote!$E$162</f>
        <v>0</v>
      </c>
    </row>
    <row r="361" spans="2:24" x14ac:dyDescent="0.25">
      <c r="B361" s="56"/>
      <c r="C361" s="56"/>
      <c r="D361" s="56"/>
      <c r="E361" s="56"/>
      <c r="F361" s="56"/>
      <c r="G361" s="56"/>
      <c r="L361" t="str">
        <f>IF(Foerderangebote!A159&lt;&gt;"",Foerderangebote!A159,IF(Foerderangebote!A159&lt;&gt;"",Foerderangebote!A159,""))</f>
        <v/>
      </c>
      <c r="M361" t="str">
        <f>IF(Foerderangebote!G159&lt;&gt;"",Foerderangebote!G159,IF(Foerderangebote!G159&lt;&gt;"",Foerderangebote!G159,""))</f>
        <v/>
      </c>
      <c r="N361" t="str">
        <f t="shared" si="3"/>
        <v/>
      </c>
      <c r="O361" s="336"/>
      <c r="P361" s="336"/>
      <c r="Q361" s="336"/>
      <c r="R361" s="336"/>
      <c r="S361" s="336"/>
      <c r="T361" s="336"/>
      <c r="U361" s="336"/>
      <c r="V361" s="336"/>
      <c r="W361" s="336"/>
      <c r="X361" s="336"/>
    </row>
    <row r="362" spans="2:24" x14ac:dyDescent="0.25">
      <c r="B362" s="56"/>
      <c r="C362" s="56"/>
      <c r="D362" s="56"/>
      <c r="E362" s="56"/>
      <c r="F362" s="56"/>
      <c r="G362" s="56"/>
      <c r="L362" t="str">
        <f>IF(Foerderangebote!A160&lt;&gt;"",Foerderangebote!A160,IF(Foerderangebote!A160&lt;&gt;"",Foerderangebote!A160,""))</f>
        <v/>
      </c>
      <c r="M362" t="str">
        <f>IF(Foerderangebote!G160&lt;&gt;"",Foerderangebote!G160,IF(Foerderangebote!G160&lt;&gt;"",Foerderangebote!G160,""))</f>
        <v/>
      </c>
      <c r="N362" t="str">
        <f t="shared" si="3"/>
        <v/>
      </c>
      <c r="O362" s="344">
        <f>Foerderangebote!$D$158</f>
        <v>0</v>
      </c>
      <c r="P362" s="344">
        <f>Foerderangebote!$D$159</f>
        <v>0</v>
      </c>
      <c r="Q362" s="344">
        <f>Foerderangebote!$D$160</f>
        <v>0</v>
      </c>
      <c r="R362" s="344">
        <f>Foerderangebote!$D$161</f>
        <v>0</v>
      </c>
      <c r="S362" s="344">
        <f>Foerderangebote!$D$162</f>
        <v>0</v>
      </c>
      <c r="T362" s="344">
        <f>Foerderangebote!$E$158</f>
        <v>0</v>
      </c>
      <c r="U362" s="344">
        <f>Foerderangebote!$E$159</f>
        <v>0</v>
      </c>
      <c r="V362" s="344">
        <f>Foerderangebote!$E$160</f>
        <v>0</v>
      </c>
      <c r="W362" s="344">
        <f>Foerderangebote!$E$161</f>
        <v>0</v>
      </c>
      <c r="X362" s="344">
        <f>Foerderangebote!$E$162</f>
        <v>0</v>
      </c>
    </row>
    <row r="363" spans="2:24" x14ac:dyDescent="0.25">
      <c r="B363" s="56"/>
      <c r="C363" s="56"/>
      <c r="D363" s="56"/>
      <c r="E363" s="56"/>
      <c r="F363" s="56"/>
      <c r="G363" s="56"/>
      <c r="L363" t="str">
        <f>IF(Foerderangebote!A161&lt;&gt;"",Foerderangebote!A161,IF(Foerderangebote!A161&lt;&gt;"",Foerderangebote!A161,""))</f>
        <v/>
      </c>
      <c r="M363" t="str">
        <f>IF(Foerderangebote!G161&lt;&gt;"",Foerderangebote!G161,IF(Foerderangebote!G161&lt;&gt;"",Foerderangebote!G161,""))</f>
        <v/>
      </c>
      <c r="N363" t="str">
        <f t="shared" si="3"/>
        <v/>
      </c>
      <c r="O363" s="336"/>
      <c r="P363" s="336"/>
      <c r="Q363" s="336"/>
      <c r="R363" s="336"/>
      <c r="S363" s="336"/>
      <c r="T363" s="336"/>
      <c r="U363" s="336"/>
      <c r="V363" s="336"/>
      <c r="W363" s="336"/>
      <c r="X363" s="336"/>
    </row>
    <row r="364" spans="2:24" x14ac:dyDescent="0.25">
      <c r="B364" s="56"/>
      <c r="C364" s="56"/>
      <c r="D364" s="56"/>
      <c r="E364" s="56"/>
      <c r="F364" s="56"/>
      <c r="G364" s="56"/>
      <c r="L364" t="str">
        <f>IF(Foerderangebote!A162&lt;&gt;"",Foerderangebote!A162,IF(Foerderangebote!A162&lt;&gt;"",Foerderangebote!A162,""))</f>
        <v/>
      </c>
      <c r="M364" t="str">
        <f>IF(Foerderangebote!G162&lt;&gt;"",Foerderangebote!G162,IF(Foerderangebote!G162&lt;&gt;"",Foerderangebote!G162,""))</f>
        <v/>
      </c>
      <c r="N364" t="str">
        <f t="shared" si="3"/>
        <v/>
      </c>
      <c r="O364" s="344">
        <f>Foerderangebote!$D$158</f>
        <v>0</v>
      </c>
      <c r="P364" s="344">
        <f>Foerderangebote!$D$159</f>
        <v>0</v>
      </c>
      <c r="Q364" s="344">
        <f>Foerderangebote!$D$160</f>
        <v>0</v>
      </c>
      <c r="R364" s="344">
        <f>Foerderangebote!$D$161</f>
        <v>0</v>
      </c>
      <c r="S364" s="344">
        <f>Foerderangebote!$D$162</f>
        <v>0</v>
      </c>
      <c r="T364" s="344">
        <f>Foerderangebote!$E$158</f>
        <v>0</v>
      </c>
      <c r="U364" s="344">
        <f>Foerderangebote!$E$159</f>
        <v>0</v>
      </c>
      <c r="V364" s="344">
        <f>Foerderangebote!$E$160</f>
        <v>0</v>
      </c>
      <c r="W364" s="344">
        <f>Foerderangebote!$E$161</f>
        <v>0</v>
      </c>
      <c r="X364" s="344">
        <f>Foerderangebote!$E$162</f>
        <v>0</v>
      </c>
    </row>
    <row r="365" spans="2:24" x14ac:dyDescent="0.25">
      <c r="B365" s="56"/>
      <c r="C365" s="56"/>
      <c r="D365" s="56"/>
      <c r="E365" s="56"/>
      <c r="F365" s="56"/>
      <c r="G365" s="56"/>
      <c r="L365" t="str">
        <f>IF(Foerderangebote!A163&lt;&gt;"",Foerderangebote!A163,IF(Foerderangebote!A163&lt;&gt;"",Foerderangebote!A163,""))</f>
        <v/>
      </c>
      <c r="M365" t="str">
        <f>IF(Foerderangebote!G163&lt;&gt;"",Foerderangebote!G163,IF(Foerderangebote!G163&lt;&gt;"",Foerderangebote!G163,""))</f>
        <v/>
      </c>
      <c r="N365" t="str">
        <f t="shared" si="3"/>
        <v/>
      </c>
      <c r="O365" s="336"/>
      <c r="P365" s="336"/>
      <c r="Q365" s="336"/>
      <c r="R365" s="336"/>
      <c r="S365" s="336"/>
      <c r="T365" s="336"/>
      <c r="U365" s="336"/>
      <c r="V365" s="336"/>
      <c r="W365" s="336"/>
      <c r="X365" s="336"/>
    </row>
    <row r="366" spans="2:24" x14ac:dyDescent="0.25">
      <c r="B366" s="56"/>
      <c r="C366" s="56"/>
      <c r="D366" s="56"/>
      <c r="E366" s="56"/>
      <c r="F366" s="56"/>
      <c r="G366" s="56"/>
      <c r="L366">
        <f>IF(Foerderangebote!A164&lt;&gt;"",Foerderangebote!A164,IF(Foerderangebote!A164&lt;&gt;"",Foerderangebote!A164,""))</f>
        <v>27</v>
      </c>
      <c r="M366" t="str">
        <f>IF(Foerderangebote!G164&lt;&gt;"",Foerderangebote!G164,IF(Foerderangebote!G164&lt;&gt;"",Foerderangebote!G164,""))</f>
        <v/>
      </c>
      <c r="N366" t="str">
        <f t="shared" si="3"/>
        <v/>
      </c>
      <c r="O366" s="344">
        <f>Foerderangebote!$D$164</f>
        <v>0</v>
      </c>
      <c r="P366" s="344">
        <f>Foerderangebote!$D$165</f>
        <v>0</v>
      </c>
      <c r="Q366" s="344">
        <f>Foerderangebote!$D$166</f>
        <v>0</v>
      </c>
      <c r="R366" s="344">
        <f>Foerderangebote!$D$167</f>
        <v>0</v>
      </c>
      <c r="S366" s="344">
        <f>Foerderangebote!$D$168</f>
        <v>0</v>
      </c>
      <c r="T366" s="344">
        <f>Foerderangebote!$E$164</f>
        <v>0</v>
      </c>
      <c r="U366" s="344">
        <f>Foerderangebote!$E$165</f>
        <v>0</v>
      </c>
      <c r="V366" s="344">
        <f>Foerderangebote!$E$166</f>
        <v>0</v>
      </c>
      <c r="W366" s="344">
        <f>Foerderangebote!$E$167</f>
        <v>0</v>
      </c>
      <c r="X366" s="344">
        <f>Foerderangebote!$E$168</f>
        <v>0</v>
      </c>
    </row>
    <row r="367" spans="2:24" x14ac:dyDescent="0.25">
      <c r="B367" s="56"/>
      <c r="C367" s="56"/>
      <c r="D367" s="56"/>
      <c r="E367" s="56"/>
      <c r="F367" s="56"/>
      <c r="G367" s="56"/>
      <c r="L367" t="str">
        <f>IF(Foerderangebote!A165&lt;&gt;"",Foerderangebote!A165,IF(Foerderangebote!A165&lt;&gt;"",Foerderangebote!A165,""))</f>
        <v/>
      </c>
      <c r="M367" t="str">
        <f>IF(Foerderangebote!G165&lt;&gt;"",Foerderangebote!G165,IF(Foerderangebote!G165&lt;&gt;"",Foerderangebote!G165,""))</f>
        <v/>
      </c>
      <c r="N367" t="str">
        <f t="shared" si="3"/>
        <v/>
      </c>
      <c r="O367" s="336"/>
      <c r="P367" s="336"/>
      <c r="Q367" s="336"/>
      <c r="R367" s="336"/>
      <c r="S367" s="336"/>
      <c r="T367" s="336"/>
      <c r="U367" s="336"/>
      <c r="V367" s="336"/>
      <c r="W367" s="336"/>
      <c r="X367" s="336"/>
    </row>
    <row r="368" spans="2:24" x14ac:dyDescent="0.25">
      <c r="B368" s="56"/>
      <c r="C368" s="56"/>
      <c r="D368" s="56"/>
      <c r="E368" s="56"/>
      <c r="F368" s="56"/>
      <c r="G368" s="56"/>
      <c r="L368" t="str">
        <f>IF(Foerderangebote!A166&lt;&gt;"",Foerderangebote!A166,IF(Foerderangebote!A166&lt;&gt;"",Foerderangebote!A166,""))</f>
        <v/>
      </c>
      <c r="M368" t="str">
        <f>IF(Foerderangebote!G166&lt;&gt;"",Foerderangebote!G166,IF(Foerderangebote!G166&lt;&gt;"",Foerderangebote!G166,""))</f>
        <v/>
      </c>
      <c r="N368" t="str">
        <f t="shared" si="3"/>
        <v/>
      </c>
      <c r="O368" s="344">
        <f>Foerderangebote!$D$164</f>
        <v>0</v>
      </c>
      <c r="P368" s="344">
        <f>Foerderangebote!$D$165</f>
        <v>0</v>
      </c>
      <c r="Q368" s="344">
        <f>Foerderangebote!$D$166</f>
        <v>0</v>
      </c>
      <c r="R368" s="344">
        <f>Foerderangebote!$D$167</f>
        <v>0</v>
      </c>
      <c r="S368" s="344">
        <f>Foerderangebote!$D$168</f>
        <v>0</v>
      </c>
      <c r="T368" s="344">
        <f>Foerderangebote!$E$164</f>
        <v>0</v>
      </c>
      <c r="U368" s="344">
        <f>Foerderangebote!$E$165</f>
        <v>0</v>
      </c>
      <c r="V368" s="344">
        <f>Foerderangebote!$E$166</f>
        <v>0</v>
      </c>
      <c r="W368" s="344">
        <f>Foerderangebote!$E$167</f>
        <v>0</v>
      </c>
      <c r="X368" s="344">
        <f>Foerderangebote!$E$168</f>
        <v>0</v>
      </c>
    </row>
    <row r="369" spans="2:24" x14ac:dyDescent="0.25">
      <c r="B369" s="56"/>
      <c r="C369" s="56"/>
      <c r="D369" s="56"/>
      <c r="E369" s="56"/>
      <c r="F369" s="56"/>
      <c r="G369" s="56"/>
      <c r="L369" t="str">
        <f>IF(Foerderangebote!A167&lt;&gt;"",Foerderangebote!A167,IF(Foerderangebote!A167&lt;&gt;"",Foerderangebote!A167,""))</f>
        <v/>
      </c>
      <c r="M369" t="str">
        <f>IF(Foerderangebote!G167&lt;&gt;"",Foerderangebote!G167,IF(Foerderangebote!G167&lt;&gt;"",Foerderangebote!G167,""))</f>
        <v/>
      </c>
      <c r="N369" t="str">
        <f t="shared" si="3"/>
        <v/>
      </c>
      <c r="O369" s="336"/>
      <c r="P369" s="336"/>
      <c r="Q369" s="336"/>
      <c r="R369" s="336"/>
      <c r="S369" s="336"/>
      <c r="T369" s="336"/>
      <c r="U369" s="336"/>
      <c r="V369" s="336"/>
      <c r="W369" s="336"/>
      <c r="X369" s="336"/>
    </row>
    <row r="370" spans="2:24" x14ac:dyDescent="0.25">
      <c r="B370" s="56"/>
      <c r="C370" s="56"/>
      <c r="D370" s="56"/>
      <c r="E370" s="56"/>
      <c r="F370" s="56"/>
      <c r="G370" s="56"/>
      <c r="L370" t="str">
        <f>IF(Foerderangebote!A168&lt;&gt;"",Foerderangebote!A168,IF(Foerderangebote!A168&lt;&gt;"",Foerderangebote!A168,""))</f>
        <v/>
      </c>
      <c r="M370" t="str">
        <f>IF(Foerderangebote!G168&lt;&gt;"",Foerderangebote!G168,IF(Foerderangebote!G168&lt;&gt;"",Foerderangebote!G168,""))</f>
        <v/>
      </c>
      <c r="N370" t="str">
        <f t="shared" si="3"/>
        <v/>
      </c>
      <c r="O370" s="344">
        <f>Foerderangebote!$D$164</f>
        <v>0</v>
      </c>
      <c r="P370" s="344">
        <f>Foerderangebote!$D$165</f>
        <v>0</v>
      </c>
      <c r="Q370" s="344">
        <f>Foerderangebote!$D$166</f>
        <v>0</v>
      </c>
      <c r="R370" s="344">
        <f>Foerderangebote!$D$167</f>
        <v>0</v>
      </c>
      <c r="S370" s="344">
        <f>Foerderangebote!$D$168</f>
        <v>0</v>
      </c>
      <c r="T370" s="344">
        <f>Foerderangebote!$E$164</f>
        <v>0</v>
      </c>
      <c r="U370" s="344">
        <f>Foerderangebote!$E$165</f>
        <v>0</v>
      </c>
      <c r="V370" s="344">
        <f>Foerderangebote!$E$166</f>
        <v>0</v>
      </c>
      <c r="W370" s="344">
        <f>Foerderangebote!$E$167</f>
        <v>0</v>
      </c>
      <c r="X370" s="344">
        <f>Foerderangebote!$E$168</f>
        <v>0</v>
      </c>
    </row>
    <row r="371" spans="2:24" x14ac:dyDescent="0.25">
      <c r="B371" s="56"/>
      <c r="C371" s="56"/>
      <c r="D371" s="56"/>
      <c r="E371" s="56"/>
      <c r="F371" s="56"/>
      <c r="G371" s="56"/>
      <c r="L371" t="str">
        <f>IF(Foerderangebote!A169&lt;&gt;"",Foerderangebote!A169,IF(Foerderangebote!A169&lt;&gt;"",Foerderangebote!A169,""))</f>
        <v/>
      </c>
      <c r="M371" t="str">
        <f>IF(Foerderangebote!G169&lt;&gt;"",Foerderangebote!G169,IF(Foerderangebote!G169&lt;&gt;"",Foerderangebote!G169,""))</f>
        <v/>
      </c>
      <c r="N371" t="str">
        <f t="shared" si="3"/>
        <v/>
      </c>
      <c r="O371" s="336"/>
      <c r="P371" s="336"/>
      <c r="Q371" s="336"/>
      <c r="R371" s="336"/>
      <c r="S371" s="336"/>
      <c r="T371" s="336"/>
      <c r="U371" s="336"/>
      <c r="V371" s="336"/>
      <c r="W371" s="336"/>
      <c r="X371" s="336"/>
    </row>
    <row r="372" spans="2:24" x14ac:dyDescent="0.25">
      <c r="B372" s="56"/>
      <c r="C372" s="56"/>
      <c r="D372" s="56"/>
      <c r="E372" s="56"/>
      <c r="F372" s="56"/>
      <c r="G372" s="56"/>
      <c r="L372">
        <f>IF(Foerderangebote!A170&lt;&gt;"",Foerderangebote!A170,IF(Foerderangebote!A170&lt;&gt;"",Foerderangebote!A170,""))</f>
        <v>28</v>
      </c>
      <c r="M372" t="str">
        <f>IF(Foerderangebote!G170&lt;&gt;"",Foerderangebote!G170,IF(Foerderangebote!G170&lt;&gt;"",Foerderangebote!G170,""))</f>
        <v/>
      </c>
      <c r="N372" t="str">
        <f t="shared" si="3"/>
        <v/>
      </c>
      <c r="O372" s="344">
        <f>Foerderangebote!$D$170</f>
        <v>0</v>
      </c>
      <c r="P372" s="344">
        <f>Foerderangebote!$D$171</f>
        <v>0</v>
      </c>
      <c r="Q372" s="344">
        <f>Foerderangebote!$D$172</f>
        <v>0</v>
      </c>
      <c r="R372" s="344">
        <f>Foerderangebote!$D$173</f>
        <v>0</v>
      </c>
      <c r="S372" s="344">
        <f>Foerderangebote!$D$174</f>
        <v>0</v>
      </c>
      <c r="T372" s="344">
        <f>Foerderangebote!$E$170</f>
        <v>0</v>
      </c>
      <c r="U372" s="344">
        <f>Foerderangebote!$E$171</f>
        <v>0</v>
      </c>
      <c r="V372" s="344">
        <f>Foerderangebote!$E$172</f>
        <v>0</v>
      </c>
      <c r="W372" s="344">
        <f>Foerderangebote!$E$173</f>
        <v>0</v>
      </c>
      <c r="X372" s="344">
        <f>Foerderangebote!$E$174</f>
        <v>0</v>
      </c>
    </row>
    <row r="373" spans="2:24" x14ac:dyDescent="0.25">
      <c r="B373" s="56"/>
      <c r="C373" s="56"/>
      <c r="D373" s="56"/>
      <c r="E373" s="56"/>
      <c r="F373" s="56"/>
      <c r="G373" s="56"/>
      <c r="L373" t="str">
        <f>IF(Foerderangebote!A171&lt;&gt;"",Foerderangebote!A171,IF(Foerderangebote!A171&lt;&gt;"",Foerderangebote!A171,""))</f>
        <v/>
      </c>
      <c r="M373" t="str">
        <f>IF(Foerderangebote!G171&lt;&gt;"",Foerderangebote!G171,IF(Foerderangebote!G171&lt;&gt;"",Foerderangebote!G171,""))</f>
        <v/>
      </c>
      <c r="N373" t="str">
        <f t="shared" si="3"/>
        <v/>
      </c>
      <c r="O373" s="336"/>
      <c r="P373" s="336"/>
      <c r="Q373" s="336"/>
      <c r="R373" s="336"/>
      <c r="S373" s="336"/>
      <c r="T373" s="336"/>
      <c r="U373" s="336"/>
      <c r="V373" s="336"/>
      <c r="W373" s="336"/>
      <c r="X373" s="336"/>
    </row>
    <row r="374" spans="2:24" x14ac:dyDescent="0.25">
      <c r="B374" s="56"/>
      <c r="C374" s="56"/>
      <c r="D374" s="56"/>
      <c r="E374" s="56"/>
      <c r="F374" s="56"/>
      <c r="G374" s="56"/>
      <c r="L374" t="str">
        <f>IF(Foerderangebote!A172&lt;&gt;"",Foerderangebote!A172,IF(Foerderangebote!A172&lt;&gt;"",Foerderangebote!A172,""))</f>
        <v/>
      </c>
      <c r="M374" t="str">
        <f>IF(Foerderangebote!G172&lt;&gt;"",Foerderangebote!G172,IF(Foerderangebote!G172&lt;&gt;"",Foerderangebote!G172,""))</f>
        <v/>
      </c>
      <c r="N374" t="str">
        <f t="shared" si="3"/>
        <v/>
      </c>
      <c r="O374" s="344">
        <f>Foerderangebote!$D$170</f>
        <v>0</v>
      </c>
      <c r="P374" s="344">
        <f>Foerderangebote!$D$171</f>
        <v>0</v>
      </c>
      <c r="Q374" s="344">
        <f>Foerderangebote!$D$172</f>
        <v>0</v>
      </c>
      <c r="R374" s="344">
        <f>Foerderangebote!$D$173</f>
        <v>0</v>
      </c>
      <c r="S374" s="344">
        <f>Foerderangebote!$D$174</f>
        <v>0</v>
      </c>
      <c r="T374" s="344">
        <f>Foerderangebote!$E$170</f>
        <v>0</v>
      </c>
      <c r="U374" s="344">
        <f>Foerderangebote!$E$171</f>
        <v>0</v>
      </c>
      <c r="V374" s="344">
        <f>Foerderangebote!$E$172</f>
        <v>0</v>
      </c>
      <c r="W374" s="344">
        <f>Foerderangebote!$E$173</f>
        <v>0</v>
      </c>
      <c r="X374" s="344">
        <f>Foerderangebote!$E$174</f>
        <v>0</v>
      </c>
    </row>
    <row r="375" spans="2:24" x14ac:dyDescent="0.25">
      <c r="B375" s="56"/>
      <c r="C375" s="56"/>
      <c r="D375" s="56"/>
      <c r="E375" s="56"/>
      <c r="F375" s="56"/>
      <c r="G375" s="56"/>
      <c r="L375" t="str">
        <f>IF(Foerderangebote!A173&lt;&gt;"",Foerderangebote!A173,IF(Foerderangebote!A173&lt;&gt;"",Foerderangebote!A173,""))</f>
        <v/>
      </c>
      <c r="M375" t="str">
        <f>IF(Foerderangebote!G173&lt;&gt;"",Foerderangebote!G173,IF(Foerderangebote!G173&lt;&gt;"",Foerderangebote!G173,""))</f>
        <v/>
      </c>
      <c r="N375" t="str">
        <f t="shared" si="3"/>
        <v/>
      </c>
      <c r="O375" s="336"/>
      <c r="P375" s="336"/>
      <c r="Q375" s="336"/>
      <c r="R375" s="336"/>
      <c r="S375" s="336"/>
      <c r="T375" s="336"/>
      <c r="U375" s="336"/>
      <c r="V375" s="336"/>
      <c r="W375" s="336"/>
      <c r="X375" s="336"/>
    </row>
    <row r="376" spans="2:24" x14ac:dyDescent="0.25">
      <c r="B376" s="56"/>
      <c r="C376" s="56"/>
      <c r="D376" s="56"/>
      <c r="E376" s="56"/>
      <c r="F376" s="56"/>
      <c r="G376" s="56"/>
      <c r="L376" t="str">
        <f>IF(Foerderangebote!A174&lt;&gt;"",Foerderangebote!A174,IF(Foerderangebote!A174&lt;&gt;"",Foerderangebote!A174,""))</f>
        <v/>
      </c>
      <c r="M376" t="str">
        <f>IF(Foerderangebote!G174&lt;&gt;"",Foerderangebote!G174,IF(Foerderangebote!G174&lt;&gt;"",Foerderangebote!G174,""))</f>
        <v/>
      </c>
      <c r="N376" t="str">
        <f t="shared" si="3"/>
        <v/>
      </c>
      <c r="O376" s="344">
        <f>Foerderangebote!$D$170</f>
        <v>0</v>
      </c>
      <c r="P376" s="344">
        <f>Foerderangebote!$D$171</f>
        <v>0</v>
      </c>
      <c r="Q376" s="344">
        <f>Foerderangebote!$D$172</f>
        <v>0</v>
      </c>
      <c r="R376" s="344">
        <f>Foerderangebote!$D$173</f>
        <v>0</v>
      </c>
      <c r="S376" s="344">
        <f>Foerderangebote!$D$174</f>
        <v>0</v>
      </c>
      <c r="T376" s="344">
        <f>Foerderangebote!$E$170</f>
        <v>0</v>
      </c>
      <c r="U376" s="344">
        <f>Foerderangebote!$E$171</f>
        <v>0</v>
      </c>
      <c r="V376" s="344">
        <f>Foerderangebote!$E$172</f>
        <v>0</v>
      </c>
      <c r="W376" s="344">
        <f>Foerderangebote!$E$173</f>
        <v>0</v>
      </c>
      <c r="X376" s="344">
        <f>Foerderangebote!$E$174</f>
        <v>0</v>
      </c>
    </row>
    <row r="377" spans="2:24" x14ac:dyDescent="0.25">
      <c r="B377" s="56"/>
      <c r="C377" s="56"/>
      <c r="D377" s="56"/>
      <c r="E377" s="56"/>
      <c r="F377" s="56"/>
      <c r="G377" s="56"/>
      <c r="L377" t="str">
        <f>IF(Foerderangebote!A175&lt;&gt;"",Foerderangebote!A175,IF(Foerderangebote!A175&lt;&gt;"",Foerderangebote!A175,""))</f>
        <v/>
      </c>
      <c r="M377" t="str">
        <f>IF(Foerderangebote!G175&lt;&gt;"",Foerderangebote!G175,IF(Foerderangebote!G175&lt;&gt;"",Foerderangebote!G175,""))</f>
        <v/>
      </c>
      <c r="N377" t="str">
        <f t="shared" si="3"/>
        <v/>
      </c>
      <c r="O377" s="336"/>
      <c r="P377" s="336"/>
      <c r="Q377" s="336"/>
      <c r="R377" s="336"/>
      <c r="S377" s="336"/>
      <c r="T377" s="336"/>
      <c r="U377" s="336"/>
      <c r="V377" s="336"/>
      <c r="W377" s="336"/>
      <c r="X377" s="336"/>
    </row>
    <row r="378" spans="2:24" x14ac:dyDescent="0.25">
      <c r="B378" s="56"/>
      <c r="C378" s="56"/>
      <c r="D378" s="56"/>
      <c r="E378" s="56"/>
      <c r="F378" s="56"/>
      <c r="G378" s="56"/>
      <c r="L378">
        <f>IF(Foerderangebote!A176&lt;&gt;"",Foerderangebote!A176,IF(Foerderangebote!A176&lt;&gt;"",Foerderangebote!A176,""))</f>
        <v>29</v>
      </c>
      <c r="M378" t="str">
        <f>IF(Foerderangebote!G176&lt;&gt;"",Foerderangebote!G176,IF(Foerderangebote!G176&lt;&gt;"",Foerderangebote!G176,""))</f>
        <v/>
      </c>
      <c r="N378" t="str">
        <f t="shared" si="3"/>
        <v/>
      </c>
      <c r="O378" s="344">
        <f>Foerderangebote!$D$176</f>
        <v>0</v>
      </c>
      <c r="P378" s="344">
        <f>Foerderangebote!$D$177</f>
        <v>0</v>
      </c>
      <c r="Q378" s="344">
        <f>Foerderangebote!$D$178</f>
        <v>0</v>
      </c>
      <c r="R378" s="344">
        <f>Foerderangebote!$D$179</f>
        <v>0</v>
      </c>
      <c r="S378" s="344">
        <f>Foerderangebote!$D$180</f>
        <v>0</v>
      </c>
      <c r="T378" s="344">
        <f>Foerderangebote!$E$176</f>
        <v>0</v>
      </c>
      <c r="U378" s="344">
        <f>Foerderangebote!$E$177</f>
        <v>0</v>
      </c>
      <c r="V378" s="344">
        <f>Foerderangebote!$E$178</f>
        <v>0</v>
      </c>
      <c r="W378" s="344">
        <f>Foerderangebote!$E$179</f>
        <v>0</v>
      </c>
      <c r="X378" s="344">
        <f>Foerderangebote!$E$180</f>
        <v>0</v>
      </c>
    </row>
    <row r="379" spans="2:24" x14ac:dyDescent="0.25">
      <c r="B379" s="56"/>
      <c r="C379" s="56"/>
      <c r="D379" s="56"/>
      <c r="E379" s="56"/>
      <c r="F379" s="56"/>
      <c r="G379" s="56"/>
      <c r="L379" t="str">
        <f>IF(Foerderangebote!A177&lt;&gt;"",Foerderangebote!A177,IF(Foerderangebote!A177&lt;&gt;"",Foerderangebote!A177,""))</f>
        <v/>
      </c>
      <c r="M379" t="str">
        <f>IF(Foerderangebote!G177&lt;&gt;"",Foerderangebote!G177,IF(Foerderangebote!G177&lt;&gt;"",Foerderangebote!G177,""))</f>
        <v/>
      </c>
      <c r="N379" t="str">
        <f t="shared" si="3"/>
        <v/>
      </c>
      <c r="O379" s="336"/>
      <c r="P379" s="336"/>
      <c r="Q379" s="336"/>
      <c r="R379" s="336"/>
      <c r="S379" s="336"/>
      <c r="T379" s="336"/>
      <c r="U379" s="336"/>
      <c r="V379" s="336"/>
      <c r="W379" s="336"/>
      <c r="X379" s="336"/>
    </row>
    <row r="380" spans="2:24" x14ac:dyDescent="0.25">
      <c r="B380" s="56"/>
      <c r="C380" s="56"/>
      <c r="D380" s="56"/>
      <c r="E380" s="56"/>
      <c r="F380" s="56"/>
      <c r="G380" s="56"/>
      <c r="L380" t="str">
        <f>IF(Foerderangebote!A178&lt;&gt;"",Foerderangebote!A178,IF(Foerderangebote!A178&lt;&gt;"",Foerderangebote!A178,""))</f>
        <v/>
      </c>
      <c r="M380" t="str">
        <f>IF(Foerderangebote!G178&lt;&gt;"",Foerderangebote!G178,IF(Foerderangebote!G178&lt;&gt;"",Foerderangebote!G178,""))</f>
        <v/>
      </c>
      <c r="N380" t="str">
        <f t="shared" si="3"/>
        <v/>
      </c>
      <c r="O380" s="344">
        <f>Foerderangebote!$D$176</f>
        <v>0</v>
      </c>
      <c r="P380" s="344">
        <f>Foerderangebote!$D$177</f>
        <v>0</v>
      </c>
      <c r="Q380" s="344">
        <f>Foerderangebote!$D$178</f>
        <v>0</v>
      </c>
      <c r="R380" s="344">
        <f>Foerderangebote!$D$179</f>
        <v>0</v>
      </c>
      <c r="S380" s="344">
        <f>Foerderangebote!$D$180</f>
        <v>0</v>
      </c>
      <c r="T380" s="344">
        <f>Foerderangebote!$E$176</f>
        <v>0</v>
      </c>
      <c r="U380" s="344">
        <f>Foerderangebote!$E$177</f>
        <v>0</v>
      </c>
      <c r="V380" s="344">
        <f>Foerderangebote!$E$178</f>
        <v>0</v>
      </c>
      <c r="W380" s="344">
        <f>Foerderangebote!$E$179</f>
        <v>0</v>
      </c>
      <c r="X380" s="344">
        <f>Foerderangebote!$E$180</f>
        <v>0</v>
      </c>
    </row>
    <row r="381" spans="2:24" x14ac:dyDescent="0.25">
      <c r="B381" s="56"/>
      <c r="C381" s="56"/>
      <c r="D381" s="56"/>
      <c r="E381" s="56"/>
      <c r="F381" s="56"/>
      <c r="G381" s="56"/>
      <c r="L381" t="str">
        <f>IF(Foerderangebote!A179&lt;&gt;"",Foerderangebote!A179,IF(Foerderangebote!A179&lt;&gt;"",Foerderangebote!A179,""))</f>
        <v/>
      </c>
      <c r="M381" t="str">
        <f>IF(Foerderangebote!G179&lt;&gt;"",Foerderangebote!G179,IF(Foerderangebote!G179&lt;&gt;"",Foerderangebote!G179,""))</f>
        <v/>
      </c>
      <c r="N381" t="str">
        <f t="shared" si="3"/>
        <v/>
      </c>
      <c r="O381" s="336"/>
      <c r="P381" s="336"/>
      <c r="Q381" s="336"/>
      <c r="R381" s="336"/>
      <c r="S381" s="336"/>
      <c r="T381" s="336"/>
      <c r="U381" s="336"/>
      <c r="V381" s="336"/>
      <c r="W381" s="336"/>
      <c r="X381" s="336"/>
    </row>
    <row r="382" spans="2:24" x14ac:dyDescent="0.25">
      <c r="B382" s="56"/>
      <c r="C382" s="56"/>
      <c r="D382" s="56"/>
      <c r="E382" s="56"/>
      <c r="F382" s="56"/>
      <c r="G382" s="56"/>
      <c r="L382" t="str">
        <f>IF(Foerderangebote!A180&lt;&gt;"",Foerderangebote!A180,IF(Foerderangebote!A180&lt;&gt;"",Foerderangebote!A180,""))</f>
        <v/>
      </c>
      <c r="M382" t="str">
        <f>IF(Foerderangebote!G180&lt;&gt;"",Foerderangebote!G180,IF(Foerderangebote!G180&lt;&gt;"",Foerderangebote!G180,""))</f>
        <v/>
      </c>
      <c r="N382" t="str">
        <f t="shared" si="3"/>
        <v/>
      </c>
      <c r="O382" s="344">
        <f>Foerderangebote!$D$176</f>
        <v>0</v>
      </c>
      <c r="P382" s="344">
        <f>Foerderangebote!$D$177</f>
        <v>0</v>
      </c>
      <c r="Q382" s="344">
        <f>Foerderangebote!$D$178</f>
        <v>0</v>
      </c>
      <c r="R382" s="344">
        <f>Foerderangebote!$D$179</f>
        <v>0</v>
      </c>
      <c r="S382" s="344">
        <f>Foerderangebote!$D$180</f>
        <v>0</v>
      </c>
      <c r="T382" s="344">
        <f>Foerderangebote!$E$176</f>
        <v>0</v>
      </c>
      <c r="U382" s="344">
        <f>Foerderangebote!$E$177</f>
        <v>0</v>
      </c>
      <c r="V382" s="344">
        <f>Foerderangebote!$E$178</f>
        <v>0</v>
      </c>
      <c r="W382" s="344">
        <f>Foerderangebote!$E$179</f>
        <v>0</v>
      </c>
      <c r="X382" s="344">
        <f>Foerderangebote!$E$180</f>
        <v>0</v>
      </c>
    </row>
    <row r="383" spans="2:24" x14ac:dyDescent="0.25">
      <c r="B383" s="56"/>
      <c r="C383" s="56"/>
      <c r="D383" s="56"/>
      <c r="E383" s="56"/>
      <c r="F383" s="56"/>
      <c r="G383" s="56"/>
      <c r="L383" t="str">
        <f>IF(Foerderangebote!A181&lt;&gt;"",Foerderangebote!A181,IF(Foerderangebote!A181&lt;&gt;"",Foerderangebote!A181,""))</f>
        <v/>
      </c>
      <c r="M383" t="str">
        <f>IF(Foerderangebote!G181&lt;&gt;"",Foerderangebote!G181,IF(Foerderangebote!G181&lt;&gt;"",Foerderangebote!G181,""))</f>
        <v/>
      </c>
      <c r="N383" t="str">
        <f t="shared" si="3"/>
        <v/>
      </c>
      <c r="O383" s="336"/>
      <c r="P383" s="336"/>
      <c r="Q383" s="336"/>
      <c r="R383" s="336"/>
      <c r="S383" s="336"/>
      <c r="T383" s="336"/>
      <c r="U383" s="336"/>
      <c r="V383" s="336"/>
      <c r="W383" s="336"/>
      <c r="X383" s="336"/>
    </row>
    <row r="384" spans="2:24" x14ac:dyDescent="0.25">
      <c r="B384" s="56"/>
      <c r="C384" s="56"/>
      <c r="D384" s="56"/>
      <c r="E384" s="56"/>
      <c r="F384" s="56"/>
      <c r="G384" s="56"/>
      <c r="L384">
        <f>IF(Foerderangebote!A182&lt;&gt;"",Foerderangebote!A182,IF(Foerderangebote!A182&lt;&gt;"",Foerderangebote!A182,""))</f>
        <v>30</v>
      </c>
      <c r="M384" t="str">
        <f>IF(Foerderangebote!G188&lt;&gt;"",Foerderangebote!G188,IF(Foerderangebote!G188&lt;&gt;"",Foerderangebote!G188,""))</f>
        <v/>
      </c>
      <c r="N384" t="str">
        <f t="shared" si="3"/>
        <v/>
      </c>
      <c r="O384" s="344">
        <f>Foerderangebote!$D$182</f>
        <v>0</v>
      </c>
      <c r="P384" s="344">
        <f>Foerderangebote!$D$183</f>
        <v>0</v>
      </c>
      <c r="Q384" s="344">
        <f>Foerderangebote!$D$184</f>
        <v>0</v>
      </c>
      <c r="R384" s="344">
        <f>Foerderangebote!$D$185</f>
        <v>0</v>
      </c>
      <c r="S384" s="344">
        <f>Foerderangebote!$D$186</f>
        <v>0</v>
      </c>
      <c r="T384" s="344">
        <f>Foerderangebote!$E$182</f>
        <v>0</v>
      </c>
      <c r="U384" s="344">
        <f>Foerderangebote!$E$183</f>
        <v>0</v>
      </c>
      <c r="V384" s="344">
        <f>Foerderangebote!$E$184</f>
        <v>0</v>
      </c>
      <c r="W384" s="344">
        <f>Foerderangebote!$E$185</f>
        <v>0</v>
      </c>
      <c r="X384" s="344">
        <f>Foerderangebote!$E$186</f>
        <v>0</v>
      </c>
    </row>
    <row r="385" spans="2:24" x14ac:dyDescent="0.25">
      <c r="B385" s="56"/>
      <c r="C385" s="56"/>
      <c r="D385" s="56"/>
      <c r="E385" s="56"/>
      <c r="F385" s="56"/>
      <c r="G385" s="56"/>
      <c r="L385" t="str">
        <f>IF(Foerderangebote!A183&lt;&gt;"",Foerderangebote!A183,IF(Foerderangebote!A183&lt;&gt;"",Foerderangebote!A183,""))</f>
        <v/>
      </c>
      <c r="M385" t="str">
        <f>IF(Foerderangebote!G189&lt;&gt;"",Foerderangebote!G189,IF(Foerderangebote!G189&lt;&gt;"",Foerderangebote!G189,""))</f>
        <v/>
      </c>
      <c r="N385" t="str">
        <f t="shared" si="3"/>
        <v/>
      </c>
      <c r="O385" s="336"/>
      <c r="P385" s="336"/>
      <c r="Q385" s="336"/>
      <c r="R385" s="336"/>
      <c r="S385" s="336"/>
      <c r="T385" s="336"/>
      <c r="U385" s="336"/>
      <c r="V385" s="336"/>
      <c r="W385" s="336"/>
      <c r="X385" s="336"/>
    </row>
    <row r="386" spans="2:24" x14ac:dyDescent="0.25">
      <c r="B386" s="56"/>
      <c r="C386" s="56"/>
      <c r="D386" s="56"/>
      <c r="E386" s="56"/>
      <c r="F386" s="56"/>
      <c r="G386" s="56"/>
      <c r="L386" t="str">
        <f>IF(Foerderangebote!A184&lt;&gt;"",Foerderangebote!A184,IF(Foerderangebote!A184&lt;&gt;"",Foerderangebote!A184,""))</f>
        <v/>
      </c>
      <c r="M386" t="str">
        <f>IF(Foerderangebote!G190&lt;&gt;"",Foerderangebote!G190,IF(Foerderangebote!G190&lt;&gt;"",Foerderangebote!G190,""))</f>
        <v/>
      </c>
      <c r="N386" t="str">
        <f t="shared" si="3"/>
        <v/>
      </c>
      <c r="O386" s="344">
        <f>Foerderangebote!$D$182</f>
        <v>0</v>
      </c>
      <c r="P386" s="344">
        <f>Foerderangebote!$D$183</f>
        <v>0</v>
      </c>
      <c r="Q386" s="344">
        <f>Foerderangebote!$D$184</f>
        <v>0</v>
      </c>
      <c r="R386" s="344">
        <f>Foerderangebote!$D$185</f>
        <v>0</v>
      </c>
      <c r="S386" s="344">
        <f>Foerderangebote!$D$186</f>
        <v>0</v>
      </c>
      <c r="T386" s="344">
        <f>Foerderangebote!$E$182</f>
        <v>0</v>
      </c>
      <c r="U386" s="344">
        <f>Foerderangebote!$E$183</f>
        <v>0</v>
      </c>
      <c r="V386" s="344">
        <f>Foerderangebote!$E$184</f>
        <v>0</v>
      </c>
      <c r="W386" s="344">
        <f>Foerderangebote!$E$185</f>
        <v>0</v>
      </c>
      <c r="X386" s="344">
        <f>Foerderangebote!$E$186</f>
        <v>0</v>
      </c>
    </row>
    <row r="387" spans="2:24" x14ac:dyDescent="0.25">
      <c r="B387" s="56"/>
      <c r="C387" s="56"/>
      <c r="D387" s="56"/>
      <c r="E387" s="56"/>
      <c r="F387" s="56"/>
      <c r="G387" s="56"/>
      <c r="L387" t="str">
        <f>IF(Foerderangebote!A185&lt;&gt;"",Foerderangebote!A185,IF(Foerderangebote!A185&lt;&gt;"",Foerderangebote!A185,""))</f>
        <v/>
      </c>
      <c r="M387" t="str">
        <f>IF(Foerderangebote!G191&lt;&gt;"",Foerderangebote!G191,IF(Foerderangebote!G191&lt;&gt;"",Foerderangebote!G191,""))</f>
        <v/>
      </c>
      <c r="N387" t="str">
        <f t="shared" si="3"/>
        <v/>
      </c>
      <c r="O387" s="336"/>
      <c r="P387" s="336"/>
      <c r="Q387" s="336"/>
      <c r="R387" s="336"/>
      <c r="S387" s="336"/>
      <c r="T387" s="336"/>
      <c r="U387" s="336"/>
      <c r="V387" s="336"/>
      <c r="W387" s="336"/>
      <c r="X387" s="336"/>
    </row>
    <row r="388" spans="2:24" x14ac:dyDescent="0.25">
      <c r="B388" s="56"/>
      <c r="C388" s="56"/>
      <c r="D388" s="56"/>
      <c r="E388" s="56"/>
      <c r="F388" s="56"/>
      <c r="G388" s="56"/>
      <c r="L388" t="str">
        <f>IF(Foerderangebote!A186&lt;&gt;"",Foerderangebote!A186,IF(Foerderangebote!A186&lt;&gt;"",Foerderangebote!A186,""))</f>
        <v/>
      </c>
      <c r="M388" t="str">
        <f>IF(Foerderangebote!G192&lt;&gt;"",Foerderangebote!G192,IF(Foerderangebote!G192&lt;&gt;"",Foerderangebote!G192,""))</f>
        <v/>
      </c>
      <c r="N388" t="str">
        <f t="shared" si="3"/>
        <v/>
      </c>
      <c r="O388" s="344">
        <f>Foerderangebote!$D$182</f>
        <v>0</v>
      </c>
      <c r="P388" s="344">
        <f>Foerderangebote!$D$183</f>
        <v>0</v>
      </c>
      <c r="Q388" s="344">
        <f>Foerderangebote!$D$184</f>
        <v>0</v>
      </c>
      <c r="R388" s="344">
        <f>Foerderangebote!$D$185</f>
        <v>0</v>
      </c>
      <c r="S388" s="344">
        <f>Foerderangebote!$D$186</f>
        <v>0</v>
      </c>
      <c r="T388" s="344">
        <f>Foerderangebote!$E$182</f>
        <v>0</v>
      </c>
      <c r="U388" s="344">
        <f>Foerderangebote!$E$183</f>
        <v>0</v>
      </c>
      <c r="V388" s="344">
        <f>Foerderangebote!$E$184</f>
        <v>0</v>
      </c>
      <c r="W388" s="344">
        <f>Foerderangebote!$E$185</f>
        <v>0</v>
      </c>
      <c r="X388" s="344">
        <f>Foerderangebote!$E$186</f>
        <v>0</v>
      </c>
    </row>
    <row r="389" spans="2:24" x14ac:dyDescent="0.25">
      <c r="B389" s="56"/>
      <c r="C389" s="56"/>
      <c r="D389" s="56"/>
      <c r="E389" s="56"/>
      <c r="F389" s="56"/>
      <c r="G389" s="56"/>
      <c r="L389" t="str">
        <f>IF(Foerderangebote!A187&lt;&gt;"",Foerderangebote!A187,IF(Foerderangebote!A187&lt;&gt;"",Foerderangebote!A187,""))</f>
        <v/>
      </c>
      <c r="M389" t="str">
        <f>IF(Foerderangebote!G193&lt;&gt;"",Foerderangebote!G193,IF(Foerderangebote!G193&lt;&gt;"",Foerderangebote!G193,""))</f>
        <v/>
      </c>
      <c r="N389" t="str">
        <f t="shared" si="3"/>
        <v/>
      </c>
      <c r="O389" s="336"/>
      <c r="P389" s="336"/>
      <c r="Q389" s="336"/>
      <c r="R389" s="336"/>
      <c r="S389" s="336"/>
      <c r="T389" s="336"/>
      <c r="U389" s="336"/>
      <c r="V389" s="336"/>
      <c r="W389" s="336"/>
      <c r="X389" s="336"/>
    </row>
    <row r="390" spans="2:24" x14ac:dyDescent="0.25">
      <c r="B390" s="56"/>
      <c r="C390" s="56"/>
      <c r="D390" s="56"/>
      <c r="E390" s="56"/>
      <c r="F390" s="56"/>
      <c r="G390" s="56"/>
      <c r="L390">
        <f>IF(Foerderangebote!A188&lt;&gt;"",Foerderangebote!A188,IF(Foerderangebote!A188&lt;&gt;"",Foerderangebote!A188,""))</f>
        <v>31</v>
      </c>
      <c r="M390" t="str">
        <f>IF(Foerderangebote!G194&lt;&gt;"",Foerderangebote!G194,IF(Foerderangebote!G194&lt;&gt;"",Foerderangebote!G194,""))</f>
        <v/>
      </c>
      <c r="N390" t="str">
        <f t="shared" si="3"/>
        <v/>
      </c>
      <c r="O390" s="344">
        <f>Foerderangebote!$D$188</f>
        <v>0</v>
      </c>
      <c r="P390" s="344">
        <f>Foerderangebote!$D$189</f>
        <v>0</v>
      </c>
      <c r="Q390" s="344">
        <f>Foerderangebote!$D$190</f>
        <v>0</v>
      </c>
      <c r="R390" s="344">
        <f>Foerderangebote!$D$191</f>
        <v>0</v>
      </c>
      <c r="S390" s="344">
        <f>Foerderangebote!$D$192</f>
        <v>0</v>
      </c>
      <c r="T390" s="344">
        <f>Foerderangebote!$E$188</f>
        <v>0</v>
      </c>
      <c r="U390" s="344">
        <f>Foerderangebote!$E$189</f>
        <v>0</v>
      </c>
      <c r="V390" s="344">
        <f>Foerderangebote!$E$190</f>
        <v>0</v>
      </c>
      <c r="W390" s="344">
        <f>Foerderangebote!$E$191</f>
        <v>0</v>
      </c>
      <c r="X390" s="344">
        <f>Foerderangebote!$E$192</f>
        <v>0</v>
      </c>
    </row>
    <row r="391" spans="2:24" x14ac:dyDescent="0.25">
      <c r="B391" s="56"/>
      <c r="C391" s="56"/>
      <c r="D391" s="56"/>
      <c r="E391" s="56"/>
      <c r="F391" s="56"/>
      <c r="G391" s="56"/>
      <c r="L391" t="str">
        <f>IF(Foerderangebote!A189&lt;&gt;"",Foerderangebote!A189,IF(Foerderangebote!A189&lt;&gt;"",Foerderangebote!A189,""))</f>
        <v/>
      </c>
      <c r="M391" t="str">
        <f>IF(Foerderangebote!G195&lt;&gt;"",Foerderangebote!G195,IF(Foerderangebote!G195&lt;&gt;"",Foerderangebote!G195,""))</f>
        <v/>
      </c>
      <c r="N391" t="str">
        <f t="shared" si="3"/>
        <v/>
      </c>
      <c r="O391" s="336"/>
      <c r="P391" s="336"/>
      <c r="Q391" s="336"/>
      <c r="R391" s="336"/>
      <c r="S391" s="336"/>
      <c r="T391" s="336"/>
      <c r="U391" s="336"/>
      <c r="V391" s="336"/>
      <c r="W391" s="336"/>
      <c r="X391" s="336"/>
    </row>
    <row r="392" spans="2:24" x14ac:dyDescent="0.25">
      <c r="B392" s="56"/>
      <c r="C392" s="56"/>
      <c r="D392" s="56"/>
      <c r="E392" s="56"/>
      <c r="F392" s="56"/>
      <c r="G392" s="56"/>
      <c r="L392" t="str">
        <f>IF(Foerderangebote!A190&lt;&gt;"",Foerderangebote!A190,IF(Foerderangebote!A190&lt;&gt;"",Foerderangebote!A190,""))</f>
        <v/>
      </c>
      <c r="M392" t="str">
        <f>IF(Foerderangebote!G196&lt;&gt;"",Foerderangebote!G196,IF(Foerderangebote!G196&lt;&gt;"",Foerderangebote!G196,""))</f>
        <v/>
      </c>
      <c r="N392" t="str">
        <f t="shared" si="3"/>
        <v/>
      </c>
      <c r="O392" s="344">
        <f>Foerderangebote!$D$188</f>
        <v>0</v>
      </c>
      <c r="P392" s="344">
        <f>Foerderangebote!$D$189</f>
        <v>0</v>
      </c>
      <c r="Q392" s="344">
        <f>Foerderangebote!$D$190</f>
        <v>0</v>
      </c>
      <c r="R392" s="344">
        <f>Foerderangebote!$D$191</f>
        <v>0</v>
      </c>
      <c r="S392" s="344">
        <f>Foerderangebote!$D$192</f>
        <v>0</v>
      </c>
      <c r="T392" s="344">
        <f>Foerderangebote!$E$188</f>
        <v>0</v>
      </c>
      <c r="U392" s="344">
        <f>Foerderangebote!$E$189</f>
        <v>0</v>
      </c>
      <c r="V392" s="344">
        <f>Foerderangebote!$E$190</f>
        <v>0</v>
      </c>
      <c r="W392" s="344">
        <f>Foerderangebote!$E$191</f>
        <v>0</v>
      </c>
      <c r="X392" s="344">
        <f>Foerderangebote!$E$192</f>
        <v>0</v>
      </c>
    </row>
    <row r="393" spans="2:24" x14ac:dyDescent="0.25">
      <c r="B393" s="56"/>
      <c r="C393" s="56"/>
      <c r="D393" s="56"/>
      <c r="E393" s="56"/>
      <c r="F393" s="56"/>
      <c r="G393" s="56"/>
      <c r="L393" t="str">
        <f>IF(Foerderangebote!A191&lt;&gt;"",Foerderangebote!A191,IF(Foerderangebote!A191&lt;&gt;"",Foerderangebote!A191,""))</f>
        <v/>
      </c>
      <c r="M393" t="str">
        <f>IF(Foerderangebote!G197&lt;&gt;"",Foerderangebote!G197,IF(Foerderangebote!G197&lt;&gt;"",Foerderangebote!G197,""))</f>
        <v/>
      </c>
      <c r="N393" t="str">
        <f t="shared" si="3"/>
        <v/>
      </c>
      <c r="O393" s="336"/>
      <c r="P393" s="336"/>
      <c r="Q393" s="336"/>
      <c r="R393" s="336"/>
      <c r="S393" s="336"/>
      <c r="T393" s="336"/>
      <c r="U393" s="336"/>
      <c r="V393" s="336"/>
      <c r="W393" s="336"/>
      <c r="X393" s="336"/>
    </row>
    <row r="394" spans="2:24" x14ac:dyDescent="0.25">
      <c r="B394" s="56"/>
      <c r="C394" s="56"/>
      <c r="D394" s="56"/>
      <c r="E394" s="56"/>
      <c r="F394" s="56"/>
      <c r="G394" s="56"/>
      <c r="L394" t="str">
        <f>IF(Foerderangebote!A192&lt;&gt;"",Foerderangebote!A192,IF(Foerderangebote!A192&lt;&gt;"",Foerderangebote!A192,""))</f>
        <v/>
      </c>
      <c r="M394" t="str">
        <f>IF(Foerderangebote!G198&lt;&gt;"",Foerderangebote!G198,IF(Foerderangebote!G198&lt;&gt;"",Foerderangebote!G198,""))</f>
        <v/>
      </c>
      <c r="N394" t="str">
        <f t="shared" si="3"/>
        <v/>
      </c>
      <c r="O394" s="344">
        <f>Foerderangebote!$D$188</f>
        <v>0</v>
      </c>
      <c r="P394" s="344">
        <f>Foerderangebote!$D$189</f>
        <v>0</v>
      </c>
      <c r="Q394" s="344">
        <f>Foerderangebote!$D$190</f>
        <v>0</v>
      </c>
      <c r="R394" s="344">
        <f>Foerderangebote!$D$191</f>
        <v>0</v>
      </c>
      <c r="S394" s="344">
        <f>Foerderangebote!$D$192</f>
        <v>0</v>
      </c>
      <c r="T394" s="344">
        <f>Foerderangebote!$E$188</f>
        <v>0</v>
      </c>
      <c r="U394" s="344">
        <f>Foerderangebote!$E$189</f>
        <v>0</v>
      </c>
      <c r="V394" s="344">
        <f>Foerderangebote!$E$190</f>
        <v>0</v>
      </c>
      <c r="W394" s="344">
        <f>Foerderangebote!$E$191</f>
        <v>0</v>
      </c>
      <c r="X394" s="344">
        <f>Foerderangebote!$E$192</f>
        <v>0</v>
      </c>
    </row>
    <row r="395" spans="2:24" x14ac:dyDescent="0.25">
      <c r="B395" s="56"/>
      <c r="C395" s="56"/>
      <c r="D395" s="56"/>
      <c r="E395" s="56"/>
      <c r="F395" s="56"/>
      <c r="G395" s="56"/>
      <c r="L395" t="str">
        <f>IF(Foerderangebote!A193&lt;&gt;"",Foerderangebote!A193,IF(Foerderangebote!A193&lt;&gt;"",Foerderangebote!A193,""))</f>
        <v/>
      </c>
      <c r="M395" t="str">
        <f>IF(Foerderangebote!G199&lt;&gt;"",Foerderangebote!G199,IF(Foerderangebote!G199&lt;&gt;"",Foerderangebote!G199,""))</f>
        <v/>
      </c>
      <c r="N395" t="str">
        <f t="shared" si="3"/>
        <v/>
      </c>
      <c r="O395" s="336"/>
      <c r="P395" s="336"/>
      <c r="Q395" s="336"/>
      <c r="R395" s="336"/>
      <c r="S395" s="336"/>
      <c r="T395" s="336"/>
      <c r="U395" s="336"/>
      <c r="V395" s="336"/>
      <c r="W395" s="336"/>
      <c r="X395" s="336"/>
    </row>
    <row r="396" spans="2:24" x14ac:dyDescent="0.25">
      <c r="B396" s="56"/>
      <c r="C396" s="56"/>
      <c r="D396" s="56"/>
      <c r="E396" s="56"/>
      <c r="F396" s="56"/>
      <c r="G396" s="56"/>
      <c r="L396">
        <f>IF(Foerderangebote!A194&lt;&gt;"",Foerderangebote!A194,IF(Foerderangebote!A194&lt;&gt;"",Foerderangebote!A194,""))</f>
        <v>32</v>
      </c>
      <c r="M396" t="str">
        <f>IF(Foerderangebote!G194&lt;&gt;"",Foerderangebote!G194,IF(Foerderangebote!G194&lt;&gt;"",Foerderangebote!G194,""))</f>
        <v/>
      </c>
      <c r="N396" t="str">
        <f t="shared" si="3"/>
        <v/>
      </c>
      <c r="O396" s="344">
        <f>Foerderangebote!$D$194</f>
        <v>0</v>
      </c>
      <c r="P396" s="344">
        <f>Foerderangebote!$D$195</f>
        <v>0</v>
      </c>
      <c r="Q396" s="344">
        <f>Foerderangebote!$D$196</f>
        <v>0</v>
      </c>
      <c r="R396" s="344">
        <f>Foerderangebote!$D$197</f>
        <v>0</v>
      </c>
      <c r="S396" s="344">
        <f>Foerderangebote!$D$198</f>
        <v>0</v>
      </c>
      <c r="T396" s="344">
        <f>Foerderangebote!$E$194</f>
        <v>0</v>
      </c>
      <c r="U396" s="344">
        <f>Foerderangebote!$E$195</f>
        <v>0</v>
      </c>
      <c r="V396" s="344">
        <f>Foerderangebote!$E$196</f>
        <v>0</v>
      </c>
      <c r="W396" s="344">
        <f>Foerderangebote!$E$197</f>
        <v>0</v>
      </c>
      <c r="X396" s="344">
        <f>Foerderangebote!$E$198</f>
        <v>0</v>
      </c>
    </row>
    <row r="397" spans="2:24" x14ac:dyDescent="0.25">
      <c r="B397" s="56"/>
      <c r="C397" s="56"/>
      <c r="D397" s="56"/>
      <c r="E397" s="56"/>
      <c r="F397" s="56"/>
      <c r="G397" s="56"/>
      <c r="L397" t="str">
        <f>IF(Foerderangebote!A195&lt;&gt;"",Foerderangebote!A195,IF(Foerderangebote!A195&lt;&gt;"",Foerderangebote!A195,""))</f>
        <v/>
      </c>
      <c r="M397" t="str">
        <f>IF(Foerderangebote!G195&lt;&gt;"",Foerderangebote!G195,IF(Foerderangebote!G195&lt;&gt;"",Foerderangebote!G195,""))</f>
        <v/>
      </c>
      <c r="N397" t="str">
        <f t="shared" si="3"/>
        <v/>
      </c>
      <c r="O397" s="336"/>
      <c r="P397" s="336"/>
      <c r="Q397" s="336"/>
      <c r="R397" s="336"/>
      <c r="S397" s="336"/>
      <c r="T397" s="336"/>
      <c r="U397" s="336"/>
      <c r="V397" s="336"/>
      <c r="W397" s="336"/>
      <c r="X397" s="336"/>
    </row>
    <row r="398" spans="2:24" x14ac:dyDescent="0.25">
      <c r="B398" s="56"/>
      <c r="C398" s="56"/>
      <c r="D398" s="56"/>
      <c r="E398" s="56"/>
      <c r="F398" s="56"/>
      <c r="G398" s="56"/>
      <c r="L398" t="str">
        <f>IF(Foerderangebote!A196&lt;&gt;"",Foerderangebote!A196,IF(Foerderangebote!A196&lt;&gt;"",Foerderangebote!A196,""))</f>
        <v/>
      </c>
      <c r="M398" t="str">
        <f>IF(Foerderangebote!G196&lt;&gt;"",Foerderangebote!G196,IF(Foerderangebote!G196&lt;&gt;"",Foerderangebote!G196,""))</f>
        <v/>
      </c>
      <c r="N398" t="str">
        <f t="shared" si="3"/>
        <v/>
      </c>
      <c r="O398" s="344">
        <f>Foerderangebote!$D$194</f>
        <v>0</v>
      </c>
      <c r="P398" s="344">
        <f>Foerderangebote!$D$195</f>
        <v>0</v>
      </c>
      <c r="Q398" s="344">
        <f>Foerderangebote!$D$196</f>
        <v>0</v>
      </c>
      <c r="R398" s="344">
        <f>Foerderangebote!$D$197</f>
        <v>0</v>
      </c>
      <c r="S398" s="344">
        <f>Foerderangebote!$D$198</f>
        <v>0</v>
      </c>
      <c r="T398" s="344">
        <f>Foerderangebote!$E$194</f>
        <v>0</v>
      </c>
      <c r="U398" s="344">
        <f>Foerderangebote!$E$195</f>
        <v>0</v>
      </c>
      <c r="V398" s="344">
        <f>Foerderangebote!$E$196</f>
        <v>0</v>
      </c>
      <c r="W398" s="344">
        <f>Foerderangebote!$E$197</f>
        <v>0</v>
      </c>
      <c r="X398" s="344">
        <f>Foerderangebote!$E$198</f>
        <v>0</v>
      </c>
    </row>
    <row r="399" spans="2:24" x14ac:dyDescent="0.25">
      <c r="B399" s="56"/>
      <c r="C399" s="56"/>
      <c r="D399" s="56"/>
      <c r="E399" s="56"/>
      <c r="F399" s="56"/>
      <c r="G399" s="56"/>
      <c r="L399" t="str">
        <f>IF(Foerderangebote!A197&lt;&gt;"",Foerderangebote!A197,IF(Foerderangebote!A197&lt;&gt;"",Foerderangebote!A197,""))</f>
        <v/>
      </c>
      <c r="M399" t="str">
        <f>IF(Foerderangebote!G197&lt;&gt;"",Foerderangebote!G197,IF(Foerderangebote!G197&lt;&gt;"",Foerderangebote!G197,""))</f>
        <v/>
      </c>
      <c r="N399" t="str">
        <f t="shared" si="3"/>
        <v/>
      </c>
      <c r="O399" s="336"/>
      <c r="P399" s="336"/>
      <c r="Q399" s="336"/>
      <c r="R399" s="336"/>
      <c r="S399" s="336"/>
      <c r="T399" s="336"/>
      <c r="U399" s="336"/>
      <c r="V399" s="336"/>
      <c r="W399" s="336"/>
      <c r="X399" s="336"/>
    </row>
    <row r="400" spans="2:24" x14ac:dyDescent="0.25">
      <c r="B400" s="56"/>
      <c r="C400" s="56"/>
      <c r="D400" s="56"/>
      <c r="E400" s="56"/>
      <c r="F400" s="56"/>
      <c r="G400" s="56"/>
      <c r="L400" t="str">
        <f>IF(Foerderangebote!A198&lt;&gt;"",Foerderangebote!A198,IF(Foerderangebote!A198&lt;&gt;"",Foerderangebote!A198,""))</f>
        <v/>
      </c>
      <c r="M400" t="str">
        <f>IF(Foerderangebote!G198&lt;&gt;"",Foerderangebote!G198,IF(Foerderangebote!G198&lt;&gt;"",Foerderangebote!G198,""))</f>
        <v/>
      </c>
      <c r="N400" t="str">
        <f t="shared" si="3"/>
        <v/>
      </c>
      <c r="O400" s="344">
        <f>Foerderangebote!$D$194</f>
        <v>0</v>
      </c>
      <c r="P400" s="344">
        <f>Foerderangebote!$D$195</f>
        <v>0</v>
      </c>
      <c r="Q400" s="344">
        <f>Foerderangebote!$D$196</f>
        <v>0</v>
      </c>
      <c r="R400" s="344">
        <f>Foerderangebote!$D$197</f>
        <v>0</v>
      </c>
      <c r="S400" s="344">
        <f>Foerderangebote!$D$198</f>
        <v>0</v>
      </c>
      <c r="T400" s="344">
        <f>Foerderangebote!$E$194</f>
        <v>0</v>
      </c>
      <c r="U400" s="344">
        <f>Foerderangebote!$E$195</f>
        <v>0</v>
      </c>
      <c r="V400" s="344">
        <f>Foerderangebote!$E$196</f>
        <v>0</v>
      </c>
      <c r="W400" s="344">
        <f>Foerderangebote!$E$197</f>
        <v>0</v>
      </c>
      <c r="X400" s="344">
        <f>Foerderangebote!$E$198</f>
        <v>0</v>
      </c>
    </row>
    <row r="401" spans="2:24" x14ac:dyDescent="0.25">
      <c r="B401" s="56"/>
      <c r="C401" s="56"/>
      <c r="D401" s="56"/>
      <c r="E401" s="56"/>
      <c r="F401" s="56"/>
      <c r="G401" s="56"/>
      <c r="L401" t="str">
        <f>IF(Foerderangebote!A199&lt;&gt;"",Foerderangebote!A199,IF(Foerderangebote!A199&lt;&gt;"",Foerderangebote!A199,""))</f>
        <v/>
      </c>
      <c r="M401" t="str">
        <f>IF(Foerderangebote!G199&lt;&gt;"",Foerderangebote!G199,IF(Foerderangebote!G199&lt;&gt;"",Foerderangebote!G199,""))</f>
        <v/>
      </c>
      <c r="N401" t="str">
        <f t="shared" si="3"/>
        <v/>
      </c>
      <c r="O401" s="336"/>
      <c r="P401" s="336"/>
      <c r="Q401" s="336"/>
      <c r="R401" s="336"/>
      <c r="S401" s="336"/>
      <c r="T401" s="336"/>
      <c r="U401" s="336"/>
      <c r="V401" s="336"/>
      <c r="W401" s="336"/>
      <c r="X401" s="336"/>
    </row>
    <row r="402" spans="2:24" x14ac:dyDescent="0.25">
      <c r="B402" s="56"/>
      <c r="C402" s="56"/>
      <c r="D402" s="56"/>
      <c r="E402" s="56"/>
      <c r="F402" s="56"/>
      <c r="G402" s="56"/>
      <c r="L402">
        <f>IF(Foerderangebote!A200&lt;&gt;"",Foerderangebote!A200,IF(Foerderangebote!A200&lt;&gt;"",Foerderangebote!A200,""))</f>
        <v>33</v>
      </c>
      <c r="M402" t="str">
        <f>IF(Foerderangebote!G200&lt;&gt;"",Foerderangebote!G200,IF(Foerderangebote!G200&lt;&gt;"",Foerderangebote!G200,""))</f>
        <v/>
      </c>
      <c r="N402" t="str">
        <f t="shared" si="3"/>
        <v/>
      </c>
      <c r="O402" s="344">
        <f>Foerderangebote!$D$200</f>
        <v>0</v>
      </c>
      <c r="P402" s="344">
        <f>Foerderangebote!$D$201</f>
        <v>0</v>
      </c>
      <c r="Q402" s="344">
        <f>Foerderangebote!$D$202</f>
        <v>0</v>
      </c>
      <c r="R402" s="344">
        <f>Foerderangebote!$D$203</f>
        <v>0</v>
      </c>
      <c r="S402" s="344">
        <f>Foerderangebote!$D$204</f>
        <v>0</v>
      </c>
      <c r="T402" s="344">
        <f>Foerderangebote!$E$200</f>
        <v>0</v>
      </c>
      <c r="U402" s="344">
        <f>Foerderangebote!$E$201</f>
        <v>0</v>
      </c>
      <c r="V402" s="344">
        <f>Foerderangebote!$E$202</f>
        <v>0</v>
      </c>
      <c r="W402" s="344">
        <f>Foerderangebote!$E$203</f>
        <v>0</v>
      </c>
      <c r="X402" s="344">
        <f>Foerderangebote!$E$204</f>
        <v>0</v>
      </c>
    </row>
    <row r="403" spans="2:24" x14ac:dyDescent="0.25">
      <c r="B403" s="56"/>
      <c r="C403" s="56"/>
      <c r="D403" s="56"/>
      <c r="E403" s="56"/>
      <c r="F403" s="56"/>
      <c r="G403" s="56"/>
      <c r="L403" t="str">
        <f>IF(Foerderangebote!A201&lt;&gt;"",Foerderangebote!A201,IF(Foerderangebote!A201&lt;&gt;"",Foerderangebote!A201,""))</f>
        <v/>
      </c>
      <c r="M403" t="str">
        <f>IF(Foerderangebote!G201&lt;&gt;"",Foerderangebote!G201,IF(Foerderangebote!G201&lt;&gt;"",Foerderangebote!G201,""))</f>
        <v/>
      </c>
      <c r="N403" t="str">
        <f t="shared" si="3"/>
        <v/>
      </c>
      <c r="O403" s="336"/>
      <c r="P403" s="336"/>
      <c r="Q403" s="336"/>
      <c r="R403" s="336"/>
      <c r="S403" s="336"/>
      <c r="T403" s="336"/>
      <c r="U403" s="336"/>
      <c r="V403" s="336"/>
      <c r="W403" s="336"/>
      <c r="X403" s="336"/>
    </row>
    <row r="404" spans="2:24" x14ac:dyDescent="0.25">
      <c r="B404" s="56"/>
      <c r="C404" s="56"/>
      <c r="D404" s="56"/>
      <c r="E404" s="56"/>
      <c r="F404" s="56"/>
      <c r="G404" s="56"/>
      <c r="L404" t="str">
        <f>IF(Foerderangebote!A202&lt;&gt;"",Foerderangebote!A202,IF(Foerderangebote!A202&lt;&gt;"",Foerderangebote!A202,""))</f>
        <v/>
      </c>
      <c r="M404" t="str">
        <f>IF(Foerderangebote!G202&lt;&gt;"",Foerderangebote!G202,IF(Foerderangebote!G202&lt;&gt;"",Foerderangebote!G202,""))</f>
        <v/>
      </c>
      <c r="N404" t="str">
        <f t="shared" si="3"/>
        <v/>
      </c>
      <c r="O404" s="344">
        <f>Foerderangebote!$D$200</f>
        <v>0</v>
      </c>
      <c r="P404" s="344">
        <f>Foerderangebote!$D$201</f>
        <v>0</v>
      </c>
      <c r="Q404" s="344">
        <f>Foerderangebote!$D$202</f>
        <v>0</v>
      </c>
      <c r="R404" s="344">
        <f>Foerderangebote!$D$203</f>
        <v>0</v>
      </c>
      <c r="S404" s="344">
        <f>Foerderangebote!$D$204</f>
        <v>0</v>
      </c>
      <c r="T404" s="344">
        <f>Foerderangebote!$E$200</f>
        <v>0</v>
      </c>
      <c r="U404" s="344">
        <f>Foerderangebote!$E$201</f>
        <v>0</v>
      </c>
      <c r="V404" s="344">
        <f>Foerderangebote!$E$202</f>
        <v>0</v>
      </c>
      <c r="W404" s="344">
        <f>Foerderangebote!$E$203</f>
        <v>0</v>
      </c>
      <c r="X404" s="344">
        <f>Foerderangebote!$E$204</f>
        <v>0</v>
      </c>
    </row>
    <row r="405" spans="2:24" x14ac:dyDescent="0.25">
      <c r="B405" s="56"/>
      <c r="C405" s="56"/>
      <c r="D405" s="56"/>
      <c r="E405" s="56"/>
      <c r="F405" s="56"/>
      <c r="G405" s="56"/>
      <c r="L405" t="str">
        <f>IF(Foerderangebote!A203&lt;&gt;"",Foerderangebote!A203,IF(Foerderangebote!A203&lt;&gt;"",Foerderangebote!A203,""))</f>
        <v/>
      </c>
      <c r="M405" t="str">
        <f>IF(Foerderangebote!G203&lt;&gt;"",Foerderangebote!G203,IF(Foerderangebote!G203&lt;&gt;"",Foerderangebote!G203,""))</f>
        <v/>
      </c>
      <c r="N405" t="str">
        <f t="shared" si="3"/>
        <v/>
      </c>
      <c r="O405" s="336"/>
      <c r="P405" s="336"/>
      <c r="Q405" s="336"/>
      <c r="R405" s="336"/>
      <c r="S405" s="336"/>
      <c r="T405" s="336"/>
      <c r="U405" s="336"/>
      <c r="V405" s="336"/>
      <c r="W405" s="336"/>
      <c r="X405" s="336"/>
    </row>
    <row r="406" spans="2:24" x14ac:dyDescent="0.25">
      <c r="B406" s="56"/>
      <c r="C406" s="56"/>
      <c r="D406" s="56"/>
      <c r="E406" s="56"/>
      <c r="F406" s="56"/>
      <c r="G406" s="56"/>
      <c r="L406" t="str">
        <f>IF(Foerderangebote!A204&lt;&gt;"",Foerderangebote!A204,IF(Foerderangebote!A204&lt;&gt;"",Foerderangebote!A204,""))</f>
        <v/>
      </c>
      <c r="M406" t="str">
        <f>IF(Foerderangebote!G204&lt;&gt;"",Foerderangebote!G204,IF(Foerderangebote!G204&lt;&gt;"",Foerderangebote!G204,""))</f>
        <v/>
      </c>
      <c r="N406" t="str">
        <f t="shared" si="3"/>
        <v/>
      </c>
      <c r="O406" s="344">
        <f>Foerderangebote!$D$200</f>
        <v>0</v>
      </c>
      <c r="P406" s="344">
        <f>Foerderangebote!$D$201</f>
        <v>0</v>
      </c>
      <c r="Q406" s="344">
        <f>Foerderangebote!$D$202</f>
        <v>0</v>
      </c>
      <c r="R406" s="344">
        <f>Foerderangebote!$D$203</f>
        <v>0</v>
      </c>
      <c r="S406" s="344">
        <f>Foerderangebote!$D$204</f>
        <v>0</v>
      </c>
      <c r="T406" s="344">
        <f>Foerderangebote!$E$200</f>
        <v>0</v>
      </c>
      <c r="U406" s="344">
        <f>Foerderangebote!$E$201</f>
        <v>0</v>
      </c>
      <c r="V406" s="344">
        <f>Foerderangebote!$E$202</f>
        <v>0</v>
      </c>
      <c r="W406" s="344">
        <f>Foerderangebote!$E$203</f>
        <v>0</v>
      </c>
      <c r="X406" s="344">
        <f>Foerderangebote!$E$204</f>
        <v>0</v>
      </c>
    </row>
    <row r="407" spans="2:24" x14ac:dyDescent="0.25">
      <c r="B407" s="56"/>
      <c r="C407" s="56"/>
      <c r="D407" s="56"/>
      <c r="E407" s="56"/>
      <c r="F407" s="56"/>
      <c r="G407" s="56"/>
      <c r="L407" t="str">
        <f>IF(Foerderangebote!A205&lt;&gt;"",Foerderangebote!A205,IF(Foerderangebote!A205&lt;&gt;"",Foerderangebote!A205,""))</f>
        <v/>
      </c>
      <c r="M407" t="str">
        <f>IF(Foerderangebote!G205&lt;&gt;"",Foerderangebote!G205,IF(Foerderangebote!G205&lt;&gt;"",Foerderangebote!G205,""))</f>
        <v/>
      </c>
      <c r="N407" t="str">
        <f t="shared" si="3"/>
        <v/>
      </c>
      <c r="O407" s="336"/>
      <c r="P407" s="336"/>
      <c r="Q407" s="336"/>
      <c r="R407" s="336"/>
      <c r="S407" s="336"/>
      <c r="T407" s="336"/>
      <c r="U407" s="336"/>
      <c r="V407" s="336"/>
      <c r="W407" s="336"/>
      <c r="X407" s="336"/>
    </row>
    <row r="408" spans="2:24" x14ac:dyDescent="0.25">
      <c r="B408" s="56"/>
      <c r="C408" s="56"/>
      <c r="D408" s="56"/>
      <c r="E408" s="56"/>
      <c r="F408" s="56"/>
      <c r="G408" s="56"/>
      <c r="L408">
        <f>IF(Foerderangebote!A206&lt;&gt;"",Foerderangebote!A206,IF(Foerderangebote!A206&lt;&gt;"",Foerderangebote!A206,""))</f>
        <v>34</v>
      </c>
      <c r="M408" t="str">
        <f>IF(Foerderangebote!G206&lt;&gt;"",Foerderangebote!G206,IF(Foerderangebote!G206&lt;&gt;"",Foerderangebote!G206,""))</f>
        <v/>
      </c>
      <c r="N408" t="str">
        <f t="shared" ref="N408:N471" si="4">IF(M408="",M407,M408)</f>
        <v/>
      </c>
      <c r="O408" s="344">
        <f>Foerderangebote!$D$206</f>
        <v>0</v>
      </c>
      <c r="P408" s="344">
        <f>Foerderangebote!$D$207</f>
        <v>0</v>
      </c>
      <c r="Q408" s="344">
        <f>Foerderangebote!$D$208</f>
        <v>0</v>
      </c>
      <c r="R408" s="344">
        <f>Foerderangebote!$D$209</f>
        <v>0</v>
      </c>
      <c r="S408" s="344">
        <f>Foerderangebote!$D$210</f>
        <v>0</v>
      </c>
      <c r="T408" s="344">
        <f>Foerderangebote!$E$206</f>
        <v>0</v>
      </c>
      <c r="U408" s="344">
        <f>Foerderangebote!$E$207</f>
        <v>0</v>
      </c>
      <c r="V408" s="344">
        <f>Foerderangebote!$E$208</f>
        <v>0</v>
      </c>
      <c r="W408" s="344">
        <f>Foerderangebote!$E$209</f>
        <v>0</v>
      </c>
      <c r="X408" s="344">
        <f>Foerderangebote!$E$210</f>
        <v>0</v>
      </c>
    </row>
    <row r="409" spans="2:24" x14ac:dyDescent="0.25">
      <c r="B409" s="56"/>
      <c r="C409" s="56"/>
      <c r="D409" s="56"/>
      <c r="E409" s="56"/>
      <c r="F409" s="56"/>
      <c r="G409" s="56"/>
      <c r="L409" t="str">
        <f>IF(Foerderangebote!A207&lt;&gt;"",Foerderangebote!A207,IF(Foerderangebote!A207&lt;&gt;"",Foerderangebote!A207,""))</f>
        <v/>
      </c>
      <c r="M409" t="str">
        <f>IF(Foerderangebote!G207&lt;&gt;"",Foerderangebote!G207,IF(Foerderangebote!G207&lt;&gt;"",Foerderangebote!G207,""))</f>
        <v/>
      </c>
      <c r="N409" t="str">
        <f t="shared" si="4"/>
        <v/>
      </c>
      <c r="O409" s="336"/>
      <c r="P409" s="336"/>
      <c r="Q409" s="336"/>
      <c r="R409" s="336"/>
      <c r="S409" s="336"/>
      <c r="T409" s="336"/>
      <c r="U409" s="336"/>
      <c r="V409" s="336"/>
      <c r="W409" s="336"/>
      <c r="X409" s="336"/>
    </row>
    <row r="410" spans="2:24" x14ac:dyDescent="0.25">
      <c r="B410" s="56"/>
      <c r="C410" s="56"/>
      <c r="D410" s="56"/>
      <c r="E410" s="56"/>
      <c r="F410" s="56"/>
      <c r="G410" s="56"/>
      <c r="L410" t="str">
        <f>IF(Foerderangebote!A208&lt;&gt;"",Foerderangebote!A208,IF(Foerderangebote!A208&lt;&gt;"",Foerderangebote!A208,""))</f>
        <v/>
      </c>
      <c r="M410" t="str">
        <f>IF(Foerderangebote!G208&lt;&gt;"",Foerderangebote!G208,IF(Foerderangebote!G208&lt;&gt;"",Foerderangebote!G208,""))</f>
        <v/>
      </c>
      <c r="N410" t="str">
        <f t="shared" si="4"/>
        <v/>
      </c>
      <c r="O410" s="344">
        <f>Foerderangebote!$D$206</f>
        <v>0</v>
      </c>
      <c r="P410" s="344">
        <f>Foerderangebote!$D$207</f>
        <v>0</v>
      </c>
      <c r="Q410" s="344">
        <f>Foerderangebote!$D$208</f>
        <v>0</v>
      </c>
      <c r="R410" s="344">
        <f>Foerderangebote!$D$209</f>
        <v>0</v>
      </c>
      <c r="S410" s="344">
        <f>Foerderangebote!$D$210</f>
        <v>0</v>
      </c>
      <c r="T410" s="344">
        <f>Foerderangebote!$E$206</f>
        <v>0</v>
      </c>
      <c r="U410" s="344">
        <f>Foerderangebote!$E$207</f>
        <v>0</v>
      </c>
      <c r="V410" s="344">
        <f>Foerderangebote!$E$208</f>
        <v>0</v>
      </c>
      <c r="W410" s="344">
        <f>Foerderangebote!$E$209</f>
        <v>0</v>
      </c>
      <c r="X410" s="344">
        <f>Foerderangebote!$E$210</f>
        <v>0</v>
      </c>
    </row>
    <row r="411" spans="2:24" x14ac:dyDescent="0.25">
      <c r="B411" s="56"/>
      <c r="C411" s="56"/>
      <c r="D411" s="56"/>
      <c r="E411" s="56"/>
      <c r="F411" s="56"/>
      <c r="G411" s="56"/>
      <c r="L411" t="str">
        <f>IF(Foerderangebote!A209&lt;&gt;"",Foerderangebote!A209,IF(Foerderangebote!A209&lt;&gt;"",Foerderangebote!A209,""))</f>
        <v/>
      </c>
      <c r="M411" t="str">
        <f>IF(Foerderangebote!G209&lt;&gt;"",Foerderangebote!G209,IF(Foerderangebote!G209&lt;&gt;"",Foerderangebote!G209,""))</f>
        <v/>
      </c>
      <c r="N411" t="str">
        <f t="shared" si="4"/>
        <v/>
      </c>
      <c r="O411" s="336"/>
      <c r="P411" s="336"/>
      <c r="Q411" s="336"/>
      <c r="R411" s="336"/>
      <c r="S411" s="336"/>
      <c r="T411" s="336"/>
      <c r="U411" s="336"/>
      <c r="V411" s="336"/>
      <c r="W411" s="336"/>
      <c r="X411" s="336"/>
    </row>
    <row r="412" spans="2:24" x14ac:dyDescent="0.25">
      <c r="B412" s="56"/>
      <c r="C412" s="56"/>
      <c r="D412" s="56"/>
      <c r="E412" s="56"/>
      <c r="F412" s="56"/>
      <c r="G412" s="56"/>
      <c r="L412" t="str">
        <f>IF(Foerderangebote!A210&lt;&gt;"",Foerderangebote!A210,IF(Foerderangebote!A210&lt;&gt;"",Foerderangebote!A210,""))</f>
        <v/>
      </c>
      <c r="M412" t="str">
        <f>IF(Foerderangebote!G210&lt;&gt;"",Foerderangebote!G210,IF(Foerderangebote!G210&lt;&gt;"",Foerderangebote!G210,""))</f>
        <v/>
      </c>
      <c r="N412" t="str">
        <f t="shared" si="4"/>
        <v/>
      </c>
      <c r="O412" s="344">
        <f>Foerderangebote!$D$206</f>
        <v>0</v>
      </c>
      <c r="P412" s="344">
        <f>Foerderangebote!$D$207</f>
        <v>0</v>
      </c>
      <c r="Q412" s="344">
        <f>Foerderangebote!$D$208</f>
        <v>0</v>
      </c>
      <c r="R412" s="344">
        <f>Foerderangebote!$D$209</f>
        <v>0</v>
      </c>
      <c r="S412" s="344">
        <f>Foerderangebote!$D$210</f>
        <v>0</v>
      </c>
      <c r="T412" s="344">
        <f>Foerderangebote!$E$206</f>
        <v>0</v>
      </c>
      <c r="U412" s="344">
        <f>Foerderangebote!$E$207</f>
        <v>0</v>
      </c>
      <c r="V412" s="344">
        <f>Foerderangebote!$E$208</f>
        <v>0</v>
      </c>
      <c r="W412" s="344">
        <f>Foerderangebote!$E$209</f>
        <v>0</v>
      </c>
      <c r="X412" s="344">
        <f>Foerderangebote!$E$210</f>
        <v>0</v>
      </c>
    </row>
    <row r="413" spans="2:24" x14ac:dyDescent="0.25">
      <c r="B413" s="56"/>
      <c r="C413" s="56"/>
      <c r="D413" s="56"/>
      <c r="E413" s="56"/>
      <c r="F413" s="56"/>
      <c r="G413" s="56"/>
      <c r="L413" t="str">
        <f>IF(Foerderangebote!A211&lt;&gt;"",Foerderangebote!A211,IF(Foerderangebote!A211&lt;&gt;"",Foerderangebote!A211,""))</f>
        <v/>
      </c>
      <c r="M413" t="str">
        <f>IF(Foerderangebote!G211&lt;&gt;"",Foerderangebote!G211,IF(Foerderangebote!G211&lt;&gt;"",Foerderangebote!G211,""))</f>
        <v/>
      </c>
      <c r="N413" t="str">
        <f t="shared" si="4"/>
        <v/>
      </c>
      <c r="O413" s="336"/>
      <c r="P413" s="336"/>
      <c r="Q413" s="336"/>
      <c r="R413" s="336"/>
      <c r="S413" s="336"/>
      <c r="T413" s="336"/>
      <c r="U413" s="336"/>
      <c r="V413" s="336"/>
      <c r="W413" s="336"/>
      <c r="X413" s="336"/>
    </row>
    <row r="414" spans="2:24" x14ac:dyDescent="0.25">
      <c r="B414" s="56"/>
      <c r="C414" s="56"/>
      <c r="D414" s="56"/>
      <c r="E414" s="56"/>
      <c r="F414" s="56"/>
      <c r="G414" s="56"/>
      <c r="L414">
        <f>IF(Foerderangebote!A212&lt;&gt;"",Foerderangebote!A212,IF(Foerderangebote!A212&lt;&gt;"",Foerderangebote!A212,""))</f>
        <v>35</v>
      </c>
      <c r="M414" t="str">
        <f>IF(Foerderangebote!G212&lt;&gt;"",Foerderangebote!G212,IF(Foerderangebote!G212&lt;&gt;"",Foerderangebote!G212,""))</f>
        <v/>
      </c>
      <c r="N414" t="str">
        <f t="shared" si="4"/>
        <v/>
      </c>
      <c r="O414" s="344">
        <f>Foerderangebote!$D$212</f>
        <v>0</v>
      </c>
      <c r="P414" s="344">
        <f>Foerderangebote!$D$213</f>
        <v>0</v>
      </c>
      <c r="Q414" s="344">
        <f>Foerderangebote!$D$214</f>
        <v>0</v>
      </c>
      <c r="R414" s="344">
        <f>Foerderangebote!$D$215</f>
        <v>0</v>
      </c>
      <c r="S414" s="344">
        <f>Foerderangebote!$D$216</f>
        <v>0</v>
      </c>
      <c r="T414" s="344">
        <f>Foerderangebote!$E$212</f>
        <v>0</v>
      </c>
      <c r="U414" s="344">
        <f>Foerderangebote!$E$213</f>
        <v>0</v>
      </c>
      <c r="V414" s="344">
        <f>Foerderangebote!$E$214</f>
        <v>0</v>
      </c>
      <c r="W414" s="344">
        <f>Foerderangebote!$E$215</f>
        <v>0</v>
      </c>
      <c r="X414" s="344">
        <f>Foerderangebote!$E$216</f>
        <v>0</v>
      </c>
    </row>
    <row r="415" spans="2:24" x14ac:dyDescent="0.25">
      <c r="B415" s="56"/>
      <c r="C415" s="56"/>
      <c r="D415" s="56"/>
      <c r="E415" s="56"/>
      <c r="F415" s="56"/>
      <c r="G415" s="56"/>
      <c r="L415" t="str">
        <f>IF(Foerderangebote!A213&lt;&gt;"",Foerderangebote!A213,IF(Foerderangebote!A213&lt;&gt;"",Foerderangebote!A213,""))</f>
        <v/>
      </c>
      <c r="M415" t="str">
        <f>IF(Foerderangebote!G213&lt;&gt;"",Foerderangebote!G213,IF(Foerderangebote!G213&lt;&gt;"",Foerderangebote!G213,""))</f>
        <v/>
      </c>
      <c r="N415" t="str">
        <f t="shared" si="4"/>
        <v/>
      </c>
      <c r="O415" s="336"/>
      <c r="P415" s="336"/>
      <c r="Q415" s="336"/>
      <c r="R415" s="336"/>
      <c r="S415" s="336"/>
      <c r="T415" s="336"/>
      <c r="U415" s="336"/>
      <c r="V415" s="336"/>
      <c r="W415" s="336"/>
      <c r="X415" s="336"/>
    </row>
    <row r="416" spans="2:24" x14ac:dyDescent="0.25">
      <c r="B416" s="56"/>
      <c r="C416" s="56"/>
      <c r="D416" s="56"/>
      <c r="E416" s="56"/>
      <c r="F416" s="56"/>
      <c r="G416" s="56"/>
      <c r="L416" t="str">
        <f>IF(Foerderangebote!A214&lt;&gt;"",Foerderangebote!A214,IF(Foerderangebote!A214&lt;&gt;"",Foerderangebote!A214,""))</f>
        <v/>
      </c>
      <c r="M416" t="str">
        <f>IF(Foerderangebote!G214&lt;&gt;"",Foerderangebote!G214,IF(Foerderangebote!G214&lt;&gt;"",Foerderangebote!G214,""))</f>
        <v/>
      </c>
      <c r="N416" t="str">
        <f t="shared" si="4"/>
        <v/>
      </c>
      <c r="O416" s="344">
        <f>Foerderangebote!$D$212</f>
        <v>0</v>
      </c>
      <c r="P416" s="344">
        <f>Foerderangebote!$D$213</f>
        <v>0</v>
      </c>
      <c r="Q416" s="344">
        <f>Foerderangebote!$D$214</f>
        <v>0</v>
      </c>
      <c r="R416" s="344">
        <f>Foerderangebote!$D$215</f>
        <v>0</v>
      </c>
      <c r="S416" s="344">
        <f>Foerderangebote!$D$216</f>
        <v>0</v>
      </c>
      <c r="T416" s="344">
        <f>Foerderangebote!$E$212</f>
        <v>0</v>
      </c>
      <c r="U416" s="344">
        <f>Foerderangebote!$E$213</f>
        <v>0</v>
      </c>
      <c r="V416" s="344">
        <f>Foerderangebote!$E$214</f>
        <v>0</v>
      </c>
      <c r="W416" s="344">
        <f>Foerderangebote!$E$215</f>
        <v>0</v>
      </c>
      <c r="X416" s="344">
        <f>Foerderangebote!$E$216</f>
        <v>0</v>
      </c>
    </row>
    <row r="417" spans="2:24" x14ac:dyDescent="0.25">
      <c r="B417" s="56"/>
      <c r="C417" s="56"/>
      <c r="D417" s="56"/>
      <c r="E417" s="56"/>
      <c r="F417" s="56"/>
      <c r="G417" s="56"/>
      <c r="L417" t="str">
        <f>IF(Foerderangebote!A215&lt;&gt;"",Foerderangebote!A215,IF(Foerderangebote!A215&lt;&gt;"",Foerderangebote!A215,""))</f>
        <v/>
      </c>
      <c r="M417" t="str">
        <f>IF(Foerderangebote!G215&lt;&gt;"",Foerderangebote!G215,IF(Foerderangebote!G215&lt;&gt;"",Foerderangebote!G215,""))</f>
        <v/>
      </c>
      <c r="N417" t="str">
        <f t="shared" si="4"/>
        <v/>
      </c>
      <c r="O417" s="336"/>
      <c r="P417" s="336"/>
      <c r="Q417" s="336"/>
      <c r="R417" s="336"/>
      <c r="S417" s="336"/>
      <c r="T417" s="336"/>
      <c r="U417" s="336"/>
      <c r="V417" s="336"/>
      <c r="W417" s="336"/>
      <c r="X417" s="336"/>
    </row>
    <row r="418" spans="2:24" x14ac:dyDescent="0.25">
      <c r="B418" s="56"/>
      <c r="C418" s="56"/>
      <c r="D418" s="56"/>
      <c r="E418" s="56"/>
      <c r="F418" s="56"/>
      <c r="G418" s="56"/>
      <c r="L418" t="str">
        <f>IF(Foerderangebote!A216&lt;&gt;"",Foerderangebote!A216,IF(Foerderangebote!A216&lt;&gt;"",Foerderangebote!A216,""))</f>
        <v/>
      </c>
      <c r="M418" t="str">
        <f>IF(Foerderangebote!G216&lt;&gt;"",Foerderangebote!G216,IF(Foerderangebote!G216&lt;&gt;"",Foerderangebote!G216,""))</f>
        <v/>
      </c>
      <c r="N418" t="str">
        <f t="shared" si="4"/>
        <v/>
      </c>
      <c r="O418" s="344">
        <f>Foerderangebote!$D$212</f>
        <v>0</v>
      </c>
      <c r="P418" s="344">
        <f>Foerderangebote!$D$213</f>
        <v>0</v>
      </c>
      <c r="Q418" s="344">
        <f>Foerderangebote!$D$214</f>
        <v>0</v>
      </c>
      <c r="R418" s="344">
        <f>Foerderangebote!$D$215</f>
        <v>0</v>
      </c>
      <c r="S418" s="344">
        <f>Foerderangebote!$D$216</f>
        <v>0</v>
      </c>
      <c r="T418" s="344">
        <f>Foerderangebote!$E$212</f>
        <v>0</v>
      </c>
      <c r="U418" s="344">
        <f>Foerderangebote!$E$213</f>
        <v>0</v>
      </c>
      <c r="V418" s="344">
        <f>Foerderangebote!$E$214</f>
        <v>0</v>
      </c>
      <c r="W418" s="344">
        <f>Foerderangebote!$E$215</f>
        <v>0</v>
      </c>
      <c r="X418" s="344">
        <f>Foerderangebote!$E$216</f>
        <v>0</v>
      </c>
    </row>
    <row r="419" spans="2:24" x14ac:dyDescent="0.25">
      <c r="B419" s="56"/>
      <c r="C419" s="56"/>
      <c r="D419" s="56"/>
      <c r="E419" s="56"/>
      <c r="F419" s="56"/>
      <c r="G419" s="56"/>
      <c r="L419" t="str">
        <f>IF(Foerderangebote!A217&lt;&gt;"",Foerderangebote!A217,IF(Foerderangebote!A217&lt;&gt;"",Foerderangebote!A217,""))</f>
        <v/>
      </c>
      <c r="M419" t="str">
        <f>IF(Foerderangebote!G217&lt;&gt;"",Foerderangebote!G217,IF(Foerderangebote!G217&lt;&gt;"",Foerderangebote!G217,""))</f>
        <v/>
      </c>
      <c r="N419" t="str">
        <f t="shared" si="4"/>
        <v/>
      </c>
      <c r="O419" s="336"/>
      <c r="P419" s="336"/>
      <c r="Q419" s="336"/>
      <c r="R419" s="336"/>
      <c r="S419" s="336"/>
      <c r="T419" s="336"/>
      <c r="U419" s="336"/>
      <c r="V419" s="336"/>
      <c r="W419" s="336"/>
      <c r="X419" s="336"/>
    </row>
    <row r="420" spans="2:24" x14ac:dyDescent="0.25">
      <c r="B420" s="56"/>
      <c r="C420" s="56"/>
      <c r="D420" s="56"/>
      <c r="E420" s="56"/>
      <c r="F420" s="56"/>
      <c r="G420" s="56"/>
      <c r="L420">
        <f>IF(Foerderangebote!A218&lt;&gt;"",Foerderangebote!A218,IF(Foerderangebote!A218&lt;&gt;"",Foerderangebote!A218,""))</f>
        <v>36</v>
      </c>
      <c r="M420" t="str">
        <f>IF(Foerderangebote!G218&lt;&gt;"",Foerderangebote!G218,IF(Foerderangebote!G218&lt;&gt;"",Foerderangebote!G218,""))</f>
        <v/>
      </c>
      <c r="N420" t="str">
        <f t="shared" si="4"/>
        <v/>
      </c>
      <c r="O420" s="344">
        <f>Foerderangebote!$D$218</f>
        <v>0</v>
      </c>
      <c r="P420" s="344">
        <f>Foerderangebote!$D$219</f>
        <v>0</v>
      </c>
      <c r="Q420" s="344">
        <f>Foerderangebote!$D$220</f>
        <v>0</v>
      </c>
      <c r="R420" s="344">
        <f>Foerderangebote!$D$221</f>
        <v>0</v>
      </c>
      <c r="S420" s="344">
        <f>Foerderangebote!$D$222</f>
        <v>0</v>
      </c>
      <c r="T420" s="344">
        <f>Foerderangebote!$E$218</f>
        <v>0</v>
      </c>
      <c r="U420" s="344">
        <f>Foerderangebote!$E$219</f>
        <v>0</v>
      </c>
      <c r="V420" s="344">
        <f>Foerderangebote!$E$220</f>
        <v>0</v>
      </c>
      <c r="W420" s="344">
        <f>Foerderangebote!$E$221</f>
        <v>0</v>
      </c>
      <c r="X420" s="344">
        <f>Foerderangebote!$E$222</f>
        <v>0</v>
      </c>
    </row>
    <row r="421" spans="2:24" x14ac:dyDescent="0.25">
      <c r="B421" s="56"/>
      <c r="C421" s="56"/>
      <c r="D421" s="56"/>
      <c r="E421" s="56"/>
      <c r="F421" s="56"/>
      <c r="G421" s="56"/>
      <c r="L421" t="str">
        <f>IF(Foerderangebote!A219&lt;&gt;"",Foerderangebote!A219,IF(Foerderangebote!A219&lt;&gt;"",Foerderangebote!A219,""))</f>
        <v/>
      </c>
      <c r="M421" t="str">
        <f>IF(Foerderangebote!G219&lt;&gt;"",Foerderangebote!G219,IF(Foerderangebote!G219&lt;&gt;"",Foerderangebote!G219,""))</f>
        <v/>
      </c>
      <c r="N421" t="str">
        <f t="shared" si="4"/>
        <v/>
      </c>
      <c r="O421" s="344"/>
      <c r="P421" s="344"/>
      <c r="Q421" s="344"/>
      <c r="R421" s="344"/>
      <c r="S421" s="344"/>
      <c r="T421" s="344"/>
      <c r="U421" s="344"/>
      <c r="V421" s="344"/>
      <c r="W421" s="344"/>
      <c r="X421" s="344"/>
    </row>
    <row r="422" spans="2:24" x14ac:dyDescent="0.25">
      <c r="B422" s="56"/>
      <c r="C422" s="56"/>
      <c r="D422" s="56"/>
      <c r="E422" s="56"/>
      <c r="F422" s="56"/>
      <c r="G422" s="56"/>
      <c r="L422" t="str">
        <f>IF(Foerderangebote!A220&lt;&gt;"",Foerderangebote!A220,IF(Foerderangebote!A220&lt;&gt;"",Foerderangebote!A220,""))</f>
        <v/>
      </c>
      <c r="M422" t="str">
        <f>IF(Foerderangebote!G220&lt;&gt;"",Foerderangebote!G220,IF(Foerderangebote!G220&lt;&gt;"",Foerderangebote!G220,""))</f>
        <v/>
      </c>
      <c r="N422" t="str">
        <f t="shared" si="4"/>
        <v/>
      </c>
      <c r="O422" s="344">
        <f>Foerderangebote!$D$218</f>
        <v>0</v>
      </c>
      <c r="P422" s="344">
        <f>Foerderangebote!$D$219</f>
        <v>0</v>
      </c>
      <c r="Q422" s="344">
        <f>Foerderangebote!$D$220</f>
        <v>0</v>
      </c>
      <c r="R422" s="344">
        <f>Foerderangebote!$D$221</f>
        <v>0</v>
      </c>
      <c r="S422" s="344">
        <f>Foerderangebote!$D$222</f>
        <v>0</v>
      </c>
      <c r="T422" s="344">
        <f>Foerderangebote!$E$218</f>
        <v>0</v>
      </c>
      <c r="U422" s="344">
        <f>Foerderangebote!$E$219</f>
        <v>0</v>
      </c>
      <c r="V422" s="344">
        <f>Foerderangebote!$E$220</f>
        <v>0</v>
      </c>
      <c r="W422" s="344">
        <f>Foerderangebote!$E$221</f>
        <v>0</v>
      </c>
      <c r="X422" s="344">
        <f>Foerderangebote!$E$222</f>
        <v>0</v>
      </c>
    </row>
    <row r="423" spans="2:24" x14ac:dyDescent="0.25">
      <c r="B423" s="56"/>
      <c r="C423" s="56"/>
      <c r="D423" s="56"/>
      <c r="E423" s="56"/>
      <c r="F423" s="56"/>
      <c r="G423" s="56"/>
      <c r="L423" t="str">
        <f>IF(Foerderangebote!A221&lt;&gt;"",Foerderangebote!A221,IF(Foerderangebote!A221&lt;&gt;"",Foerderangebote!A221,""))</f>
        <v/>
      </c>
      <c r="M423" t="str">
        <f>IF(Foerderangebote!G221&lt;&gt;"",Foerderangebote!G221,IF(Foerderangebote!G221&lt;&gt;"",Foerderangebote!G221,""))</f>
        <v/>
      </c>
      <c r="N423" t="str">
        <f t="shared" si="4"/>
        <v/>
      </c>
      <c r="O423" s="344"/>
      <c r="P423" s="344"/>
      <c r="Q423" s="344"/>
      <c r="R423" s="344"/>
      <c r="S423" s="344"/>
      <c r="T423" s="344"/>
      <c r="U423" s="344"/>
      <c r="V423" s="344"/>
      <c r="W423" s="344"/>
      <c r="X423" s="344"/>
    </row>
    <row r="424" spans="2:24" x14ac:dyDescent="0.25">
      <c r="B424" s="56"/>
      <c r="C424" s="56"/>
      <c r="D424" s="56"/>
      <c r="E424" s="56"/>
      <c r="F424" s="56"/>
      <c r="G424" s="56"/>
      <c r="L424" t="str">
        <f>IF(Foerderangebote!A222&lt;&gt;"",Foerderangebote!A222,IF(Foerderangebote!A222&lt;&gt;"",Foerderangebote!A222,""))</f>
        <v/>
      </c>
      <c r="M424" t="str">
        <f>IF(Foerderangebote!G222&lt;&gt;"",Foerderangebote!G222,IF(Foerderangebote!G222&lt;&gt;"",Foerderangebote!G222,""))</f>
        <v/>
      </c>
      <c r="N424" t="str">
        <f t="shared" si="4"/>
        <v/>
      </c>
      <c r="O424" s="344">
        <f>Foerderangebote!$D$218</f>
        <v>0</v>
      </c>
      <c r="P424" s="344">
        <f>Foerderangebote!$D$219</f>
        <v>0</v>
      </c>
      <c r="Q424" s="344">
        <f>Foerderangebote!$D$220</f>
        <v>0</v>
      </c>
      <c r="R424" s="344">
        <f>Foerderangebote!$D$221</f>
        <v>0</v>
      </c>
      <c r="S424" s="344">
        <f>Foerderangebote!$D$222</f>
        <v>0</v>
      </c>
      <c r="T424" s="344">
        <f>Foerderangebote!$E$218</f>
        <v>0</v>
      </c>
      <c r="U424" s="344">
        <f>Foerderangebote!$E$219</f>
        <v>0</v>
      </c>
      <c r="V424" s="344">
        <f>Foerderangebote!$E$220</f>
        <v>0</v>
      </c>
      <c r="W424" s="344">
        <f>Foerderangebote!$E$221</f>
        <v>0</v>
      </c>
      <c r="X424" s="344">
        <f>Foerderangebote!$E$222</f>
        <v>0</v>
      </c>
    </row>
    <row r="425" spans="2:24" x14ac:dyDescent="0.25">
      <c r="B425" s="56"/>
      <c r="C425" s="56"/>
      <c r="D425" s="56"/>
      <c r="E425" s="56"/>
      <c r="F425" s="56"/>
      <c r="G425" s="56"/>
      <c r="L425" t="str">
        <f>IF(Foerderangebote!A223&lt;&gt;"",Foerderangebote!A223,IF(Foerderangebote!A223&lt;&gt;"",Foerderangebote!A223,""))</f>
        <v/>
      </c>
      <c r="M425" t="str">
        <f>IF(Foerderangebote!G223&lt;&gt;"",Foerderangebote!G223,IF(Foerderangebote!G223&lt;&gt;"",Foerderangebote!G223,""))</f>
        <v/>
      </c>
      <c r="N425" t="str">
        <f t="shared" si="4"/>
        <v/>
      </c>
      <c r="O425" s="344"/>
      <c r="P425" s="344"/>
      <c r="Q425" s="344"/>
      <c r="R425" s="344"/>
      <c r="S425" s="344"/>
      <c r="T425" s="344"/>
      <c r="U425" s="344"/>
      <c r="V425" s="344"/>
      <c r="W425" s="344"/>
      <c r="X425" s="344"/>
    </row>
    <row r="426" spans="2:24" x14ac:dyDescent="0.25">
      <c r="B426" s="56"/>
      <c r="C426" s="56"/>
      <c r="D426" s="56"/>
      <c r="E426" s="56"/>
      <c r="F426" s="56"/>
      <c r="G426" s="56"/>
      <c r="L426">
        <f>IF(Foerderangebote!A224&lt;&gt;"",Foerderangebote!A224,IF(Foerderangebote!A224&lt;&gt;"",Foerderangebote!A224,""))</f>
        <v>37</v>
      </c>
      <c r="M426" t="str">
        <f>IF(Foerderangebote!G224&lt;&gt;"",Foerderangebote!G224,IF(Foerderangebote!G224&lt;&gt;"",Foerderangebote!G224,""))</f>
        <v/>
      </c>
      <c r="N426" t="str">
        <f t="shared" si="4"/>
        <v/>
      </c>
      <c r="O426" s="344">
        <f>Foerderangebote!$D$224</f>
        <v>0</v>
      </c>
      <c r="P426" s="344">
        <f>Foerderangebote!$D$225</f>
        <v>0</v>
      </c>
      <c r="Q426" s="344">
        <f>Foerderangebote!$D$226</f>
        <v>0</v>
      </c>
      <c r="R426" s="344">
        <f>Foerderangebote!$D$227</f>
        <v>0</v>
      </c>
      <c r="S426" s="344">
        <f>Foerderangebote!$D$228</f>
        <v>0</v>
      </c>
      <c r="T426" s="344">
        <f>Foerderangebote!$E$224</f>
        <v>0</v>
      </c>
      <c r="U426" s="344">
        <f>Foerderangebote!$E$225</f>
        <v>0</v>
      </c>
      <c r="V426" s="344">
        <f>Foerderangebote!$E$226</f>
        <v>0</v>
      </c>
      <c r="W426" s="344">
        <f>Foerderangebote!$E$227</f>
        <v>0</v>
      </c>
      <c r="X426" s="344">
        <f>Foerderangebote!$E$228</f>
        <v>0</v>
      </c>
    </row>
    <row r="427" spans="2:24" x14ac:dyDescent="0.25">
      <c r="B427" s="56"/>
      <c r="C427" s="56"/>
      <c r="D427" s="56"/>
      <c r="E427" s="56"/>
      <c r="F427" s="56"/>
      <c r="G427" s="56"/>
      <c r="L427" t="str">
        <f>IF(Foerderangebote!A225&lt;&gt;"",Foerderangebote!A225,IF(Foerderangebote!A225&lt;&gt;"",Foerderangebote!A225,""))</f>
        <v/>
      </c>
      <c r="M427" t="str">
        <f>IF(Foerderangebote!G225&lt;&gt;"",Foerderangebote!G225,IF(Foerderangebote!G225&lt;&gt;"",Foerderangebote!G225,""))</f>
        <v/>
      </c>
      <c r="N427" t="str">
        <f t="shared" si="4"/>
        <v/>
      </c>
      <c r="O427" s="344"/>
      <c r="P427" s="344"/>
      <c r="Q427" s="344"/>
      <c r="R427" s="344"/>
      <c r="S427" s="344"/>
      <c r="T427" s="344"/>
      <c r="U427" s="344"/>
      <c r="V427" s="344"/>
      <c r="W427" s="344"/>
      <c r="X427" s="344"/>
    </row>
    <row r="428" spans="2:24" x14ac:dyDescent="0.25">
      <c r="B428" s="56"/>
      <c r="C428" s="56"/>
      <c r="D428" s="56"/>
      <c r="E428" s="56"/>
      <c r="F428" s="56"/>
      <c r="G428" s="56"/>
      <c r="L428" t="str">
        <f>IF(Foerderangebote!A226&lt;&gt;"",Foerderangebote!A226,IF(Foerderangebote!A226&lt;&gt;"",Foerderangebote!A226,""))</f>
        <v/>
      </c>
      <c r="M428" t="str">
        <f>IF(Foerderangebote!G226&lt;&gt;"",Foerderangebote!G226,IF(Foerderangebote!G226&lt;&gt;"",Foerderangebote!G226,""))</f>
        <v/>
      </c>
      <c r="N428" t="str">
        <f t="shared" si="4"/>
        <v/>
      </c>
      <c r="O428" s="344">
        <f>Foerderangebote!$D$224</f>
        <v>0</v>
      </c>
      <c r="P428" s="344">
        <f>Foerderangebote!$D$225</f>
        <v>0</v>
      </c>
      <c r="Q428" s="344">
        <f>Foerderangebote!$D$226</f>
        <v>0</v>
      </c>
      <c r="R428" s="344">
        <f>Foerderangebote!$D$227</f>
        <v>0</v>
      </c>
      <c r="S428" s="344">
        <f>Foerderangebote!$D$228</f>
        <v>0</v>
      </c>
      <c r="T428" s="344">
        <f>Foerderangebote!$E$224</f>
        <v>0</v>
      </c>
      <c r="U428" s="344">
        <f>Foerderangebote!$E$225</f>
        <v>0</v>
      </c>
      <c r="V428" s="344">
        <f>Foerderangebote!$E$226</f>
        <v>0</v>
      </c>
      <c r="W428" s="344">
        <f>Foerderangebote!$E$227</f>
        <v>0</v>
      </c>
      <c r="X428" s="344">
        <f>Foerderangebote!$E$228</f>
        <v>0</v>
      </c>
    </row>
    <row r="429" spans="2:24" x14ac:dyDescent="0.25">
      <c r="B429" s="56"/>
      <c r="C429" s="56"/>
      <c r="D429" s="56"/>
      <c r="E429" s="56"/>
      <c r="F429" s="56"/>
      <c r="G429" s="56"/>
      <c r="L429" t="str">
        <f>IF(Foerderangebote!A227&lt;&gt;"",Foerderangebote!A227,IF(Foerderangebote!A227&lt;&gt;"",Foerderangebote!A227,""))</f>
        <v/>
      </c>
      <c r="M429" t="str">
        <f>IF(Foerderangebote!G227&lt;&gt;"",Foerderangebote!G227,IF(Foerderangebote!G227&lt;&gt;"",Foerderangebote!G227,""))</f>
        <v/>
      </c>
      <c r="N429" t="str">
        <f t="shared" si="4"/>
        <v/>
      </c>
      <c r="O429" s="344"/>
      <c r="P429" s="344"/>
      <c r="Q429" s="344"/>
      <c r="R429" s="344"/>
      <c r="S429" s="344"/>
      <c r="T429" s="344"/>
      <c r="U429" s="344"/>
      <c r="V429" s="344"/>
      <c r="W429" s="344"/>
      <c r="X429" s="344"/>
    </row>
    <row r="430" spans="2:24" x14ac:dyDescent="0.25">
      <c r="B430" s="56"/>
      <c r="C430" s="56"/>
      <c r="D430" s="56"/>
      <c r="E430" s="56"/>
      <c r="F430" s="56"/>
      <c r="G430" s="56"/>
      <c r="L430" t="str">
        <f>IF(Foerderangebote!A228&lt;&gt;"",Foerderangebote!A228,IF(Foerderangebote!A228&lt;&gt;"",Foerderangebote!A228,""))</f>
        <v/>
      </c>
      <c r="M430" t="str">
        <f>IF(Foerderangebote!G228&lt;&gt;"",Foerderangebote!G228,IF(Foerderangebote!G228&lt;&gt;"",Foerderangebote!G228,""))</f>
        <v/>
      </c>
      <c r="N430" t="str">
        <f t="shared" si="4"/>
        <v/>
      </c>
      <c r="O430" s="344">
        <f>Foerderangebote!$D$224</f>
        <v>0</v>
      </c>
      <c r="P430" s="344">
        <f>Foerderangebote!$D$225</f>
        <v>0</v>
      </c>
      <c r="Q430" s="344">
        <f>Foerderangebote!$D$226</f>
        <v>0</v>
      </c>
      <c r="R430" s="344">
        <f>Foerderangebote!$D$227</f>
        <v>0</v>
      </c>
      <c r="S430" s="344">
        <f>Foerderangebote!$D$228</f>
        <v>0</v>
      </c>
      <c r="T430" s="344">
        <f>Foerderangebote!$E$224</f>
        <v>0</v>
      </c>
      <c r="U430" s="344">
        <f>Foerderangebote!$E$225</f>
        <v>0</v>
      </c>
      <c r="V430" s="344">
        <f>Foerderangebote!$E$226</f>
        <v>0</v>
      </c>
      <c r="W430" s="344">
        <f>Foerderangebote!$E$227</f>
        <v>0</v>
      </c>
      <c r="X430" s="344">
        <f>Foerderangebote!$E$228</f>
        <v>0</v>
      </c>
    </row>
    <row r="431" spans="2:24" x14ac:dyDescent="0.25">
      <c r="B431" s="56"/>
      <c r="C431" s="56"/>
      <c r="D431" s="56"/>
      <c r="E431" s="56"/>
      <c r="F431" s="56"/>
      <c r="G431" s="56"/>
      <c r="L431" t="str">
        <f>IF(Foerderangebote!A229&lt;&gt;"",Foerderangebote!A229,IF(Foerderangebote!A229&lt;&gt;"",Foerderangebote!A229,""))</f>
        <v/>
      </c>
      <c r="M431" t="str">
        <f>IF(Foerderangebote!G229&lt;&gt;"",Foerderangebote!G229,IF(Foerderangebote!G229&lt;&gt;"",Foerderangebote!G229,""))</f>
        <v/>
      </c>
      <c r="N431" t="str">
        <f t="shared" si="4"/>
        <v/>
      </c>
      <c r="O431" s="344"/>
      <c r="P431" s="344"/>
      <c r="Q431" s="344"/>
      <c r="R431" s="344"/>
      <c r="S431" s="344"/>
      <c r="T431" s="344"/>
      <c r="U431" s="344"/>
      <c r="V431" s="344"/>
      <c r="W431" s="344"/>
      <c r="X431" s="344"/>
    </row>
    <row r="432" spans="2:24" x14ac:dyDescent="0.25">
      <c r="B432" s="56"/>
      <c r="C432" s="56"/>
      <c r="D432" s="56"/>
      <c r="E432" s="56"/>
      <c r="F432" s="56"/>
      <c r="G432" s="56"/>
      <c r="L432">
        <f>IF(Foerderangebote!A230&lt;&gt;"",Foerderangebote!A230,IF(Foerderangebote!A230&lt;&gt;"",Foerderangebote!A230,""))</f>
        <v>38</v>
      </c>
      <c r="M432" t="str">
        <f>IF(Foerderangebote!G230&lt;&gt;"",Foerderangebote!G230,IF(Foerderangebote!G230&lt;&gt;"",Foerderangebote!G230,""))</f>
        <v/>
      </c>
      <c r="N432" t="str">
        <f t="shared" si="4"/>
        <v/>
      </c>
      <c r="O432" s="344">
        <f>Foerderangebote!$D$230</f>
        <v>0</v>
      </c>
      <c r="P432" s="344">
        <f>Foerderangebote!$D$231</f>
        <v>0</v>
      </c>
      <c r="Q432" s="344">
        <f>Foerderangebote!$D$232</f>
        <v>0</v>
      </c>
      <c r="R432" s="344">
        <f>Foerderangebote!$D$233</f>
        <v>0</v>
      </c>
      <c r="S432" s="344">
        <f>Foerderangebote!$D$234</f>
        <v>0</v>
      </c>
      <c r="T432" s="344">
        <f>Foerderangebote!$E$230</f>
        <v>0</v>
      </c>
      <c r="U432" s="344">
        <f>Foerderangebote!$E$231</f>
        <v>0</v>
      </c>
      <c r="V432" s="344">
        <f>Foerderangebote!$E$232</f>
        <v>0</v>
      </c>
      <c r="W432" s="344">
        <f>Foerderangebote!$E$233</f>
        <v>0</v>
      </c>
      <c r="X432" s="344">
        <f>Foerderangebote!$E$234</f>
        <v>0</v>
      </c>
    </row>
    <row r="433" spans="2:24" x14ac:dyDescent="0.25">
      <c r="B433" s="56"/>
      <c r="C433" s="56"/>
      <c r="D433" s="56"/>
      <c r="E433" s="56"/>
      <c r="F433" s="56"/>
      <c r="G433" s="56"/>
      <c r="L433" t="str">
        <f>IF(Foerderangebote!A231&lt;&gt;"",Foerderangebote!A231,IF(Foerderangebote!A231&lt;&gt;"",Foerderangebote!A231,""))</f>
        <v/>
      </c>
      <c r="M433" t="str">
        <f>IF(Foerderangebote!G231&lt;&gt;"",Foerderangebote!G231,IF(Foerderangebote!G231&lt;&gt;"",Foerderangebote!G231,""))</f>
        <v/>
      </c>
      <c r="N433" t="str">
        <f t="shared" si="4"/>
        <v/>
      </c>
      <c r="O433" s="344"/>
      <c r="P433" s="344"/>
      <c r="Q433" s="344"/>
      <c r="R433" s="344"/>
      <c r="S433" s="344"/>
      <c r="T433" s="344"/>
      <c r="U433" s="344"/>
      <c r="V433" s="344"/>
      <c r="W433" s="344"/>
      <c r="X433" s="344"/>
    </row>
    <row r="434" spans="2:24" x14ac:dyDescent="0.25">
      <c r="B434" s="56"/>
      <c r="C434" s="56"/>
      <c r="D434" s="56"/>
      <c r="E434" s="56"/>
      <c r="F434" s="56"/>
      <c r="G434" s="56"/>
      <c r="L434" t="str">
        <f>IF(Foerderangebote!A232&lt;&gt;"",Foerderangebote!A232,IF(Foerderangebote!A232&lt;&gt;"",Foerderangebote!A232,""))</f>
        <v/>
      </c>
      <c r="M434" t="str">
        <f>IF(Foerderangebote!G232&lt;&gt;"",Foerderangebote!G232,IF(Foerderangebote!G232&lt;&gt;"",Foerderangebote!G232,""))</f>
        <v/>
      </c>
      <c r="N434" t="str">
        <f t="shared" si="4"/>
        <v/>
      </c>
      <c r="O434" s="344">
        <f>Foerderangebote!$D$230</f>
        <v>0</v>
      </c>
      <c r="P434" s="344">
        <f>Foerderangebote!$D$231</f>
        <v>0</v>
      </c>
      <c r="Q434" s="344">
        <f>Foerderangebote!$D$232</f>
        <v>0</v>
      </c>
      <c r="R434" s="344">
        <f>Foerderangebote!$D$233</f>
        <v>0</v>
      </c>
      <c r="S434" s="344">
        <f>Foerderangebote!$D$234</f>
        <v>0</v>
      </c>
      <c r="T434" s="344">
        <f>Foerderangebote!$E$230</f>
        <v>0</v>
      </c>
      <c r="U434" s="344">
        <f>Foerderangebote!$E$231</f>
        <v>0</v>
      </c>
      <c r="V434" s="344">
        <f>Foerderangebote!$E$232</f>
        <v>0</v>
      </c>
      <c r="W434" s="344">
        <f>Foerderangebote!$E$233</f>
        <v>0</v>
      </c>
      <c r="X434" s="344">
        <f>Foerderangebote!$E$234</f>
        <v>0</v>
      </c>
    </row>
    <row r="435" spans="2:24" x14ac:dyDescent="0.25">
      <c r="B435" s="56"/>
      <c r="C435" s="56"/>
      <c r="D435" s="56"/>
      <c r="E435" s="56"/>
      <c r="F435" s="56"/>
      <c r="G435" s="56"/>
      <c r="L435" t="str">
        <f>IF(Foerderangebote!A233&lt;&gt;"",Foerderangebote!A233,IF(Foerderangebote!A233&lt;&gt;"",Foerderangebote!A233,""))</f>
        <v/>
      </c>
      <c r="M435" t="str">
        <f>IF(Foerderangebote!G233&lt;&gt;"",Foerderangebote!G233,IF(Foerderangebote!G233&lt;&gt;"",Foerderangebote!G233,""))</f>
        <v/>
      </c>
      <c r="N435" t="str">
        <f t="shared" si="4"/>
        <v/>
      </c>
      <c r="O435" s="344"/>
      <c r="P435" s="344"/>
      <c r="Q435" s="344"/>
      <c r="R435" s="344"/>
      <c r="S435" s="344"/>
      <c r="T435" s="344"/>
      <c r="U435" s="344"/>
      <c r="V435" s="344"/>
      <c r="W435" s="344"/>
      <c r="X435" s="344"/>
    </row>
    <row r="436" spans="2:24" x14ac:dyDescent="0.25">
      <c r="B436" s="56"/>
      <c r="C436" s="56"/>
      <c r="D436" s="56"/>
      <c r="E436" s="56"/>
      <c r="F436" s="56"/>
      <c r="G436" s="56"/>
      <c r="L436" t="str">
        <f>IF(Foerderangebote!A234&lt;&gt;"",Foerderangebote!A234,IF(Foerderangebote!A234&lt;&gt;"",Foerderangebote!A234,""))</f>
        <v/>
      </c>
      <c r="M436" t="str">
        <f>IF(Foerderangebote!G234&lt;&gt;"",Foerderangebote!G234,IF(Foerderangebote!G234&lt;&gt;"",Foerderangebote!G234,""))</f>
        <v/>
      </c>
      <c r="N436" t="str">
        <f t="shared" si="4"/>
        <v/>
      </c>
      <c r="O436" s="344">
        <f>Foerderangebote!$D$230</f>
        <v>0</v>
      </c>
      <c r="P436" s="344">
        <f>Foerderangebote!$D$231</f>
        <v>0</v>
      </c>
      <c r="Q436" s="344">
        <f>Foerderangebote!$D$232</f>
        <v>0</v>
      </c>
      <c r="R436" s="344">
        <f>Foerderangebote!$D$233</f>
        <v>0</v>
      </c>
      <c r="S436" s="344">
        <f>Foerderangebote!$D$234</f>
        <v>0</v>
      </c>
      <c r="T436" s="344">
        <f>Foerderangebote!$E$230</f>
        <v>0</v>
      </c>
      <c r="U436" s="344">
        <f>Foerderangebote!$E$231</f>
        <v>0</v>
      </c>
      <c r="V436" s="344">
        <f>Foerderangebote!$E$232</f>
        <v>0</v>
      </c>
      <c r="W436" s="344">
        <f>Foerderangebote!$E$233</f>
        <v>0</v>
      </c>
      <c r="X436" s="344">
        <f>Foerderangebote!$E$234</f>
        <v>0</v>
      </c>
    </row>
    <row r="437" spans="2:24" x14ac:dyDescent="0.25">
      <c r="B437" s="56"/>
      <c r="C437" s="56"/>
      <c r="D437" s="56"/>
      <c r="E437" s="56"/>
      <c r="F437" s="56"/>
      <c r="G437" s="56"/>
      <c r="L437" t="str">
        <f>IF(Foerderangebote!A235&lt;&gt;"",Foerderangebote!A235,IF(Foerderangebote!A235&lt;&gt;"",Foerderangebote!A235,""))</f>
        <v/>
      </c>
      <c r="M437" t="str">
        <f>IF(Foerderangebote!G235&lt;&gt;"",Foerderangebote!G235,IF(Foerderangebote!G235&lt;&gt;"",Foerderangebote!G235,""))</f>
        <v/>
      </c>
      <c r="N437" t="str">
        <f t="shared" si="4"/>
        <v/>
      </c>
      <c r="O437" s="344"/>
      <c r="P437" s="344"/>
      <c r="Q437" s="344"/>
      <c r="R437" s="344"/>
      <c r="S437" s="344"/>
      <c r="T437" s="344"/>
      <c r="U437" s="344"/>
      <c r="V437" s="344"/>
      <c r="W437" s="344"/>
      <c r="X437" s="344"/>
    </row>
    <row r="438" spans="2:24" x14ac:dyDescent="0.25">
      <c r="B438" s="56"/>
      <c r="C438" s="56"/>
      <c r="D438" s="56"/>
      <c r="E438" s="56"/>
      <c r="F438" s="56"/>
      <c r="G438" s="56"/>
      <c r="L438">
        <f>IF(Foerderangebote!A236&lt;&gt;"",Foerderangebote!A236,IF(Foerderangebote!A236&lt;&gt;"",Foerderangebote!A236,""))</f>
        <v>39</v>
      </c>
      <c r="M438" t="str">
        <f>IF(Foerderangebote!G236&lt;&gt;"",Foerderangebote!G236,IF(Foerderangebote!G236&lt;&gt;"",Foerderangebote!G236,""))</f>
        <v/>
      </c>
      <c r="N438" t="str">
        <f t="shared" si="4"/>
        <v/>
      </c>
      <c r="O438" s="344">
        <f>Foerderangebote!$D$236</f>
        <v>0</v>
      </c>
      <c r="P438" s="344">
        <f>Foerderangebote!$D$237</f>
        <v>0</v>
      </c>
      <c r="Q438" s="344">
        <f>Foerderangebote!$D$238</f>
        <v>0</v>
      </c>
      <c r="R438" s="344">
        <f>Foerderangebote!$D$239</f>
        <v>0</v>
      </c>
      <c r="S438" s="344">
        <f>Foerderangebote!$D$240</f>
        <v>0</v>
      </c>
      <c r="T438" s="344">
        <f>Foerderangebote!$E$236</f>
        <v>0</v>
      </c>
      <c r="U438" s="344">
        <f>Foerderangebote!$E$237</f>
        <v>0</v>
      </c>
      <c r="V438" s="344">
        <f>Foerderangebote!$E$238</f>
        <v>0</v>
      </c>
      <c r="W438" s="344">
        <f>Foerderangebote!$E$239</f>
        <v>0</v>
      </c>
      <c r="X438" s="344">
        <f>Foerderangebote!$E$240</f>
        <v>0</v>
      </c>
    </row>
    <row r="439" spans="2:24" x14ac:dyDescent="0.25">
      <c r="B439" s="56"/>
      <c r="C439" s="56"/>
      <c r="D439" s="56"/>
      <c r="E439" s="56"/>
      <c r="F439" s="56"/>
      <c r="G439" s="56"/>
      <c r="L439" t="str">
        <f>IF(Foerderangebote!A237&lt;&gt;"",Foerderangebote!A237,IF(Foerderangebote!A237&lt;&gt;"",Foerderangebote!A237,""))</f>
        <v/>
      </c>
      <c r="M439" t="str">
        <f>IF(Foerderangebote!G237&lt;&gt;"",Foerderangebote!G237,IF(Foerderangebote!G237&lt;&gt;"",Foerderangebote!G237,""))</f>
        <v/>
      </c>
      <c r="N439" t="str">
        <f t="shared" si="4"/>
        <v/>
      </c>
      <c r="O439" s="344"/>
      <c r="P439" s="344"/>
      <c r="Q439" s="344"/>
      <c r="R439" s="344"/>
      <c r="S439" s="344"/>
      <c r="T439" s="344"/>
      <c r="U439" s="344"/>
      <c r="V439" s="344"/>
      <c r="W439" s="344"/>
      <c r="X439" s="344"/>
    </row>
    <row r="440" spans="2:24" x14ac:dyDescent="0.25">
      <c r="B440" s="56"/>
      <c r="C440" s="56"/>
      <c r="D440" s="56"/>
      <c r="E440" s="56"/>
      <c r="F440" s="56"/>
      <c r="G440" s="56"/>
      <c r="L440" t="str">
        <f>IF(Foerderangebote!A238&lt;&gt;"",Foerderangebote!A238,IF(Foerderangebote!A238&lt;&gt;"",Foerderangebote!A238,""))</f>
        <v/>
      </c>
      <c r="M440" t="str">
        <f>IF(Foerderangebote!G238&lt;&gt;"",Foerderangebote!G238,IF(Foerderangebote!G238&lt;&gt;"",Foerderangebote!G238,""))</f>
        <v/>
      </c>
      <c r="N440" t="str">
        <f t="shared" si="4"/>
        <v/>
      </c>
      <c r="O440" s="344">
        <f>Foerderangebote!$D$236</f>
        <v>0</v>
      </c>
      <c r="P440" s="344">
        <f>Foerderangebote!$D$237</f>
        <v>0</v>
      </c>
      <c r="Q440" s="344">
        <f>Foerderangebote!$D$238</f>
        <v>0</v>
      </c>
      <c r="R440" s="344">
        <f>Foerderangebote!$D$239</f>
        <v>0</v>
      </c>
      <c r="S440" s="344">
        <f>Foerderangebote!$D$240</f>
        <v>0</v>
      </c>
      <c r="T440" s="344">
        <f>Foerderangebote!$E$236</f>
        <v>0</v>
      </c>
      <c r="U440" s="344">
        <f>Foerderangebote!$E$237</f>
        <v>0</v>
      </c>
      <c r="V440" s="344">
        <f>Foerderangebote!$E$238</f>
        <v>0</v>
      </c>
      <c r="W440" s="344">
        <f>Foerderangebote!$E$239</f>
        <v>0</v>
      </c>
      <c r="X440" s="344">
        <f>Foerderangebote!$E$240</f>
        <v>0</v>
      </c>
    </row>
    <row r="441" spans="2:24" x14ac:dyDescent="0.25">
      <c r="B441" s="56"/>
      <c r="C441" s="56"/>
      <c r="D441" s="56"/>
      <c r="E441" s="56"/>
      <c r="F441" s="56"/>
      <c r="G441" s="56"/>
      <c r="L441" t="str">
        <f>IF(Foerderangebote!A239&lt;&gt;"",Foerderangebote!A239,IF(Foerderangebote!A239&lt;&gt;"",Foerderangebote!A239,""))</f>
        <v/>
      </c>
      <c r="M441" t="str">
        <f>IF(Foerderangebote!G239&lt;&gt;"",Foerderangebote!G239,IF(Foerderangebote!G239&lt;&gt;"",Foerderangebote!G239,""))</f>
        <v/>
      </c>
      <c r="N441" t="str">
        <f t="shared" si="4"/>
        <v/>
      </c>
      <c r="O441" s="344"/>
      <c r="P441" s="344"/>
      <c r="Q441" s="344"/>
      <c r="R441" s="344"/>
      <c r="S441" s="344"/>
      <c r="T441" s="344"/>
      <c r="U441" s="344"/>
      <c r="V441" s="344"/>
      <c r="W441" s="344"/>
      <c r="X441" s="344"/>
    </row>
    <row r="442" spans="2:24" x14ac:dyDescent="0.25">
      <c r="B442" s="56"/>
      <c r="C442" s="56"/>
      <c r="D442" s="56"/>
      <c r="E442" s="56"/>
      <c r="F442" s="56"/>
      <c r="G442" s="56"/>
      <c r="L442" t="str">
        <f>IF(Foerderangebote!A240&lt;&gt;"",Foerderangebote!A240,IF(Foerderangebote!A240&lt;&gt;"",Foerderangebote!A240,""))</f>
        <v/>
      </c>
      <c r="M442" t="str">
        <f>IF(Foerderangebote!G240&lt;&gt;"",Foerderangebote!G240,IF(Foerderangebote!G240&lt;&gt;"",Foerderangebote!G240,""))</f>
        <v/>
      </c>
      <c r="N442" t="str">
        <f t="shared" si="4"/>
        <v/>
      </c>
      <c r="O442" s="344">
        <f>Foerderangebote!$D$236</f>
        <v>0</v>
      </c>
      <c r="P442" s="344">
        <f>Foerderangebote!$D$237</f>
        <v>0</v>
      </c>
      <c r="Q442" s="344">
        <f>Foerderangebote!$D$238</f>
        <v>0</v>
      </c>
      <c r="R442" s="344">
        <f>Foerderangebote!$D$239</f>
        <v>0</v>
      </c>
      <c r="S442" s="344">
        <f>Foerderangebote!$D$240</f>
        <v>0</v>
      </c>
      <c r="T442" s="344">
        <f>Foerderangebote!$E$236</f>
        <v>0</v>
      </c>
      <c r="U442" s="344">
        <f>Foerderangebote!$E$237</f>
        <v>0</v>
      </c>
      <c r="V442" s="344">
        <f>Foerderangebote!$E$238</f>
        <v>0</v>
      </c>
      <c r="W442" s="344">
        <f>Foerderangebote!$E$239</f>
        <v>0</v>
      </c>
      <c r="X442" s="344">
        <f>Foerderangebote!$E$240</f>
        <v>0</v>
      </c>
    </row>
    <row r="443" spans="2:24" x14ac:dyDescent="0.25">
      <c r="B443" s="56"/>
      <c r="C443" s="56"/>
      <c r="D443" s="56"/>
      <c r="E443" s="56"/>
      <c r="F443" s="56"/>
      <c r="G443" s="56"/>
      <c r="L443" t="str">
        <f>IF(Foerderangebote!A241&lt;&gt;"",Foerderangebote!A241,IF(Foerderangebote!A241&lt;&gt;"",Foerderangebote!A241,""))</f>
        <v/>
      </c>
      <c r="M443" t="str">
        <f>IF(Foerderangebote!G241&lt;&gt;"",Foerderangebote!G241,IF(Foerderangebote!G241&lt;&gt;"",Foerderangebote!G241,""))</f>
        <v/>
      </c>
      <c r="N443" t="str">
        <f t="shared" si="4"/>
        <v/>
      </c>
      <c r="O443" s="344"/>
      <c r="P443" s="344"/>
      <c r="Q443" s="344"/>
      <c r="R443" s="344"/>
      <c r="S443" s="344"/>
      <c r="T443" s="344"/>
      <c r="U443" s="344"/>
      <c r="V443" s="344"/>
      <c r="W443" s="344"/>
      <c r="X443" s="344"/>
    </row>
    <row r="444" spans="2:24" x14ac:dyDescent="0.25">
      <c r="B444" s="56"/>
      <c r="C444" s="56"/>
      <c r="D444" s="56"/>
      <c r="E444" s="56"/>
      <c r="F444" s="56"/>
      <c r="G444" s="56"/>
      <c r="L444">
        <f>IF(Foerderangebote!A242&lt;&gt;"",Foerderangebote!A242,IF(Foerderangebote!A242&lt;&gt;"",Foerderangebote!A242,""))</f>
        <v>40</v>
      </c>
      <c r="M444" t="str">
        <f>IF(Foerderangebote!G242&lt;&gt;"",Foerderangebote!G242,IF(Foerderangebote!G242&lt;&gt;"",Foerderangebote!G242,""))</f>
        <v/>
      </c>
      <c r="N444" t="str">
        <f t="shared" si="4"/>
        <v/>
      </c>
      <c r="O444" s="344">
        <f>Foerderangebote!$D$242</f>
        <v>0</v>
      </c>
      <c r="P444" s="344">
        <f>Foerderangebote!$D$243</f>
        <v>0</v>
      </c>
      <c r="Q444" s="344">
        <f>Foerderangebote!$D$244</f>
        <v>0</v>
      </c>
      <c r="R444" s="344">
        <f>Foerderangebote!$D$245</f>
        <v>0</v>
      </c>
      <c r="S444" s="344">
        <f>Foerderangebote!$D$246</f>
        <v>0</v>
      </c>
      <c r="T444" s="344">
        <f>Foerderangebote!$E$242</f>
        <v>0</v>
      </c>
      <c r="U444" s="344">
        <f>Foerderangebote!$E$243</f>
        <v>0</v>
      </c>
      <c r="V444" s="344">
        <f>Foerderangebote!$E$244</f>
        <v>0</v>
      </c>
      <c r="W444" s="344">
        <f>Foerderangebote!$E$245</f>
        <v>0</v>
      </c>
      <c r="X444" s="344">
        <f>Foerderangebote!$E$246</f>
        <v>0</v>
      </c>
    </row>
    <row r="445" spans="2:24" x14ac:dyDescent="0.25">
      <c r="B445" s="56"/>
      <c r="C445" s="56"/>
      <c r="D445" s="56"/>
      <c r="E445" s="56"/>
      <c r="F445" s="56"/>
      <c r="G445" s="56"/>
      <c r="L445" t="str">
        <f>IF(Foerderangebote!A243&lt;&gt;"",Foerderangebote!A243,IF(Foerderangebote!A243&lt;&gt;"",Foerderangebote!A243,""))</f>
        <v/>
      </c>
      <c r="M445" t="str">
        <f>IF(Foerderangebote!G243&lt;&gt;"",Foerderangebote!G243,IF(Foerderangebote!G243&lt;&gt;"",Foerderangebote!G243,""))</f>
        <v/>
      </c>
      <c r="N445" t="str">
        <f t="shared" si="4"/>
        <v/>
      </c>
      <c r="O445" s="344"/>
      <c r="P445" s="344"/>
      <c r="Q445" s="344"/>
      <c r="R445" s="344"/>
      <c r="S445" s="344"/>
      <c r="T445" s="344"/>
      <c r="U445" s="344"/>
      <c r="V445" s="344"/>
      <c r="W445" s="344"/>
      <c r="X445" s="344"/>
    </row>
    <row r="446" spans="2:24" x14ac:dyDescent="0.25">
      <c r="B446" s="56"/>
      <c r="C446" s="56"/>
      <c r="D446" s="56"/>
      <c r="E446" s="56"/>
      <c r="F446" s="56"/>
      <c r="G446" s="56"/>
      <c r="L446" t="str">
        <f>IF(Foerderangebote!A244&lt;&gt;"",Foerderangebote!A244,IF(Foerderangebote!A244&lt;&gt;"",Foerderangebote!A244,""))</f>
        <v/>
      </c>
      <c r="M446" t="str">
        <f>IF(Foerderangebote!G244&lt;&gt;"",Foerderangebote!G244,IF(Foerderangebote!G244&lt;&gt;"",Foerderangebote!G244,""))</f>
        <v/>
      </c>
      <c r="N446" t="str">
        <f t="shared" si="4"/>
        <v/>
      </c>
      <c r="O446" s="344">
        <f>Foerderangebote!$D$242</f>
        <v>0</v>
      </c>
      <c r="P446" s="344">
        <f>Foerderangebote!$D$243</f>
        <v>0</v>
      </c>
      <c r="Q446" s="344">
        <f>Foerderangebote!$D$244</f>
        <v>0</v>
      </c>
      <c r="R446" s="344">
        <f>Foerderangebote!$D$245</f>
        <v>0</v>
      </c>
      <c r="S446" s="344">
        <f>Foerderangebote!$D$246</f>
        <v>0</v>
      </c>
      <c r="T446" s="344">
        <f>Foerderangebote!$E$242</f>
        <v>0</v>
      </c>
      <c r="U446" s="344">
        <f>Foerderangebote!$E$243</f>
        <v>0</v>
      </c>
      <c r="V446" s="344">
        <f>Foerderangebote!$E$244</f>
        <v>0</v>
      </c>
      <c r="W446" s="344">
        <f>Foerderangebote!$E$245</f>
        <v>0</v>
      </c>
      <c r="X446" s="344">
        <f>Foerderangebote!$E$246</f>
        <v>0</v>
      </c>
    </row>
    <row r="447" spans="2:24" x14ac:dyDescent="0.25">
      <c r="B447" s="56"/>
      <c r="C447" s="56"/>
      <c r="D447" s="56"/>
      <c r="E447" s="56"/>
      <c r="F447" s="56"/>
      <c r="G447" s="56"/>
      <c r="L447" t="str">
        <f>IF(Foerderangebote!A245&lt;&gt;"",Foerderangebote!A245,IF(Foerderangebote!A245&lt;&gt;"",Foerderangebote!A245,""))</f>
        <v/>
      </c>
      <c r="M447" t="str">
        <f>IF(Foerderangebote!G245&lt;&gt;"",Foerderangebote!G245,IF(Foerderangebote!G245&lt;&gt;"",Foerderangebote!G245,""))</f>
        <v/>
      </c>
      <c r="N447" t="str">
        <f t="shared" si="4"/>
        <v/>
      </c>
      <c r="O447" s="344"/>
      <c r="P447" s="344"/>
      <c r="Q447" s="344"/>
      <c r="R447" s="344"/>
      <c r="S447" s="344"/>
      <c r="T447" s="344"/>
      <c r="U447" s="344"/>
      <c r="V447" s="344"/>
      <c r="W447" s="344"/>
      <c r="X447" s="344"/>
    </row>
    <row r="448" spans="2:24" x14ac:dyDescent="0.25">
      <c r="B448" s="56"/>
      <c r="C448" s="56"/>
      <c r="D448" s="56"/>
      <c r="E448" s="56"/>
      <c r="F448" s="56"/>
      <c r="G448" s="56"/>
      <c r="L448" t="str">
        <f>IF(Foerderangebote!A246&lt;&gt;"",Foerderangebote!A246,IF(Foerderangebote!A246&lt;&gt;"",Foerderangebote!A246,""))</f>
        <v/>
      </c>
      <c r="M448" t="str">
        <f>IF(Foerderangebote!G246&lt;&gt;"",Foerderangebote!G246,IF(Foerderangebote!G246&lt;&gt;"",Foerderangebote!G246,""))</f>
        <v/>
      </c>
      <c r="N448" t="str">
        <f t="shared" si="4"/>
        <v/>
      </c>
      <c r="O448" s="344">
        <f>Foerderangebote!$D$242</f>
        <v>0</v>
      </c>
      <c r="P448" s="344">
        <f>Foerderangebote!$D$243</f>
        <v>0</v>
      </c>
      <c r="Q448" s="344">
        <f>Foerderangebote!$D$244</f>
        <v>0</v>
      </c>
      <c r="R448" s="344">
        <f>Foerderangebote!$D$245</f>
        <v>0</v>
      </c>
      <c r="S448" s="344">
        <f>Foerderangebote!$D$246</f>
        <v>0</v>
      </c>
      <c r="T448" s="344">
        <f>Foerderangebote!$E$242</f>
        <v>0</v>
      </c>
      <c r="U448" s="344">
        <f>Foerderangebote!$E$243</f>
        <v>0</v>
      </c>
      <c r="V448" s="344">
        <f>Foerderangebote!$E$244</f>
        <v>0</v>
      </c>
      <c r="W448" s="344">
        <f>Foerderangebote!$E$245</f>
        <v>0</v>
      </c>
      <c r="X448" s="344">
        <f>Foerderangebote!$E$246</f>
        <v>0</v>
      </c>
    </row>
    <row r="449" spans="2:24" x14ac:dyDescent="0.25">
      <c r="B449" s="56"/>
      <c r="C449" s="56"/>
      <c r="D449" s="56"/>
      <c r="E449" s="56"/>
      <c r="F449" s="56"/>
      <c r="G449" s="56"/>
      <c r="L449" t="str">
        <f>IF(Foerderangebote!A247&lt;&gt;"",Foerderangebote!A247,IF(Foerderangebote!A247&lt;&gt;"",Foerderangebote!A247,""))</f>
        <v/>
      </c>
      <c r="M449" t="str">
        <f>IF(Foerderangebote!G247&lt;&gt;"",Foerderangebote!G247,IF(Foerderangebote!G247&lt;&gt;"",Foerderangebote!G247,""))</f>
        <v/>
      </c>
      <c r="N449" t="str">
        <f t="shared" si="4"/>
        <v/>
      </c>
      <c r="O449" s="344"/>
      <c r="P449" s="344"/>
      <c r="Q449" s="344"/>
      <c r="R449" s="344"/>
      <c r="S449" s="344"/>
      <c r="T449" s="344"/>
      <c r="U449" s="344"/>
      <c r="V449" s="344"/>
      <c r="W449" s="344"/>
      <c r="X449" s="344"/>
    </row>
    <row r="450" spans="2:24" x14ac:dyDescent="0.25">
      <c r="B450" s="56"/>
      <c r="C450" s="56"/>
      <c r="D450" s="56"/>
      <c r="E450" s="56"/>
      <c r="F450" s="56"/>
      <c r="G450" s="56"/>
      <c r="L450">
        <f>IF(Foerderangebote!A248&lt;&gt;"",Foerderangebote!A248,IF(Foerderangebote!A248&lt;&gt;"",Foerderangebote!A248,""))</f>
        <v>41</v>
      </c>
      <c r="M450" t="str">
        <f>IF(Foerderangebote!G248&lt;&gt;"",Foerderangebote!G248,IF(Foerderangebote!G248&lt;&gt;"",Foerderangebote!G248,""))</f>
        <v/>
      </c>
      <c r="N450" t="str">
        <f t="shared" si="4"/>
        <v/>
      </c>
      <c r="O450" s="344">
        <f>Foerderangebote!$D$248</f>
        <v>0</v>
      </c>
      <c r="P450" s="344">
        <f>Foerderangebote!$D$249</f>
        <v>0</v>
      </c>
      <c r="Q450" s="344">
        <f>Foerderangebote!$D$250</f>
        <v>0</v>
      </c>
      <c r="R450" s="344">
        <f>Foerderangebote!$D$251</f>
        <v>0</v>
      </c>
      <c r="S450" s="344">
        <f>Foerderangebote!$D$252</f>
        <v>0</v>
      </c>
      <c r="T450" s="344">
        <f>Foerderangebote!$E$248</f>
        <v>0</v>
      </c>
      <c r="U450" s="344">
        <f>Foerderangebote!$E$249</f>
        <v>0</v>
      </c>
      <c r="V450" s="344">
        <f>Foerderangebote!$E$250</f>
        <v>0</v>
      </c>
      <c r="W450" s="344">
        <f>Foerderangebote!$E$251</f>
        <v>0</v>
      </c>
      <c r="X450" s="344">
        <f>Foerderangebote!$E$252</f>
        <v>0</v>
      </c>
    </row>
    <row r="451" spans="2:24" x14ac:dyDescent="0.25">
      <c r="B451" s="56"/>
      <c r="C451" s="56"/>
      <c r="D451" s="56"/>
      <c r="E451" s="56"/>
      <c r="F451" s="56"/>
      <c r="G451" s="56"/>
      <c r="L451" t="str">
        <f>IF(Foerderangebote!A249&lt;&gt;"",Foerderangebote!A249,IF(Foerderangebote!A249&lt;&gt;"",Foerderangebote!A249,""))</f>
        <v/>
      </c>
      <c r="M451" t="str">
        <f>IF(Foerderangebote!G249&lt;&gt;"",Foerderangebote!G249,IF(Foerderangebote!G249&lt;&gt;"",Foerderangebote!G249,""))</f>
        <v/>
      </c>
      <c r="N451" t="str">
        <f t="shared" si="4"/>
        <v/>
      </c>
      <c r="O451" s="344"/>
      <c r="P451" s="344"/>
      <c r="Q451" s="344"/>
      <c r="R451" s="344"/>
      <c r="S451" s="344"/>
      <c r="T451" s="344"/>
      <c r="U451" s="344"/>
      <c r="V451" s="344"/>
      <c r="W451" s="344"/>
      <c r="X451" s="344"/>
    </row>
    <row r="452" spans="2:24" x14ac:dyDescent="0.25">
      <c r="B452" s="56"/>
      <c r="C452" s="56"/>
      <c r="D452" s="56"/>
      <c r="E452" s="56"/>
      <c r="F452" s="56"/>
      <c r="G452" s="56"/>
      <c r="L452" t="str">
        <f>IF(Foerderangebote!A250&lt;&gt;"",Foerderangebote!A250,IF(Foerderangebote!A250&lt;&gt;"",Foerderangebote!A250,""))</f>
        <v/>
      </c>
      <c r="M452" t="str">
        <f>IF(Foerderangebote!G250&lt;&gt;"",Foerderangebote!G250,IF(Foerderangebote!G250&lt;&gt;"",Foerderangebote!G250,""))</f>
        <v/>
      </c>
      <c r="N452" t="str">
        <f t="shared" si="4"/>
        <v/>
      </c>
      <c r="O452" s="344">
        <f>Foerderangebote!$D$248</f>
        <v>0</v>
      </c>
      <c r="P452" s="344">
        <f>Foerderangebote!$D$249</f>
        <v>0</v>
      </c>
      <c r="Q452" s="344">
        <f>Foerderangebote!$D$250</f>
        <v>0</v>
      </c>
      <c r="R452" s="344">
        <f>Foerderangebote!$D$251</f>
        <v>0</v>
      </c>
      <c r="S452" s="344">
        <f>Foerderangebote!$D$252</f>
        <v>0</v>
      </c>
      <c r="T452" s="344">
        <f>Foerderangebote!$E$248</f>
        <v>0</v>
      </c>
      <c r="U452" s="344">
        <f>Foerderangebote!$E$249</f>
        <v>0</v>
      </c>
      <c r="V452" s="344">
        <f>Foerderangebote!$E$250</f>
        <v>0</v>
      </c>
      <c r="W452" s="344">
        <f>Foerderangebote!$E$251</f>
        <v>0</v>
      </c>
      <c r="X452" s="344">
        <f>Foerderangebote!$E$252</f>
        <v>0</v>
      </c>
    </row>
    <row r="453" spans="2:24" x14ac:dyDescent="0.25">
      <c r="B453" s="56"/>
      <c r="C453" s="56"/>
      <c r="D453" s="56"/>
      <c r="E453" s="56"/>
      <c r="F453" s="56"/>
      <c r="G453" s="56"/>
      <c r="L453" t="str">
        <f>IF(Foerderangebote!A251&lt;&gt;"",Foerderangebote!A251,IF(Foerderangebote!A251&lt;&gt;"",Foerderangebote!A251,""))</f>
        <v/>
      </c>
      <c r="M453" t="str">
        <f>IF(Foerderangebote!G251&lt;&gt;"",Foerderangebote!G251,IF(Foerderangebote!G251&lt;&gt;"",Foerderangebote!G251,""))</f>
        <v/>
      </c>
      <c r="N453" t="str">
        <f t="shared" si="4"/>
        <v/>
      </c>
      <c r="O453" s="344"/>
      <c r="P453" s="344"/>
      <c r="Q453" s="344"/>
      <c r="R453" s="344"/>
      <c r="S453" s="344"/>
      <c r="T453" s="344"/>
      <c r="U453" s="344"/>
      <c r="V453" s="344"/>
      <c r="W453" s="344"/>
      <c r="X453" s="344"/>
    </row>
    <row r="454" spans="2:24" x14ac:dyDescent="0.25">
      <c r="B454" s="56"/>
      <c r="C454" s="56"/>
      <c r="D454" s="56"/>
      <c r="E454" s="56"/>
      <c r="F454" s="56"/>
      <c r="G454" s="56"/>
      <c r="L454" t="str">
        <f>IF(Foerderangebote!A252&lt;&gt;"",Foerderangebote!A252,IF(Foerderangebote!A252&lt;&gt;"",Foerderangebote!A252,""))</f>
        <v/>
      </c>
      <c r="M454" t="str">
        <f>IF(Foerderangebote!G252&lt;&gt;"",Foerderangebote!G252,IF(Foerderangebote!G252&lt;&gt;"",Foerderangebote!G252,""))</f>
        <v/>
      </c>
      <c r="N454" t="str">
        <f t="shared" si="4"/>
        <v/>
      </c>
      <c r="O454" s="344">
        <f>Foerderangebote!$D$248</f>
        <v>0</v>
      </c>
      <c r="P454" s="344">
        <f>Foerderangebote!$D$249</f>
        <v>0</v>
      </c>
      <c r="Q454" s="344">
        <f>Foerderangebote!$D$250</f>
        <v>0</v>
      </c>
      <c r="R454" s="344">
        <f>Foerderangebote!$D$251</f>
        <v>0</v>
      </c>
      <c r="S454" s="344">
        <f>Foerderangebote!$D$252</f>
        <v>0</v>
      </c>
      <c r="T454" s="344">
        <f>Foerderangebote!$E$248</f>
        <v>0</v>
      </c>
      <c r="U454" s="344">
        <f>Foerderangebote!$E$249</f>
        <v>0</v>
      </c>
      <c r="V454" s="344">
        <f>Foerderangebote!$E$250</f>
        <v>0</v>
      </c>
      <c r="W454" s="344">
        <f>Foerderangebote!$E$251</f>
        <v>0</v>
      </c>
      <c r="X454" s="344">
        <f>Foerderangebote!$E$252</f>
        <v>0</v>
      </c>
    </row>
    <row r="455" spans="2:24" x14ac:dyDescent="0.25">
      <c r="B455" s="56"/>
      <c r="C455" s="56"/>
      <c r="D455" s="56"/>
      <c r="E455" s="56"/>
      <c r="F455" s="56"/>
      <c r="G455" s="56"/>
      <c r="L455" t="str">
        <f>IF(Foerderangebote!A253&lt;&gt;"",Foerderangebote!A253,IF(Foerderangebote!A253&lt;&gt;"",Foerderangebote!A253,""))</f>
        <v/>
      </c>
      <c r="M455" t="str">
        <f>IF(Foerderangebote!G253&lt;&gt;"",Foerderangebote!G253,IF(Foerderangebote!G253&lt;&gt;"",Foerderangebote!G253,""))</f>
        <v/>
      </c>
      <c r="N455" t="str">
        <f t="shared" si="4"/>
        <v/>
      </c>
      <c r="O455" s="344"/>
      <c r="P455" s="344"/>
      <c r="Q455" s="344"/>
      <c r="R455" s="344"/>
      <c r="S455" s="344"/>
      <c r="T455" s="344"/>
      <c r="U455" s="344"/>
      <c r="V455" s="344"/>
      <c r="W455" s="344"/>
      <c r="X455" s="344"/>
    </row>
    <row r="456" spans="2:24" x14ac:dyDescent="0.25">
      <c r="B456" s="56"/>
      <c r="C456" s="56"/>
      <c r="D456" s="56"/>
      <c r="E456" s="56"/>
      <c r="F456" s="56"/>
      <c r="G456" s="56"/>
      <c r="L456">
        <f>IF(Foerderangebote!A254&lt;&gt;"",Foerderangebote!A254,IF(Foerderangebote!A254&lt;&gt;"",Foerderangebote!A254,""))</f>
        <v>42</v>
      </c>
      <c r="M456" t="str">
        <f>IF(Foerderangebote!G254&lt;&gt;"",Foerderangebote!G254,IF(Foerderangebote!G254&lt;&gt;"",Foerderangebote!G254,""))</f>
        <v/>
      </c>
      <c r="N456" t="str">
        <f t="shared" si="4"/>
        <v/>
      </c>
      <c r="O456" s="344">
        <f>Foerderangebote!$D$254</f>
        <v>0</v>
      </c>
      <c r="P456" s="344">
        <f>Foerderangebote!$D$255</f>
        <v>0</v>
      </c>
      <c r="Q456" s="344">
        <f>Foerderangebote!$D$256</f>
        <v>0</v>
      </c>
      <c r="R456" s="344">
        <f>Foerderangebote!$D$257</f>
        <v>0</v>
      </c>
      <c r="S456" s="344">
        <f>Foerderangebote!$D$258</f>
        <v>0</v>
      </c>
      <c r="T456" s="344">
        <f>Foerderangebote!$E$254</f>
        <v>0</v>
      </c>
      <c r="U456" s="344">
        <f>Foerderangebote!$E$255</f>
        <v>0</v>
      </c>
      <c r="V456" s="344">
        <f>Foerderangebote!$E$256</f>
        <v>0</v>
      </c>
      <c r="W456" s="344">
        <f>Foerderangebote!$E$257</f>
        <v>0</v>
      </c>
      <c r="X456" s="344">
        <f>Foerderangebote!$E$258</f>
        <v>0</v>
      </c>
    </row>
    <row r="457" spans="2:24" x14ac:dyDescent="0.25">
      <c r="B457" s="56"/>
      <c r="C457" s="56"/>
      <c r="D457" s="56"/>
      <c r="E457" s="56"/>
      <c r="F457" s="56"/>
      <c r="G457" s="56"/>
      <c r="L457" t="str">
        <f>IF(Foerderangebote!A255&lt;&gt;"",Foerderangebote!A255,IF(Foerderangebote!A255&lt;&gt;"",Foerderangebote!A255,""))</f>
        <v/>
      </c>
      <c r="M457" t="str">
        <f>IF(Foerderangebote!G255&lt;&gt;"",Foerderangebote!G255,IF(Foerderangebote!G255&lt;&gt;"",Foerderangebote!G255,""))</f>
        <v/>
      </c>
      <c r="N457" t="str">
        <f t="shared" si="4"/>
        <v/>
      </c>
      <c r="O457" s="344"/>
      <c r="P457" s="344"/>
      <c r="Q457" s="344"/>
      <c r="R457" s="344"/>
      <c r="S457" s="344"/>
      <c r="T457" s="344"/>
      <c r="U457" s="344"/>
      <c r="V457" s="344"/>
      <c r="W457" s="344"/>
      <c r="X457" s="344"/>
    </row>
    <row r="458" spans="2:24" x14ac:dyDescent="0.25">
      <c r="B458" s="56"/>
      <c r="C458" s="56"/>
      <c r="D458" s="56"/>
      <c r="E458" s="56"/>
      <c r="F458" s="56"/>
      <c r="G458" s="56"/>
      <c r="L458" t="str">
        <f>IF(Foerderangebote!A256&lt;&gt;"",Foerderangebote!A256,IF(Foerderangebote!A256&lt;&gt;"",Foerderangebote!A256,""))</f>
        <v/>
      </c>
      <c r="M458" t="str">
        <f>IF(Foerderangebote!G256&lt;&gt;"",Foerderangebote!G256,IF(Foerderangebote!G256&lt;&gt;"",Foerderangebote!G256,""))</f>
        <v/>
      </c>
      <c r="N458" t="str">
        <f t="shared" si="4"/>
        <v/>
      </c>
      <c r="O458" s="344">
        <f>Foerderangebote!$D$254</f>
        <v>0</v>
      </c>
      <c r="P458" s="344">
        <f>Foerderangebote!$D$255</f>
        <v>0</v>
      </c>
      <c r="Q458" s="344">
        <f>Foerderangebote!$D$256</f>
        <v>0</v>
      </c>
      <c r="R458" s="344">
        <f>Foerderangebote!$D$257</f>
        <v>0</v>
      </c>
      <c r="S458" s="344">
        <f>Foerderangebote!$D$258</f>
        <v>0</v>
      </c>
      <c r="T458" s="344">
        <f>Foerderangebote!$E$254</f>
        <v>0</v>
      </c>
      <c r="U458" s="344">
        <f>Foerderangebote!$E$255</f>
        <v>0</v>
      </c>
      <c r="V458" s="344">
        <f>Foerderangebote!$E$256</f>
        <v>0</v>
      </c>
      <c r="W458" s="344">
        <f>Foerderangebote!$E$257</f>
        <v>0</v>
      </c>
      <c r="X458" s="344">
        <f>Foerderangebote!$E$258</f>
        <v>0</v>
      </c>
    </row>
    <row r="459" spans="2:24" x14ac:dyDescent="0.25">
      <c r="B459" s="56"/>
      <c r="C459" s="56"/>
      <c r="D459" s="56"/>
      <c r="E459" s="56"/>
      <c r="F459" s="56"/>
      <c r="G459" s="56"/>
      <c r="L459" t="str">
        <f>IF(Foerderangebote!A257&lt;&gt;"",Foerderangebote!A257,IF(Foerderangebote!A257&lt;&gt;"",Foerderangebote!A257,""))</f>
        <v/>
      </c>
      <c r="M459" t="str">
        <f>IF(Foerderangebote!G257&lt;&gt;"",Foerderangebote!G257,IF(Foerderangebote!G257&lt;&gt;"",Foerderangebote!G257,""))</f>
        <v/>
      </c>
      <c r="N459" t="str">
        <f t="shared" si="4"/>
        <v/>
      </c>
      <c r="O459" s="344"/>
      <c r="P459" s="344"/>
      <c r="Q459" s="344"/>
      <c r="R459" s="344"/>
      <c r="S459" s="344"/>
      <c r="T459" s="344"/>
      <c r="U459" s="344"/>
      <c r="V459" s="344"/>
      <c r="W459" s="344"/>
      <c r="X459" s="344"/>
    </row>
    <row r="460" spans="2:24" x14ac:dyDescent="0.25">
      <c r="B460" s="56"/>
      <c r="C460" s="56"/>
      <c r="D460" s="56"/>
      <c r="E460" s="56"/>
      <c r="F460" s="56"/>
      <c r="G460" s="56"/>
      <c r="L460" t="str">
        <f>IF(Foerderangebote!A258&lt;&gt;"",Foerderangebote!A258,IF(Foerderangebote!A258&lt;&gt;"",Foerderangebote!A258,""))</f>
        <v/>
      </c>
      <c r="M460" t="str">
        <f>IF(Foerderangebote!G258&lt;&gt;"",Foerderangebote!G258,IF(Foerderangebote!G258&lt;&gt;"",Foerderangebote!G258,""))</f>
        <v/>
      </c>
      <c r="N460" t="str">
        <f t="shared" si="4"/>
        <v/>
      </c>
      <c r="O460" s="344">
        <f>Foerderangebote!$D$254</f>
        <v>0</v>
      </c>
      <c r="P460" s="344">
        <f>Foerderangebote!$D$255</f>
        <v>0</v>
      </c>
      <c r="Q460" s="344">
        <f>Foerderangebote!$D$256</f>
        <v>0</v>
      </c>
      <c r="R460" s="344">
        <f>Foerderangebote!$D$257</f>
        <v>0</v>
      </c>
      <c r="S460" s="344">
        <f>Foerderangebote!$D$258</f>
        <v>0</v>
      </c>
      <c r="T460" s="344">
        <f>Foerderangebote!$E$254</f>
        <v>0</v>
      </c>
      <c r="U460" s="344">
        <f>Foerderangebote!$E$255</f>
        <v>0</v>
      </c>
      <c r="V460" s="344">
        <f>Foerderangebote!$E$256</f>
        <v>0</v>
      </c>
      <c r="W460" s="344">
        <f>Foerderangebote!$E$257</f>
        <v>0</v>
      </c>
      <c r="X460" s="344">
        <f>Foerderangebote!$E$258</f>
        <v>0</v>
      </c>
    </row>
    <row r="461" spans="2:24" x14ac:dyDescent="0.25">
      <c r="B461" s="56"/>
      <c r="C461" s="56"/>
      <c r="D461" s="56"/>
      <c r="E461" s="56"/>
      <c r="F461" s="56"/>
      <c r="G461" s="56"/>
      <c r="L461" t="str">
        <f>IF(Foerderangebote!A259&lt;&gt;"",Foerderangebote!A259,IF(Foerderangebote!A259&lt;&gt;"",Foerderangebote!A259,""))</f>
        <v/>
      </c>
      <c r="M461" t="str">
        <f>IF(Foerderangebote!G259&lt;&gt;"",Foerderangebote!G259,IF(Foerderangebote!G259&lt;&gt;"",Foerderangebote!G259,""))</f>
        <v/>
      </c>
      <c r="N461" t="str">
        <f t="shared" si="4"/>
        <v/>
      </c>
      <c r="O461" s="344"/>
      <c r="P461" s="344"/>
      <c r="Q461" s="344"/>
      <c r="R461" s="344"/>
      <c r="S461" s="344"/>
      <c r="T461" s="344"/>
      <c r="U461" s="344"/>
      <c r="V461" s="344"/>
      <c r="W461" s="344"/>
      <c r="X461" s="344"/>
    </row>
    <row r="462" spans="2:24" x14ac:dyDescent="0.25">
      <c r="B462" s="56"/>
      <c r="C462" s="56"/>
      <c r="D462" s="56"/>
      <c r="E462" s="56"/>
      <c r="F462" s="56"/>
      <c r="G462" s="56"/>
      <c r="L462">
        <f>IF(Foerderangebote!A260&lt;&gt;"",Foerderangebote!A260,IF(Foerderangebote!A260&lt;&gt;"",Foerderangebote!A260,""))</f>
        <v>43</v>
      </c>
      <c r="M462" t="str">
        <f>IF(Foerderangebote!G260&lt;&gt;"",Foerderangebote!G260,IF(Foerderangebote!G260&lt;&gt;"",Foerderangebote!G260,""))</f>
        <v/>
      </c>
      <c r="N462" t="str">
        <f t="shared" si="4"/>
        <v/>
      </c>
      <c r="O462" s="344">
        <f>Foerderangebote!$D$260</f>
        <v>0</v>
      </c>
      <c r="P462" s="344">
        <f>Foerderangebote!$D$261</f>
        <v>0</v>
      </c>
      <c r="Q462" s="344">
        <f>Foerderangebote!$D$262</f>
        <v>0</v>
      </c>
      <c r="R462" s="344">
        <f>Foerderangebote!$D$263</f>
        <v>0</v>
      </c>
      <c r="S462" s="344">
        <f>Foerderangebote!$D$264</f>
        <v>0</v>
      </c>
      <c r="T462" s="344">
        <f>Foerderangebote!$E$260</f>
        <v>0</v>
      </c>
      <c r="U462" s="344">
        <f>Foerderangebote!$E$261</f>
        <v>0</v>
      </c>
      <c r="V462" s="344">
        <f>Foerderangebote!$E$262</f>
        <v>0</v>
      </c>
      <c r="W462" s="344">
        <f>Foerderangebote!$E$263</f>
        <v>0</v>
      </c>
      <c r="X462" s="344">
        <f>Foerderangebote!$E$264</f>
        <v>0</v>
      </c>
    </row>
    <row r="463" spans="2:24" x14ac:dyDescent="0.25">
      <c r="B463" s="56"/>
      <c r="C463" s="56"/>
      <c r="D463" s="56"/>
      <c r="E463" s="56"/>
      <c r="F463" s="56"/>
      <c r="G463" s="56"/>
      <c r="L463" t="str">
        <f>IF(Foerderangebote!A261&lt;&gt;"",Foerderangebote!A261,IF(Foerderangebote!A261&lt;&gt;"",Foerderangebote!A261,""))</f>
        <v/>
      </c>
      <c r="M463" t="str">
        <f>IF(Foerderangebote!G261&lt;&gt;"",Foerderangebote!G261,IF(Foerderangebote!G261&lt;&gt;"",Foerderangebote!G261,""))</f>
        <v/>
      </c>
      <c r="N463" t="str">
        <f t="shared" si="4"/>
        <v/>
      </c>
      <c r="O463" s="344"/>
      <c r="P463" s="344"/>
      <c r="Q463" s="344"/>
      <c r="R463" s="344"/>
      <c r="S463" s="344"/>
      <c r="T463" s="344"/>
      <c r="U463" s="344"/>
      <c r="V463" s="344"/>
      <c r="W463" s="344"/>
      <c r="X463" s="344"/>
    </row>
    <row r="464" spans="2:24" x14ac:dyDescent="0.25">
      <c r="B464" s="56"/>
      <c r="C464" s="56"/>
      <c r="D464" s="56"/>
      <c r="E464" s="56"/>
      <c r="F464" s="56"/>
      <c r="G464" s="56"/>
      <c r="L464" t="str">
        <f>IF(Foerderangebote!A262&lt;&gt;"",Foerderangebote!A262,IF(Foerderangebote!A262&lt;&gt;"",Foerderangebote!A262,""))</f>
        <v/>
      </c>
      <c r="M464" t="str">
        <f>IF(Foerderangebote!G262&lt;&gt;"",Foerderangebote!G262,IF(Foerderangebote!G262&lt;&gt;"",Foerderangebote!G262,""))</f>
        <v/>
      </c>
      <c r="N464" t="str">
        <f t="shared" si="4"/>
        <v/>
      </c>
      <c r="O464" s="344">
        <f>Foerderangebote!$D$260</f>
        <v>0</v>
      </c>
      <c r="P464" s="344">
        <f>Foerderangebote!$D$261</f>
        <v>0</v>
      </c>
      <c r="Q464" s="344">
        <f>Foerderangebote!$D$262</f>
        <v>0</v>
      </c>
      <c r="R464" s="344">
        <f>Foerderangebote!$D$263</f>
        <v>0</v>
      </c>
      <c r="S464" s="344">
        <f>Foerderangebote!$D$264</f>
        <v>0</v>
      </c>
      <c r="T464" s="344">
        <f>Foerderangebote!$E$260</f>
        <v>0</v>
      </c>
      <c r="U464" s="344">
        <f>Foerderangebote!$E$261</f>
        <v>0</v>
      </c>
      <c r="V464" s="344">
        <f>Foerderangebote!$E$262</f>
        <v>0</v>
      </c>
      <c r="W464" s="344">
        <f>Foerderangebote!$E$263</f>
        <v>0</v>
      </c>
      <c r="X464" s="344">
        <f>Foerderangebote!$E$264</f>
        <v>0</v>
      </c>
    </row>
    <row r="465" spans="2:24" x14ac:dyDescent="0.25">
      <c r="B465" s="56"/>
      <c r="C465" s="56"/>
      <c r="D465" s="56"/>
      <c r="E465" s="56"/>
      <c r="F465" s="56"/>
      <c r="G465" s="56"/>
      <c r="L465" t="str">
        <f>IF(Foerderangebote!A263&lt;&gt;"",Foerderangebote!A263,IF(Foerderangebote!A263&lt;&gt;"",Foerderangebote!A263,""))</f>
        <v/>
      </c>
      <c r="M465" t="str">
        <f>IF(Foerderangebote!G263&lt;&gt;"",Foerderangebote!G263,IF(Foerderangebote!G263&lt;&gt;"",Foerderangebote!G263,""))</f>
        <v/>
      </c>
      <c r="N465" t="str">
        <f t="shared" si="4"/>
        <v/>
      </c>
      <c r="O465" s="344"/>
      <c r="P465" s="344"/>
      <c r="Q465" s="344"/>
      <c r="R465" s="344"/>
      <c r="S465" s="344"/>
      <c r="T465" s="344"/>
      <c r="U465" s="344"/>
      <c r="V465" s="344"/>
      <c r="W465" s="344"/>
      <c r="X465" s="344"/>
    </row>
    <row r="466" spans="2:24" x14ac:dyDescent="0.25">
      <c r="B466" s="56"/>
      <c r="C466" s="56"/>
      <c r="D466" s="56"/>
      <c r="E466" s="56"/>
      <c r="F466" s="56"/>
      <c r="G466" s="56"/>
      <c r="L466" t="str">
        <f>IF(Foerderangebote!A264&lt;&gt;"",Foerderangebote!A264,IF(Foerderangebote!A264&lt;&gt;"",Foerderangebote!A264,""))</f>
        <v/>
      </c>
      <c r="M466" t="str">
        <f>IF(Foerderangebote!G264&lt;&gt;"",Foerderangebote!G264,IF(Foerderangebote!G264&lt;&gt;"",Foerderangebote!G264,""))</f>
        <v/>
      </c>
      <c r="N466" t="str">
        <f t="shared" si="4"/>
        <v/>
      </c>
      <c r="O466" s="344">
        <f>Foerderangebote!$D$260</f>
        <v>0</v>
      </c>
      <c r="P466" s="344">
        <f>Foerderangebote!$D$261</f>
        <v>0</v>
      </c>
      <c r="Q466" s="344">
        <f>Foerderangebote!$D$262</f>
        <v>0</v>
      </c>
      <c r="R466" s="344">
        <f>Foerderangebote!$D$263</f>
        <v>0</v>
      </c>
      <c r="S466" s="344">
        <f>Foerderangebote!$D$264</f>
        <v>0</v>
      </c>
      <c r="T466" s="344">
        <f>Foerderangebote!$E$260</f>
        <v>0</v>
      </c>
      <c r="U466" s="344">
        <f>Foerderangebote!$E$261</f>
        <v>0</v>
      </c>
      <c r="V466" s="344">
        <f>Foerderangebote!$E$262</f>
        <v>0</v>
      </c>
      <c r="W466" s="344">
        <f>Foerderangebote!$E$263</f>
        <v>0</v>
      </c>
      <c r="X466" s="344">
        <f>Foerderangebote!$E$264</f>
        <v>0</v>
      </c>
    </row>
    <row r="467" spans="2:24" x14ac:dyDescent="0.25">
      <c r="B467" s="56"/>
      <c r="C467" s="56"/>
      <c r="D467" s="56"/>
      <c r="E467" s="56"/>
      <c r="F467" s="56"/>
      <c r="G467" s="56"/>
      <c r="L467" t="str">
        <f>IF(Foerderangebote!A265&lt;&gt;"",Foerderangebote!A265,IF(Foerderangebote!A265&lt;&gt;"",Foerderangebote!A265,""))</f>
        <v/>
      </c>
      <c r="M467" t="str">
        <f>IF(Foerderangebote!G265&lt;&gt;"",Foerderangebote!G265,IF(Foerderangebote!G265&lt;&gt;"",Foerderangebote!G265,""))</f>
        <v/>
      </c>
      <c r="N467" t="str">
        <f t="shared" si="4"/>
        <v/>
      </c>
      <c r="O467" s="344"/>
      <c r="P467" s="344"/>
      <c r="Q467" s="344"/>
      <c r="R467" s="344"/>
      <c r="S467" s="344"/>
      <c r="T467" s="344"/>
      <c r="U467" s="344"/>
      <c r="V467" s="344"/>
      <c r="W467" s="344"/>
      <c r="X467" s="344"/>
    </row>
    <row r="468" spans="2:24" x14ac:dyDescent="0.25">
      <c r="B468" s="56"/>
      <c r="C468" s="56"/>
      <c r="D468" s="56"/>
      <c r="E468" s="56"/>
      <c r="F468" s="56"/>
      <c r="G468" s="56"/>
      <c r="L468">
        <f>IF(Foerderangebote!A266&lt;&gt;"",Foerderangebote!A266,IF(Foerderangebote!A266&lt;&gt;"",Foerderangebote!A266,""))</f>
        <v>44</v>
      </c>
      <c r="M468" t="str">
        <f>IF(Foerderangebote!G266&lt;&gt;"",Foerderangebote!G266,IF(Foerderangebote!G266&lt;&gt;"",Foerderangebote!G266,""))</f>
        <v/>
      </c>
      <c r="N468" t="str">
        <f t="shared" si="4"/>
        <v/>
      </c>
      <c r="O468" s="344">
        <f>Foerderangebote!$D$266</f>
        <v>0</v>
      </c>
      <c r="P468" s="344">
        <f>Foerderangebote!$D$267</f>
        <v>0</v>
      </c>
      <c r="Q468" s="344">
        <f>Foerderangebote!$D$268</f>
        <v>0</v>
      </c>
      <c r="R468" s="344">
        <f>Foerderangebote!$D$269</f>
        <v>0</v>
      </c>
      <c r="S468" s="344">
        <f>Foerderangebote!$D$270</f>
        <v>0</v>
      </c>
      <c r="T468" s="344">
        <f>Foerderangebote!$E$266</f>
        <v>0</v>
      </c>
      <c r="U468" s="344">
        <f>Foerderangebote!$E$267</f>
        <v>0</v>
      </c>
      <c r="V468" s="344">
        <f>Foerderangebote!$E$268</f>
        <v>0</v>
      </c>
      <c r="W468" s="344">
        <f>Foerderangebote!$E$269</f>
        <v>0</v>
      </c>
      <c r="X468" s="344">
        <f>Foerderangebote!$E$270</f>
        <v>0</v>
      </c>
    </row>
    <row r="469" spans="2:24" x14ac:dyDescent="0.25">
      <c r="B469" s="56"/>
      <c r="C469" s="56"/>
      <c r="D469" s="56"/>
      <c r="E469" s="56"/>
      <c r="F469" s="56"/>
      <c r="G469" s="56"/>
      <c r="L469" t="str">
        <f>IF(Foerderangebote!A267&lt;&gt;"",Foerderangebote!A267,IF(Foerderangebote!A267&lt;&gt;"",Foerderangebote!A267,""))</f>
        <v/>
      </c>
      <c r="M469" t="str">
        <f>IF(Foerderangebote!G267&lt;&gt;"",Foerderangebote!G267,IF(Foerderangebote!G267&lt;&gt;"",Foerderangebote!G267,""))</f>
        <v/>
      </c>
      <c r="N469" t="str">
        <f t="shared" si="4"/>
        <v/>
      </c>
      <c r="O469" s="344"/>
      <c r="P469" s="344"/>
      <c r="Q469" s="344"/>
      <c r="R469" s="344"/>
      <c r="S469" s="344"/>
      <c r="T469" s="344"/>
      <c r="U469" s="344"/>
      <c r="V469" s="344"/>
      <c r="W469" s="344"/>
      <c r="X469" s="344"/>
    </row>
    <row r="470" spans="2:24" x14ac:dyDescent="0.25">
      <c r="B470" s="56"/>
      <c r="C470" s="56"/>
      <c r="D470" s="56"/>
      <c r="E470" s="56"/>
      <c r="F470" s="56"/>
      <c r="G470" s="56"/>
      <c r="L470" t="str">
        <f>IF(Foerderangebote!A268&lt;&gt;"",Foerderangebote!A268,IF(Foerderangebote!A268&lt;&gt;"",Foerderangebote!A268,""))</f>
        <v/>
      </c>
      <c r="M470" t="str">
        <f>IF(Foerderangebote!G268&lt;&gt;"",Foerderangebote!G268,IF(Foerderangebote!G268&lt;&gt;"",Foerderangebote!G268,""))</f>
        <v/>
      </c>
      <c r="N470" t="str">
        <f t="shared" si="4"/>
        <v/>
      </c>
      <c r="O470" s="344">
        <f>Foerderangebote!$D$266</f>
        <v>0</v>
      </c>
      <c r="P470" s="344">
        <f>Foerderangebote!$D$267</f>
        <v>0</v>
      </c>
      <c r="Q470" s="344">
        <f>Foerderangebote!$D$268</f>
        <v>0</v>
      </c>
      <c r="R470" s="344">
        <f>Foerderangebote!$D$269</f>
        <v>0</v>
      </c>
      <c r="S470" s="344">
        <f>Foerderangebote!$D$270</f>
        <v>0</v>
      </c>
      <c r="T470" s="344">
        <f>Foerderangebote!$E$266</f>
        <v>0</v>
      </c>
      <c r="U470" s="344">
        <f>Foerderangebote!$E$267</f>
        <v>0</v>
      </c>
      <c r="V470" s="344">
        <f>Foerderangebote!$E$268</f>
        <v>0</v>
      </c>
      <c r="W470" s="344">
        <f>Foerderangebote!$E$269</f>
        <v>0</v>
      </c>
      <c r="X470" s="344">
        <f>Foerderangebote!$E$270</f>
        <v>0</v>
      </c>
    </row>
    <row r="471" spans="2:24" x14ac:dyDescent="0.25">
      <c r="B471" s="56"/>
      <c r="C471" s="56"/>
      <c r="D471" s="56"/>
      <c r="E471" s="56"/>
      <c r="F471" s="56"/>
      <c r="G471" s="56"/>
      <c r="L471" t="str">
        <f>IF(Foerderangebote!A269&lt;&gt;"",Foerderangebote!A269,IF(Foerderangebote!A269&lt;&gt;"",Foerderangebote!A269,""))</f>
        <v/>
      </c>
      <c r="M471" t="str">
        <f>IF(Foerderangebote!G269&lt;&gt;"",Foerderangebote!G269,IF(Foerderangebote!G269&lt;&gt;"",Foerderangebote!G269,""))</f>
        <v/>
      </c>
      <c r="N471" t="str">
        <f t="shared" si="4"/>
        <v/>
      </c>
      <c r="O471" s="344"/>
      <c r="P471" s="344"/>
      <c r="Q471" s="344"/>
      <c r="R471" s="344"/>
      <c r="S471" s="344"/>
      <c r="T471" s="344"/>
      <c r="U471" s="344"/>
      <c r="V471" s="344"/>
      <c r="W471" s="344"/>
      <c r="X471" s="344"/>
    </row>
    <row r="472" spans="2:24" x14ac:dyDescent="0.25">
      <c r="B472" s="56"/>
      <c r="C472" s="56"/>
      <c r="D472" s="56"/>
      <c r="E472" s="56"/>
      <c r="F472" s="56"/>
      <c r="G472" s="56"/>
      <c r="L472" t="str">
        <f>IF(Foerderangebote!A270&lt;&gt;"",Foerderangebote!A270,IF(Foerderangebote!A270&lt;&gt;"",Foerderangebote!A270,""))</f>
        <v/>
      </c>
      <c r="M472" t="str">
        <f>IF(Foerderangebote!G270&lt;&gt;"",Foerderangebote!G270,IF(Foerderangebote!G270&lt;&gt;"",Foerderangebote!G270,""))</f>
        <v/>
      </c>
      <c r="N472" t="str">
        <f t="shared" ref="N472:N535" si="5">IF(M472="",M471,M472)</f>
        <v/>
      </c>
      <c r="O472" s="344">
        <f>Foerderangebote!$D$266</f>
        <v>0</v>
      </c>
      <c r="P472" s="344">
        <f>Foerderangebote!$D$267</f>
        <v>0</v>
      </c>
      <c r="Q472" s="344">
        <f>Foerderangebote!$D$268</f>
        <v>0</v>
      </c>
      <c r="R472" s="344">
        <f>Foerderangebote!$D$269</f>
        <v>0</v>
      </c>
      <c r="S472" s="344">
        <f>Foerderangebote!$D$270</f>
        <v>0</v>
      </c>
      <c r="T472" s="344">
        <f>Foerderangebote!$E$266</f>
        <v>0</v>
      </c>
      <c r="U472" s="344">
        <f>Foerderangebote!$E$267</f>
        <v>0</v>
      </c>
      <c r="V472" s="344">
        <f>Foerderangebote!$E$268</f>
        <v>0</v>
      </c>
      <c r="W472" s="344">
        <f>Foerderangebote!$E$269</f>
        <v>0</v>
      </c>
      <c r="X472" s="344">
        <f>Foerderangebote!$E$270</f>
        <v>0</v>
      </c>
    </row>
    <row r="473" spans="2:24" x14ac:dyDescent="0.25">
      <c r="B473" s="56"/>
      <c r="C473" s="56"/>
      <c r="D473" s="56"/>
      <c r="E473" s="56"/>
      <c r="F473" s="56"/>
      <c r="G473" s="56"/>
      <c r="L473" t="str">
        <f>IF(Foerderangebote!A271&lt;&gt;"",Foerderangebote!A271,IF(Foerderangebote!A271&lt;&gt;"",Foerderangebote!A271,""))</f>
        <v/>
      </c>
      <c r="M473" t="str">
        <f>IF(Foerderangebote!G271&lt;&gt;"",Foerderangebote!G271,IF(Foerderangebote!G271&lt;&gt;"",Foerderangebote!G271,""))</f>
        <v/>
      </c>
      <c r="N473" t="str">
        <f t="shared" si="5"/>
        <v/>
      </c>
      <c r="O473" s="344"/>
      <c r="P473" s="344"/>
      <c r="Q473" s="344"/>
      <c r="R473" s="344"/>
      <c r="S473" s="344"/>
      <c r="T473" s="344"/>
      <c r="U473" s="344"/>
      <c r="V473" s="344"/>
      <c r="W473" s="344"/>
      <c r="X473" s="344"/>
    </row>
    <row r="474" spans="2:24" x14ac:dyDescent="0.25">
      <c r="B474" s="56"/>
      <c r="C474" s="56"/>
      <c r="D474" s="56"/>
      <c r="E474" s="56"/>
      <c r="F474" s="56"/>
      <c r="G474" s="56"/>
      <c r="L474">
        <f>IF(Foerderangebote!A272&lt;&gt;"",Foerderangebote!A272,IF(Foerderangebote!A272&lt;&gt;"",Foerderangebote!A272,""))</f>
        <v>45</v>
      </c>
      <c r="M474" t="str">
        <f>IF(Foerderangebote!G272&lt;&gt;"",Foerderangebote!G272,IF(Foerderangebote!G272&lt;&gt;"",Foerderangebote!G272,""))</f>
        <v/>
      </c>
      <c r="N474" t="str">
        <f t="shared" si="5"/>
        <v/>
      </c>
      <c r="O474" s="344">
        <f>Foerderangebote!$D$272</f>
        <v>0</v>
      </c>
      <c r="P474" s="344">
        <f>Foerderangebote!$D$273</f>
        <v>0</v>
      </c>
      <c r="Q474" s="344">
        <f>Foerderangebote!$D$274</f>
        <v>0</v>
      </c>
      <c r="R474" s="344">
        <f>Foerderangebote!$D$275</f>
        <v>0</v>
      </c>
      <c r="S474" s="344">
        <f>Foerderangebote!$D$276</f>
        <v>0</v>
      </c>
      <c r="T474" s="344">
        <f>Foerderangebote!$E$272</f>
        <v>0</v>
      </c>
      <c r="U474" s="344">
        <f>Foerderangebote!$E$273</f>
        <v>0</v>
      </c>
      <c r="V474" s="344">
        <f>Foerderangebote!$E$274</f>
        <v>0</v>
      </c>
      <c r="W474" s="344">
        <f>Foerderangebote!$E$275</f>
        <v>0</v>
      </c>
      <c r="X474" s="344">
        <f>Foerderangebote!$E$276</f>
        <v>0</v>
      </c>
    </row>
    <row r="475" spans="2:24" x14ac:dyDescent="0.25">
      <c r="B475" s="56"/>
      <c r="C475" s="56"/>
      <c r="D475" s="56"/>
      <c r="E475" s="56"/>
      <c r="F475" s="56"/>
      <c r="G475" s="56"/>
      <c r="L475" t="str">
        <f>IF(Foerderangebote!A273&lt;&gt;"",Foerderangebote!A273,IF(Foerderangebote!A273&lt;&gt;"",Foerderangebote!A273,""))</f>
        <v/>
      </c>
      <c r="M475" t="str">
        <f>IF(Foerderangebote!G273&lt;&gt;"",Foerderangebote!G273,IF(Foerderangebote!G273&lt;&gt;"",Foerderangebote!G273,""))</f>
        <v/>
      </c>
      <c r="N475" t="str">
        <f t="shared" si="5"/>
        <v/>
      </c>
      <c r="O475" s="344"/>
      <c r="P475" s="344"/>
      <c r="Q475" s="344"/>
      <c r="R475" s="344"/>
      <c r="S475" s="344"/>
      <c r="T475" s="344"/>
      <c r="U475" s="344"/>
      <c r="V475" s="344"/>
      <c r="W475" s="344"/>
      <c r="X475" s="344"/>
    </row>
    <row r="476" spans="2:24" x14ac:dyDescent="0.25">
      <c r="B476" s="56"/>
      <c r="C476" s="56"/>
      <c r="D476" s="56"/>
      <c r="E476" s="56"/>
      <c r="F476" s="56"/>
      <c r="G476" s="56"/>
      <c r="L476" t="str">
        <f>IF(Foerderangebote!A274&lt;&gt;"",Foerderangebote!A274,IF(Foerderangebote!A274&lt;&gt;"",Foerderangebote!A274,""))</f>
        <v/>
      </c>
      <c r="M476" t="str">
        <f>IF(Foerderangebote!G274&lt;&gt;"",Foerderangebote!G274,IF(Foerderangebote!G274&lt;&gt;"",Foerderangebote!G274,""))</f>
        <v/>
      </c>
      <c r="N476" t="str">
        <f t="shared" si="5"/>
        <v/>
      </c>
      <c r="O476" s="344">
        <f>Foerderangebote!$D$272</f>
        <v>0</v>
      </c>
      <c r="P476" s="344">
        <f>Foerderangebote!$D$273</f>
        <v>0</v>
      </c>
      <c r="Q476" s="344">
        <f>Foerderangebote!$D$274</f>
        <v>0</v>
      </c>
      <c r="R476" s="344">
        <f>Foerderangebote!$D$275</f>
        <v>0</v>
      </c>
      <c r="S476" s="344">
        <f>Foerderangebote!$D$276</f>
        <v>0</v>
      </c>
      <c r="T476" s="344">
        <f>Foerderangebote!$E$272</f>
        <v>0</v>
      </c>
      <c r="U476" s="344">
        <f>Foerderangebote!$E$273</f>
        <v>0</v>
      </c>
      <c r="V476" s="344">
        <f>Foerderangebote!$E$274</f>
        <v>0</v>
      </c>
      <c r="W476" s="344">
        <f>Foerderangebote!$E$275</f>
        <v>0</v>
      </c>
      <c r="X476" s="344">
        <f>Foerderangebote!$E$276</f>
        <v>0</v>
      </c>
    </row>
    <row r="477" spans="2:24" x14ac:dyDescent="0.25">
      <c r="B477" s="56"/>
      <c r="C477" s="56"/>
      <c r="D477" s="56"/>
      <c r="E477" s="56"/>
      <c r="F477" s="56"/>
      <c r="G477" s="56"/>
      <c r="L477" t="str">
        <f>IF(Foerderangebote!A275&lt;&gt;"",Foerderangebote!A275,IF(Foerderangebote!A275&lt;&gt;"",Foerderangebote!A275,""))</f>
        <v/>
      </c>
      <c r="M477" t="str">
        <f>IF(Foerderangebote!G275&lt;&gt;"",Foerderangebote!G275,IF(Foerderangebote!G275&lt;&gt;"",Foerderangebote!G275,""))</f>
        <v/>
      </c>
      <c r="N477" t="str">
        <f t="shared" si="5"/>
        <v/>
      </c>
      <c r="O477" s="344"/>
      <c r="P477" s="344"/>
      <c r="Q477" s="344"/>
      <c r="R477" s="344"/>
      <c r="S477" s="344"/>
      <c r="T477" s="344"/>
      <c r="U477" s="344"/>
      <c r="V477" s="344"/>
      <c r="W477" s="344"/>
      <c r="X477" s="344"/>
    </row>
    <row r="478" spans="2:24" x14ac:dyDescent="0.25">
      <c r="B478" s="56"/>
      <c r="C478" s="56"/>
      <c r="D478" s="56"/>
      <c r="E478" s="56"/>
      <c r="F478" s="56"/>
      <c r="G478" s="56"/>
      <c r="L478" t="str">
        <f>IF(Foerderangebote!A276&lt;&gt;"",Foerderangebote!A276,IF(Foerderangebote!A276&lt;&gt;"",Foerderangebote!A276,""))</f>
        <v/>
      </c>
      <c r="M478" t="str">
        <f>IF(Foerderangebote!G276&lt;&gt;"",Foerderangebote!G276,IF(Foerderangebote!G276&lt;&gt;"",Foerderangebote!G276,""))</f>
        <v/>
      </c>
      <c r="N478" t="str">
        <f t="shared" si="5"/>
        <v/>
      </c>
      <c r="O478" s="344">
        <f>Foerderangebote!$D$272</f>
        <v>0</v>
      </c>
      <c r="P478" s="344">
        <f>Foerderangebote!$D$273</f>
        <v>0</v>
      </c>
      <c r="Q478" s="344">
        <f>Foerderangebote!$D$274</f>
        <v>0</v>
      </c>
      <c r="R478" s="344">
        <f>Foerderangebote!$D$275</f>
        <v>0</v>
      </c>
      <c r="S478" s="344">
        <f>Foerderangebote!$D$276</f>
        <v>0</v>
      </c>
      <c r="T478" s="344">
        <f>Foerderangebote!$E$272</f>
        <v>0</v>
      </c>
      <c r="U478" s="344">
        <f>Foerderangebote!$E$273</f>
        <v>0</v>
      </c>
      <c r="V478" s="344">
        <f>Foerderangebote!$E$274</f>
        <v>0</v>
      </c>
      <c r="W478" s="344">
        <f>Foerderangebote!$E$275</f>
        <v>0</v>
      </c>
      <c r="X478" s="344">
        <f>Foerderangebote!$E$276</f>
        <v>0</v>
      </c>
    </row>
    <row r="479" spans="2:24" x14ac:dyDescent="0.25">
      <c r="B479" s="56"/>
      <c r="C479" s="56"/>
      <c r="D479" s="56"/>
      <c r="E479" s="56"/>
      <c r="F479" s="56"/>
      <c r="G479" s="56"/>
      <c r="L479" t="str">
        <f>IF(Foerderangebote!A277&lt;&gt;"",Foerderangebote!A277,IF(Foerderangebote!A277&lt;&gt;"",Foerderangebote!A277,""))</f>
        <v/>
      </c>
      <c r="M479" t="str">
        <f>IF(Foerderangebote!G277&lt;&gt;"",Foerderangebote!G277,IF(Foerderangebote!G277&lt;&gt;"",Foerderangebote!G277,""))</f>
        <v/>
      </c>
      <c r="N479" t="str">
        <f t="shared" si="5"/>
        <v/>
      </c>
      <c r="O479" s="344"/>
      <c r="P479" s="344"/>
      <c r="Q479" s="344"/>
      <c r="R479" s="344"/>
      <c r="S479" s="344"/>
      <c r="T479" s="344"/>
      <c r="U479" s="344"/>
      <c r="V479" s="344"/>
      <c r="W479" s="344"/>
      <c r="X479" s="344"/>
    </row>
    <row r="480" spans="2:24" x14ac:dyDescent="0.25">
      <c r="B480" s="56"/>
      <c r="C480" s="56"/>
      <c r="D480" s="56"/>
      <c r="E480" s="56"/>
      <c r="F480" s="56"/>
      <c r="G480" s="56"/>
      <c r="L480">
        <f>IF(Foerderangebote!A278&lt;&gt;"",Foerderangebote!A278,IF(Foerderangebote!A278&lt;&gt;"",Foerderangebote!A278,""))</f>
        <v>46</v>
      </c>
      <c r="M480" t="str">
        <f>IF(Foerderangebote!G278&lt;&gt;"",Foerderangebote!G278,IF(Foerderangebote!G278&lt;&gt;"",Foerderangebote!G278,""))</f>
        <v/>
      </c>
      <c r="N480" t="str">
        <f t="shared" si="5"/>
        <v/>
      </c>
      <c r="O480" s="344">
        <f>Foerderangebote!$D$278</f>
        <v>0</v>
      </c>
      <c r="P480" s="344">
        <f>Foerderangebote!$D$279</f>
        <v>0</v>
      </c>
      <c r="Q480" s="344">
        <f>Foerderangebote!$D$280</f>
        <v>0</v>
      </c>
      <c r="R480" s="344">
        <f>Foerderangebote!$D$281</f>
        <v>0</v>
      </c>
      <c r="S480" s="344">
        <f>Foerderangebote!$D$282</f>
        <v>0</v>
      </c>
      <c r="T480" s="344">
        <f>Foerderangebote!$E$278</f>
        <v>0</v>
      </c>
      <c r="U480" s="344">
        <f>Foerderangebote!$E$279</f>
        <v>0</v>
      </c>
      <c r="V480" s="344">
        <f>Foerderangebote!$E$280</f>
        <v>0</v>
      </c>
      <c r="W480" s="344">
        <f>Foerderangebote!$E$281</f>
        <v>0</v>
      </c>
      <c r="X480" s="344">
        <f>Foerderangebote!$E$282</f>
        <v>0</v>
      </c>
    </row>
    <row r="481" spans="2:24" x14ac:dyDescent="0.25">
      <c r="B481" s="56"/>
      <c r="C481" s="56"/>
      <c r="D481" s="56"/>
      <c r="E481" s="56"/>
      <c r="F481" s="56"/>
      <c r="G481" s="56"/>
      <c r="L481" t="str">
        <f>IF(Foerderangebote!A279&lt;&gt;"",Foerderangebote!A279,IF(Foerderangebote!A279&lt;&gt;"",Foerderangebote!A279,""))</f>
        <v/>
      </c>
      <c r="M481" t="str">
        <f>IF(Foerderangebote!G279&lt;&gt;"",Foerderangebote!G279,IF(Foerderangebote!G279&lt;&gt;"",Foerderangebote!G279,""))</f>
        <v/>
      </c>
      <c r="N481" t="str">
        <f t="shared" si="5"/>
        <v/>
      </c>
      <c r="O481" s="344"/>
      <c r="P481" s="344"/>
      <c r="Q481" s="344"/>
      <c r="R481" s="344"/>
      <c r="S481" s="344"/>
      <c r="T481" s="344"/>
      <c r="U481" s="344"/>
      <c r="V481" s="344"/>
      <c r="W481" s="344"/>
      <c r="X481" s="344"/>
    </row>
    <row r="482" spans="2:24" x14ac:dyDescent="0.25">
      <c r="B482" s="56"/>
      <c r="C482" s="56"/>
      <c r="D482" s="56"/>
      <c r="E482" s="56"/>
      <c r="F482" s="56"/>
      <c r="G482" s="56"/>
      <c r="L482" t="str">
        <f>IF(Foerderangebote!A280&lt;&gt;"",Foerderangebote!A280,IF(Foerderangebote!A280&lt;&gt;"",Foerderangebote!A280,""))</f>
        <v/>
      </c>
      <c r="M482" t="str">
        <f>IF(Foerderangebote!G280&lt;&gt;"",Foerderangebote!G280,IF(Foerderangebote!G280&lt;&gt;"",Foerderangebote!G280,""))</f>
        <v/>
      </c>
      <c r="N482" t="str">
        <f t="shared" si="5"/>
        <v/>
      </c>
      <c r="O482" s="344">
        <f>Foerderangebote!$D$278</f>
        <v>0</v>
      </c>
      <c r="P482" s="344">
        <f>Foerderangebote!$D$279</f>
        <v>0</v>
      </c>
      <c r="Q482" s="344">
        <f>Foerderangebote!$D$280</f>
        <v>0</v>
      </c>
      <c r="R482" s="344">
        <f>Foerderangebote!$D$281</f>
        <v>0</v>
      </c>
      <c r="S482" s="344">
        <f>Foerderangebote!$D$282</f>
        <v>0</v>
      </c>
      <c r="T482" s="344">
        <f>Foerderangebote!$E$278</f>
        <v>0</v>
      </c>
      <c r="U482" s="344">
        <f>Foerderangebote!$E$279</f>
        <v>0</v>
      </c>
      <c r="V482" s="344">
        <f>Foerderangebote!$E$280</f>
        <v>0</v>
      </c>
      <c r="W482" s="344">
        <f>Foerderangebote!$E$281</f>
        <v>0</v>
      </c>
      <c r="X482" s="344">
        <f>Foerderangebote!$E$282</f>
        <v>0</v>
      </c>
    </row>
    <row r="483" spans="2:24" x14ac:dyDescent="0.25">
      <c r="B483" s="56"/>
      <c r="C483" s="56"/>
      <c r="D483" s="56"/>
      <c r="E483" s="56"/>
      <c r="F483" s="56"/>
      <c r="G483" s="56"/>
      <c r="L483" t="str">
        <f>IF(Foerderangebote!A281&lt;&gt;"",Foerderangebote!A281,IF(Foerderangebote!A281&lt;&gt;"",Foerderangebote!A281,""))</f>
        <v/>
      </c>
      <c r="M483" t="str">
        <f>IF(Foerderangebote!G281&lt;&gt;"",Foerderangebote!G281,IF(Foerderangebote!G281&lt;&gt;"",Foerderangebote!G281,""))</f>
        <v/>
      </c>
      <c r="N483" t="str">
        <f t="shared" si="5"/>
        <v/>
      </c>
      <c r="O483" s="344"/>
      <c r="P483" s="344"/>
      <c r="Q483" s="344"/>
      <c r="R483" s="344"/>
      <c r="S483" s="344"/>
      <c r="T483" s="344"/>
      <c r="U483" s="344"/>
      <c r="V483" s="344"/>
      <c r="W483" s="344"/>
      <c r="X483" s="344"/>
    </row>
    <row r="484" spans="2:24" x14ac:dyDescent="0.25">
      <c r="B484" s="56"/>
      <c r="C484" s="56"/>
      <c r="D484" s="56"/>
      <c r="E484" s="56"/>
      <c r="F484" s="56"/>
      <c r="G484" s="56"/>
      <c r="L484" t="str">
        <f>IF(Foerderangebote!A282&lt;&gt;"",Foerderangebote!A282,IF(Foerderangebote!A282&lt;&gt;"",Foerderangebote!A282,""))</f>
        <v/>
      </c>
      <c r="M484" t="str">
        <f>IF(Foerderangebote!G282&lt;&gt;"",Foerderangebote!G282,IF(Foerderangebote!G282&lt;&gt;"",Foerderangebote!G282,""))</f>
        <v/>
      </c>
      <c r="N484" t="str">
        <f t="shared" si="5"/>
        <v/>
      </c>
      <c r="O484" s="344">
        <f>Foerderangebote!$D$278</f>
        <v>0</v>
      </c>
      <c r="P484" s="344">
        <f>Foerderangebote!$D$279</f>
        <v>0</v>
      </c>
      <c r="Q484" s="344">
        <f>Foerderangebote!$D$280</f>
        <v>0</v>
      </c>
      <c r="R484" s="344">
        <f>Foerderangebote!$D$281</f>
        <v>0</v>
      </c>
      <c r="S484" s="344">
        <f>Foerderangebote!$D$282</f>
        <v>0</v>
      </c>
      <c r="T484" s="344">
        <f>Foerderangebote!$E$278</f>
        <v>0</v>
      </c>
      <c r="U484" s="344">
        <f>Foerderangebote!$E$279</f>
        <v>0</v>
      </c>
      <c r="V484" s="344">
        <f>Foerderangebote!$E$280</f>
        <v>0</v>
      </c>
      <c r="W484" s="344">
        <f>Foerderangebote!$E$281</f>
        <v>0</v>
      </c>
      <c r="X484" s="344">
        <f>Foerderangebote!$E$282</f>
        <v>0</v>
      </c>
    </row>
    <row r="485" spans="2:24" x14ac:dyDescent="0.25">
      <c r="B485" s="56"/>
      <c r="C485" s="56"/>
      <c r="D485" s="56"/>
      <c r="E485" s="56"/>
      <c r="F485" s="56"/>
      <c r="G485" s="56"/>
      <c r="L485" t="str">
        <f>IF(Foerderangebote!A283&lt;&gt;"",Foerderangebote!A283,IF(Foerderangebote!A283&lt;&gt;"",Foerderangebote!A283,""))</f>
        <v/>
      </c>
      <c r="M485" t="str">
        <f>IF(Foerderangebote!G283&lt;&gt;"",Foerderangebote!G283,IF(Foerderangebote!G283&lt;&gt;"",Foerderangebote!G283,""))</f>
        <v/>
      </c>
      <c r="N485" t="str">
        <f t="shared" si="5"/>
        <v/>
      </c>
      <c r="O485" s="344"/>
      <c r="P485" s="344"/>
      <c r="Q485" s="344"/>
      <c r="R485" s="344"/>
      <c r="S485" s="344"/>
      <c r="T485" s="344"/>
      <c r="U485" s="344"/>
      <c r="V485" s="344"/>
      <c r="W485" s="344"/>
      <c r="X485" s="344"/>
    </row>
    <row r="486" spans="2:24" x14ac:dyDescent="0.25">
      <c r="B486" s="56"/>
      <c r="C486" s="56"/>
      <c r="D486" s="56"/>
      <c r="E486" s="56"/>
      <c r="F486" s="56"/>
      <c r="G486" s="56"/>
      <c r="L486">
        <f>IF(Foerderangebote!A284&lt;&gt;"",Foerderangebote!A284,IF(Foerderangebote!A284&lt;&gt;"",Foerderangebote!A284,""))</f>
        <v>47</v>
      </c>
      <c r="M486" t="str">
        <f>IF(Foerderangebote!G284&lt;&gt;"",Foerderangebote!G284,IF(Foerderangebote!G284&lt;&gt;"",Foerderangebote!G284,""))</f>
        <v/>
      </c>
      <c r="N486" t="str">
        <f t="shared" si="5"/>
        <v/>
      </c>
      <c r="O486" s="344">
        <f>Foerderangebote!$D$284</f>
        <v>0</v>
      </c>
      <c r="P486" s="344">
        <f>Foerderangebote!$D$285</f>
        <v>0</v>
      </c>
      <c r="Q486" s="344">
        <f>Foerderangebote!$D$286</f>
        <v>0</v>
      </c>
      <c r="R486" s="344">
        <f>Foerderangebote!$D$287</f>
        <v>0</v>
      </c>
      <c r="S486" s="344">
        <f>Foerderangebote!$D$288</f>
        <v>0</v>
      </c>
      <c r="T486" s="344">
        <f>Foerderangebote!$E$284</f>
        <v>0</v>
      </c>
      <c r="U486" s="344">
        <f>Foerderangebote!$E$285</f>
        <v>0</v>
      </c>
      <c r="V486" s="344">
        <f>Foerderangebote!$E$286</f>
        <v>0</v>
      </c>
      <c r="W486" s="344">
        <f>Foerderangebote!$E$287</f>
        <v>0</v>
      </c>
      <c r="X486" s="344">
        <f>Foerderangebote!$E$288</f>
        <v>0</v>
      </c>
    </row>
    <row r="487" spans="2:24" x14ac:dyDescent="0.25">
      <c r="B487" s="56"/>
      <c r="C487" s="56"/>
      <c r="D487" s="56"/>
      <c r="E487" s="56"/>
      <c r="F487" s="56"/>
      <c r="G487" s="56"/>
      <c r="L487" t="str">
        <f>IF(Foerderangebote!A285&lt;&gt;"",Foerderangebote!A285,IF(Foerderangebote!A285&lt;&gt;"",Foerderangebote!A285,""))</f>
        <v/>
      </c>
      <c r="M487" t="str">
        <f>IF(Foerderangebote!G285&lt;&gt;"",Foerderangebote!G285,IF(Foerderangebote!G285&lt;&gt;"",Foerderangebote!G285,""))</f>
        <v/>
      </c>
      <c r="N487" t="str">
        <f t="shared" si="5"/>
        <v/>
      </c>
      <c r="O487" s="344"/>
      <c r="P487" s="344"/>
      <c r="Q487" s="344"/>
      <c r="R487" s="344"/>
      <c r="S487" s="344"/>
      <c r="T487" s="344"/>
      <c r="U487" s="344"/>
      <c r="V487" s="344"/>
      <c r="W487" s="344"/>
      <c r="X487" s="344"/>
    </row>
    <row r="488" spans="2:24" x14ac:dyDescent="0.25">
      <c r="B488" s="56"/>
      <c r="C488" s="56"/>
      <c r="D488" s="56"/>
      <c r="E488" s="56"/>
      <c r="F488" s="56"/>
      <c r="G488" s="56"/>
      <c r="L488" t="str">
        <f>IF(Foerderangebote!A286&lt;&gt;"",Foerderangebote!A286,IF(Foerderangebote!A286&lt;&gt;"",Foerderangebote!A286,""))</f>
        <v/>
      </c>
      <c r="M488" t="str">
        <f>IF(Foerderangebote!G286&lt;&gt;"",Foerderangebote!G286,IF(Foerderangebote!G286&lt;&gt;"",Foerderangebote!G286,""))</f>
        <v/>
      </c>
      <c r="N488" t="str">
        <f t="shared" si="5"/>
        <v/>
      </c>
      <c r="O488" s="344">
        <f>Foerderangebote!$D$284</f>
        <v>0</v>
      </c>
      <c r="P488" s="344">
        <f>Foerderangebote!$D$285</f>
        <v>0</v>
      </c>
      <c r="Q488" s="344">
        <f>Foerderangebote!$D$286</f>
        <v>0</v>
      </c>
      <c r="R488" s="344">
        <f>Foerderangebote!$D$287</f>
        <v>0</v>
      </c>
      <c r="S488" s="344">
        <f>Foerderangebote!$D$288</f>
        <v>0</v>
      </c>
      <c r="T488" s="344">
        <f>Foerderangebote!$E$284</f>
        <v>0</v>
      </c>
      <c r="U488" s="344">
        <f>Foerderangebote!$E$285</f>
        <v>0</v>
      </c>
      <c r="V488" s="344">
        <f>Foerderangebote!$E$286</f>
        <v>0</v>
      </c>
      <c r="W488" s="344">
        <f>Foerderangebote!$E$287</f>
        <v>0</v>
      </c>
      <c r="X488" s="344">
        <f>Foerderangebote!$E$288</f>
        <v>0</v>
      </c>
    </row>
    <row r="489" spans="2:24" x14ac:dyDescent="0.25">
      <c r="B489" s="56"/>
      <c r="C489" s="56"/>
      <c r="D489" s="56"/>
      <c r="E489" s="56"/>
      <c r="F489" s="56"/>
      <c r="G489" s="56"/>
      <c r="L489" t="str">
        <f>IF(Foerderangebote!A287&lt;&gt;"",Foerderangebote!A287,IF(Foerderangebote!A287&lt;&gt;"",Foerderangebote!A287,""))</f>
        <v/>
      </c>
      <c r="M489" t="str">
        <f>IF(Foerderangebote!G287&lt;&gt;"",Foerderangebote!G287,IF(Foerderangebote!G287&lt;&gt;"",Foerderangebote!G287,""))</f>
        <v/>
      </c>
      <c r="N489" t="str">
        <f t="shared" si="5"/>
        <v/>
      </c>
      <c r="O489" s="344"/>
      <c r="P489" s="344"/>
      <c r="Q489" s="344"/>
      <c r="R489" s="344"/>
      <c r="S489" s="344"/>
      <c r="T489" s="344"/>
      <c r="U489" s="344"/>
      <c r="V489" s="344"/>
      <c r="W489" s="344"/>
      <c r="X489" s="344"/>
    </row>
    <row r="490" spans="2:24" x14ac:dyDescent="0.25">
      <c r="B490" s="56"/>
      <c r="C490" s="56"/>
      <c r="D490" s="56"/>
      <c r="E490" s="56"/>
      <c r="F490" s="56"/>
      <c r="G490" s="56"/>
      <c r="L490" t="str">
        <f>IF(Foerderangebote!A288&lt;&gt;"",Foerderangebote!A288,IF(Foerderangebote!A288&lt;&gt;"",Foerderangebote!A288,""))</f>
        <v/>
      </c>
      <c r="M490" t="str">
        <f>IF(Foerderangebote!G288&lt;&gt;"",Foerderangebote!G288,IF(Foerderangebote!G288&lt;&gt;"",Foerderangebote!G288,""))</f>
        <v/>
      </c>
      <c r="N490" t="str">
        <f t="shared" si="5"/>
        <v/>
      </c>
      <c r="O490" s="344">
        <f>Foerderangebote!$D$284</f>
        <v>0</v>
      </c>
      <c r="P490" s="344">
        <f>Foerderangebote!$D$285</f>
        <v>0</v>
      </c>
      <c r="Q490" s="344">
        <f>Foerderangebote!$D$286</f>
        <v>0</v>
      </c>
      <c r="R490" s="344">
        <f>Foerderangebote!$D$287</f>
        <v>0</v>
      </c>
      <c r="S490" s="344">
        <f>Foerderangebote!$D$288</f>
        <v>0</v>
      </c>
      <c r="T490" s="344">
        <f>Foerderangebote!$E$284</f>
        <v>0</v>
      </c>
      <c r="U490" s="344">
        <f>Foerderangebote!$E$285</f>
        <v>0</v>
      </c>
      <c r="V490" s="344">
        <f>Foerderangebote!$E$286</f>
        <v>0</v>
      </c>
      <c r="W490" s="344">
        <f>Foerderangebote!$E$287</f>
        <v>0</v>
      </c>
      <c r="X490" s="344">
        <f>Foerderangebote!$E$288</f>
        <v>0</v>
      </c>
    </row>
    <row r="491" spans="2:24" x14ac:dyDescent="0.25">
      <c r="B491" s="56"/>
      <c r="C491" s="56"/>
      <c r="D491" s="56"/>
      <c r="E491" s="56"/>
      <c r="F491" s="56"/>
      <c r="G491" s="56"/>
      <c r="L491" t="str">
        <f>IF(Foerderangebote!A289&lt;&gt;"",Foerderangebote!A289,IF(Foerderangebote!A289&lt;&gt;"",Foerderangebote!A289,""))</f>
        <v/>
      </c>
      <c r="M491" t="str">
        <f>IF(Foerderangebote!G289&lt;&gt;"",Foerderangebote!G289,IF(Foerderangebote!G289&lt;&gt;"",Foerderangebote!G289,""))</f>
        <v/>
      </c>
      <c r="N491" t="str">
        <f t="shared" si="5"/>
        <v/>
      </c>
      <c r="O491" s="344"/>
      <c r="P491" s="344"/>
      <c r="Q491" s="344"/>
      <c r="R491" s="344"/>
      <c r="S491" s="344"/>
      <c r="T491" s="344"/>
      <c r="U491" s="344"/>
      <c r="V491" s="344"/>
      <c r="W491" s="344"/>
      <c r="X491" s="344"/>
    </row>
    <row r="492" spans="2:24" x14ac:dyDescent="0.25">
      <c r="B492" s="56"/>
      <c r="C492" s="56"/>
      <c r="D492" s="56"/>
      <c r="E492" s="56"/>
      <c r="F492" s="56"/>
      <c r="G492" s="56"/>
      <c r="L492">
        <f>IF(Foerderangebote!A290&lt;&gt;"",Foerderangebote!A290,IF(Foerderangebote!A290&lt;&gt;"",Foerderangebote!A290,""))</f>
        <v>48</v>
      </c>
      <c r="M492" t="str">
        <f>IF(Foerderangebote!G290&lt;&gt;"",Foerderangebote!G290,IF(Foerderangebote!G290&lt;&gt;"",Foerderangebote!G290,""))</f>
        <v/>
      </c>
      <c r="N492" t="str">
        <f t="shared" si="5"/>
        <v/>
      </c>
      <c r="O492" s="344">
        <f>Foerderangebote!$D$290</f>
        <v>0</v>
      </c>
      <c r="P492" s="344">
        <f>Foerderangebote!$D$291</f>
        <v>0</v>
      </c>
      <c r="Q492" s="344">
        <f>Foerderangebote!$D$292</f>
        <v>0</v>
      </c>
      <c r="R492" s="344">
        <f>Foerderangebote!$D$293</f>
        <v>0</v>
      </c>
      <c r="S492" s="344">
        <f>Foerderangebote!$D$294</f>
        <v>0</v>
      </c>
      <c r="T492" s="344">
        <f>Foerderangebote!$E$290</f>
        <v>0</v>
      </c>
      <c r="U492" s="344">
        <f>Foerderangebote!$E$291</f>
        <v>0</v>
      </c>
      <c r="V492" s="344">
        <f>Foerderangebote!$E$292</f>
        <v>0</v>
      </c>
      <c r="W492" s="344">
        <f>Foerderangebote!$E$293</f>
        <v>0</v>
      </c>
      <c r="X492" s="344">
        <f>Foerderangebote!$E$294</f>
        <v>0</v>
      </c>
    </row>
    <row r="493" spans="2:24" x14ac:dyDescent="0.25">
      <c r="B493" s="56"/>
      <c r="C493" s="56"/>
      <c r="D493" s="56"/>
      <c r="E493" s="56"/>
      <c r="F493" s="56"/>
      <c r="G493" s="56"/>
      <c r="L493" t="str">
        <f>IF(Foerderangebote!A291&lt;&gt;"",Foerderangebote!A291,IF(Foerderangebote!A291&lt;&gt;"",Foerderangebote!A291,""))</f>
        <v/>
      </c>
      <c r="M493" t="str">
        <f>IF(Foerderangebote!G291&lt;&gt;"",Foerderangebote!G291,IF(Foerderangebote!G291&lt;&gt;"",Foerderangebote!G291,""))</f>
        <v/>
      </c>
      <c r="N493" t="str">
        <f t="shared" si="5"/>
        <v/>
      </c>
      <c r="O493" s="344"/>
      <c r="P493" s="344"/>
      <c r="Q493" s="344"/>
      <c r="R493" s="344"/>
      <c r="S493" s="344"/>
      <c r="T493" s="344"/>
      <c r="U493" s="344"/>
      <c r="V493" s="344"/>
      <c r="W493" s="344"/>
      <c r="X493" s="344"/>
    </row>
    <row r="494" spans="2:24" x14ac:dyDescent="0.25">
      <c r="B494" s="56"/>
      <c r="C494" s="56"/>
      <c r="D494" s="56"/>
      <c r="E494" s="56"/>
      <c r="F494" s="56"/>
      <c r="G494" s="56"/>
      <c r="L494" t="str">
        <f>IF(Foerderangebote!A292&lt;&gt;"",Foerderangebote!A292,IF(Foerderangebote!A292&lt;&gt;"",Foerderangebote!A292,""))</f>
        <v/>
      </c>
      <c r="M494" t="str">
        <f>IF(Foerderangebote!G292&lt;&gt;"",Foerderangebote!G292,IF(Foerderangebote!G292&lt;&gt;"",Foerderangebote!G292,""))</f>
        <v/>
      </c>
      <c r="N494" t="str">
        <f t="shared" si="5"/>
        <v/>
      </c>
      <c r="O494" s="344">
        <f>Foerderangebote!$D$290</f>
        <v>0</v>
      </c>
      <c r="P494" s="344">
        <f>Foerderangebote!$D$291</f>
        <v>0</v>
      </c>
      <c r="Q494" s="344">
        <f>Foerderangebote!$D$292</f>
        <v>0</v>
      </c>
      <c r="R494" s="344">
        <f>Foerderangebote!$D$293</f>
        <v>0</v>
      </c>
      <c r="S494" s="344">
        <f>Foerderangebote!$D$294</f>
        <v>0</v>
      </c>
      <c r="T494" s="344">
        <f>Foerderangebote!$E$290</f>
        <v>0</v>
      </c>
      <c r="U494" s="344">
        <f>Foerderangebote!$E$291</f>
        <v>0</v>
      </c>
      <c r="V494" s="344">
        <f>Foerderangebote!$E$292</f>
        <v>0</v>
      </c>
      <c r="W494" s="344">
        <f>Foerderangebote!$E$293</f>
        <v>0</v>
      </c>
      <c r="X494" s="344">
        <f>Foerderangebote!$E$294</f>
        <v>0</v>
      </c>
    </row>
    <row r="495" spans="2:24" x14ac:dyDescent="0.25">
      <c r="B495" s="56"/>
      <c r="C495" s="56"/>
      <c r="D495" s="56"/>
      <c r="E495" s="56"/>
      <c r="F495" s="56"/>
      <c r="G495" s="56"/>
      <c r="L495" t="str">
        <f>IF(Foerderangebote!A293&lt;&gt;"",Foerderangebote!A293,IF(Foerderangebote!A293&lt;&gt;"",Foerderangebote!A293,""))</f>
        <v/>
      </c>
      <c r="M495" t="str">
        <f>IF(Foerderangebote!G293&lt;&gt;"",Foerderangebote!G293,IF(Foerderangebote!G293&lt;&gt;"",Foerderangebote!G293,""))</f>
        <v/>
      </c>
      <c r="N495" t="str">
        <f t="shared" si="5"/>
        <v/>
      </c>
      <c r="O495" s="344"/>
      <c r="P495" s="344"/>
      <c r="Q495" s="344"/>
      <c r="R495" s="344"/>
      <c r="S495" s="344"/>
      <c r="T495" s="344"/>
      <c r="U495" s="344"/>
      <c r="V495" s="344"/>
      <c r="W495" s="344"/>
      <c r="X495" s="344"/>
    </row>
    <row r="496" spans="2:24" x14ac:dyDescent="0.25">
      <c r="B496" s="56"/>
      <c r="C496" s="56"/>
      <c r="D496" s="56"/>
      <c r="E496" s="56"/>
      <c r="F496" s="56"/>
      <c r="G496" s="56"/>
      <c r="L496" t="str">
        <f>IF(Foerderangebote!A294&lt;&gt;"",Foerderangebote!A294,IF(Foerderangebote!A294&lt;&gt;"",Foerderangebote!A294,""))</f>
        <v/>
      </c>
      <c r="M496" t="str">
        <f>IF(Foerderangebote!G294&lt;&gt;"",Foerderangebote!G294,IF(Foerderangebote!G294&lt;&gt;"",Foerderangebote!G294,""))</f>
        <v/>
      </c>
      <c r="N496" t="str">
        <f t="shared" si="5"/>
        <v/>
      </c>
      <c r="O496" s="344">
        <f>Foerderangebote!$D$290</f>
        <v>0</v>
      </c>
      <c r="P496" s="344">
        <f>Foerderangebote!$D$291</f>
        <v>0</v>
      </c>
      <c r="Q496" s="344">
        <f>Foerderangebote!$D$292</f>
        <v>0</v>
      </c>
      <c r="R496" s="344">
        <f>Foerderangebote!$D$293</f>
        <v>0</v>
      </c>
      <c r="S496" s="344">
        <f>Foerderangebote!$D$294</f>
        <v>0</v>
      </c>
      <c r="T496" s="344">
        <f>Foerderangebote!$E$290</f>
        <v>0</v>
      </c>
      <c r="U496" s="344">
        <f>Foerderangebote!$E$291</f>
        <v>0</v>
      </c>
      <c r="V496" s="344">
        <f>Foerderangebote!$E$292</f>
        <v>0</v>
      </c>
      <c r="W496" s="344">
        <f>Foerderangebote!$E$293</f>
        <v>0</v>
      </c>
      <c r="X496" s="344">
        <f>Foerderangebote!$E$294</f>
        <v>0</v>
      </c>
    </row>
    <row r="497" spans="2:24" x14ac:dyDescent="0.25">
      <c r="B497" s="56"/>
      <c r="C497" s="56"/>
      <c r="D497" s="56"/>
      <c r="E497" s="56"/>
      <c r="F497" s="56"/>
      <c r="G497" s="56"/>
      <c r="L497" t="str">
        <f>IF(Foerderangebote!A295&lt;&gt;"",Foerderangebote!A295,IF(Foerderangebote!A295&lt;&gt;"",Foerderangebote!A295,""))</f>
        <v/>
      </c>
      <c r="M497" t="str">
        <f>IF(Foerderangebote!G295&lt;&gt;"",Foerderangebote!G295,IF(Foerderangebote!G295&lt;&gt;"",Foerderangebote!G295,""))</f>
        <v/>
      </c>
      <c r="N497" t="str">
        <f t="shared" si="5"/>
        <v/>
      </c>
      <c r="O497" s="344"/>
      <c r="P497" s="344"/>
      <c r="Q497" s="344"/>
      <c r="R497" s="344"/>
      <c r="S497" s="344"/>
      <c r="T497" s="344"/>
      <c r="U497" s="344"/>
      <c r="V497" s="344"/>
      <c r="W497" s="344"/>
      <c r="X497" s="344"/>
    </row>
    <row r="498" spans="2:24" x14ac:dyDescent="0.25">
      <c r="B498" s="56"/>
      <c r="C498" s="56"/>
      <c r="D498" s="56"/>
      <c r="E498" s="56"/>
      <c r="F498" s="56"/>
      <c r="G498" s="56"/>
      <c r="L498">
        <f>IF(Foerderangebote!A296&lt;&gt;"",Foerderangebote!A296,IF(Foerderangebote!A296&lt;&gt;"",Foerderangebote!A296,""))</f>
        <v>49</v>
      </c>
      <c r="M498" t="str">
        <f>IF(Foerderangebote!G296&lt;&gt;"",Foerderangebote!G296,IF(Foerderangebote!G296&lt;&gt;"",Foerderangebote!G296,""))</f>
        <v/>
      </c>
      <c r="N498" t="str">
        <f t="shared" si="5"/>
        <v/>
      </c>
      <c r="O498" s="344">
        <f>Foerderangebote!$D$296</f>
        <v>0</v>
      </c>
      <c r="P498" s="344">
        <f>Foerderangebote!$D$297</f>
        <v>0</v>
      </c>
      <c r="Q498" s="344">
        <f>Foerderangebote!$D$298</f>
        <v>0</v>
      </c>
      <c r="R498" s="344">
        <f>Foerderangebote!$D$299</f>
        <v>0</v>
      </c>
      <c r="S498" s="344">
        <f>Foerderangebote!$D$300</f>
        <v>0</v>
      </c>
      <c r="T498" s="344">
        <f>Foerderangebote!$E$296</f>
        <v>0</v>
      </c>
      <c r="U498" s="344">
        <f>Foerderangebote!$E$297</f>
        <v>0</v>
      </c>
      <c r="V498" s="344">
        <f>Foerderangebote!$E$298</f>
        <v>0</v>
      </c>
      <c r="W498" s="344">
        <f>Foerderangebote!$E$299</f>
        <v>0</v>
      </c>
      <c r="X498" s="344">
        <f>Foerderangebote!$E$300</f>
        <v>0</v>
      </c>
    </row>
    <row r="499" spans="2:24" x14ac:dyDescent="0.25">
      <c r="B499" s="56"/>
      <c r="C499" s="56"/>
      <c r="D499" s="56"/>
      <c r="E499" s="56"/>
      <c r="F499" s="56"/>
      <c r="G499" s="56"/>
      <c r="L499" t="str">
        <f>IF(Foerderangebote!A297&lt;&gt;"",Foerderangebote!A297,IF(Foerderangebote!A297&lt;&gt;"",Foerderangebote!A297,""))</f>
        <v/>
      </c>
      <c r="M499" t="str">
        <f>IF(Foerderangebote!G297&lt;&gt;"",Foerderangebote!G297,IF(Foerderangebote!G297&lt;&gt;"",Foerderangebote!G297,""))</f>
        <v/>
      </c>
      <c r="N499" t="str">
        <f t="shared" si="5"/>
        <v/>
      </c>
      <c r="O499" s="344"/>
      <c r="P499" s="344"/>
      <c r="Q499" s="344"/>
      <c r="R499" s="344"/>
      <c r="S499" s="344"/>
      <c r="T499" s="344"/>
      <c r="U499" s="344"/>
      <c r="V499" s="344"/>
      <c r="W499" s="344"/>
      <c r="X499" s="344"/>
    </row>
    <row r="500" spans="2:24" x14ac:dyDescent="0.25">
      <c r="B500" s="56"/>
      <c r="C500" s="56"/>
      <c r="D500" s="56"/>
      <c r="E500" s="56"/>
      <c r="F500" s="56"/>
      <c r="G500" s="56"/>
      <c r="L500" t="str">
        <f>IF(Foerderangebote!A298&lt;&gt;"",Foerderangebote!A298,IF(Foerderangebote!A298&lt;&gt;"",Foerderangebote!A298,""))</f>
        <v/>
      </c>
      <c r="M500" t="str">
        <f>IF(Foerderangebote!G298&lt;&gt;"",Foerderangebote!G298,IF(Foerderangebote!G298&lt;&gt;"",Foerderangebote!G298,""))</f>
        <v/>
      </c>
      <c r="N500" t="str">
        <f t="shared" si="5"/>
        <v/>
      </c>
      <c r="O500" s="344">
        <f>Foerderangebote!$D$296</f>
        <v>0</v>
      </c>
      <c r="P500" s="344">
        <f>Foerderangebote!$D$297</f>
        <v>0</v>
      </c>
      <c r="Q500" s="344">
        <f>Foerderangebote!$D$298</f>
        <v>0</v>
      </c>
      <c r="R500" s="344">
        <f>Foerderangebote!$D$299</f>
        <v>0</v>
      </c>
      <c r="S500" s="344">
        <f>Foerderangebote!$D$300</f>
        <v>0</v>
      </c>
      <c r="T500" s="344">
        <f>Foerderangebote!$E$296</f>
        <v>0</v>
      </c>
      <c r="U500" s="344">
        <f>Foerderangebote!$E$297</f>
        <v>0</v>
      </c>
      <c r="V500" s="344">
        <f>Foerderangebote!$E$298</f>
        <v>0</v>
      </c>
      <c r="W500" s="344">
        <f>Foerderangebote!$E$299</f>
        <v>0</v>
      </c>
      <c r="X500" s="344">
        <f>Foerderangebote!$E$300</f>
        <v>0</v>
      </c>
    </row>
    <row r="501" spans="2:24" x14ac:dyDescent="0.25">
      <c r="B501" s="56"/>
      <c r="C501" s="56"/>
      <c r="D501" s="56"/>
      <c r="E501" s="56"/>
      <c r="F501" s="56"/>
      <c r="G501" s="56"/>
      <c r="L501" t="str">
        <f>IF(Foerderangebote!A299&lt;&gt;"",Foerderangebote!A299,IF(Foerderangebote!A299&lt;&gt;"",Foerderangebote!A299,""))</f>
        <v/>
      </c>
      <c r="M501" t="str">
        <f>IF(Foerderangebote!G299&lt;&gt;"",Foerderangebote!G299,IF(Foerderangebote!G299&lt;&gt;"",Foerderangebote!G299,""))</f>
        <v/>
      </c>
      <c r="N501" t="str">
        <f t="shared" si="5"/>
        <v/>
      </c>
      <c r="O501" s="344"/>
      <c r="P501" s="344"/>
      <c r="Q501" s="344"/>
      <c r="R501" s="344"/>
      <c r="S501" s="344"/>
      <c r="T501" s="344"/>
      <c r="U501" s="344"/>
      <c r="V501" s="344"/>
      <c r="W501" s="344"/>
      <c r="X501" s="344"/>
    </row>
    <row r="502" spans="2:24" x14ac:dyDescent="0.25">
      <c r="B502" s="56"/>
      <c r="C502" s="56"/>
      <c r="D502" s="56"/>
      <c r="E502" s="56"/>
      <c r="F502" s="56"/>
      <c r="G502" s="56"/>
      <c r="L502" t="str">
        <f>IF(Foerderangebote!A300&lt;&gt;"",Foerderangebote!A300,IF(Foerderangebote!A300&lt;&gt;"",Foerderangebote!A300,""))</f>
        <v/>
      </c>
      <c r="M502" t="str">
        <f>IF(Foerderangebote!G300&lt;&gt;"",Foerderangebote!G300,IF(Foerderangebote!G300&lt;&gt;"",Foerderangebote!G300,""))</f>
        <v/>
      </c>
      <c r="N502" t="str">
        <f t="shared" si="5"/>
        <v/>
      </c>
      <c r="O502" s="344">
        <f>Foerderangebote!$D$296</f>
        <v>0</v>
      </c>
      <c r="P502" s="344">
        <f>Foerderangebote!$D$297</f>
        <v>0</v>
      </c>
      <c r="Q502" s="344">
        <f>Foerderangebote!$D$298</f>
        <v>0</v>
      </c>
      <c r="R502" s="344">
        <f>Foerderangebote!$D$299</f>
        <v>0</v>
      </c>
      <c r="S502" s="344">
        <f>Foerderangebote!$D$300</f>
        <v>0</v>
      </c>
      <c r="T502" s="344">
        <f>Foerderangebote!$E$296</f>
        <v>0</v>
      </c>
      <c r="U502" s="344">
        <f>Foerderangebote!$E$297</f>
        <v>0</v>
      </c>
      <c r="V502" s="344">
        <f>Foerderangebote!$E$298</f>
        <v>0</v>
      </c>
      <c r="W502" s="344">
        <f>Foerderangebote!$E$299</f>
        <v>0</v>
      </c>
      <c r="X502" s="344">
        <f>Foerderangebote!$E$300</f>
        <v>0</v>
      </c>
    </row>
    <row r="503" spans="2:24" x14ac:dyDescent="0.25">
      <c r="B503" s="56"/>
      <c r="C503" s="56"/>
      <c r="D503" s="56"/>
      <c r="E503" s="56"/>
      <c r="F503" s="56"/>
      <c r="G503" s="56"/>
      <c r="L503" t="str">
        <f>IF(Foerderangebote!A301&lt;&gt;"",Foerderangebote!A301,IF(Foerderangebote!A301&lt;&gt;"",Foerderangebote!A301,""))</f>
        <v/>
      </c>
      <c r="M503" t="str">
        <f>IF(Foerderangebote!G301&lt;&gt;"",Foerderangebote!G301,IF(Foerderangebote!G301&lt;&gt;"",Foerderangebote!G301,""))</f>
        <v/>
      </c>
      <c r="N503" t="str">
        <f t="shared" si="5"/>
        <v/>
      </c>
      <c r="O503" s="344"/>
      <c r="P503" s="344"/>
      <c r="Q503" s="344"/>
      <c r="R503" s="344"/>
      <c r="S503" s="344"/>
      <c r="T503" s="344"/>
      <c r="U503" s="344"/>
      <c r="V503" s="344"/>
      <c r="W503" s="344"/>
      <c r="X503" s="344"/>
    </row>
    <row r="504" spans="2:24" x14ac:dyDescent="0.25">
      <c r="B504" s="56"/>
      <c r="C504" s="56"/>
      <c r="D504" s="56"/>
      <c r="E504" s="56"/>
      <c r="F504" s="56"/>
      <c r="G504" s="56"/>
      <c r="L504">
        <f>IF(Foerderangebote!A302&lt;&gt;"",Foerderangebote!A302,IF(Foerderangebote!A302&lt;&gt;"",Foerderangebote!A302,""))</f>
        <v>50</v>
      </c>
      <c r="M504" t="str">
        <f>IF(Foerderangebote!G302&lt;&gt;"",Foerderangebote!G302,IF(Foerderangebote!G302&lt;&gt;"",Foerderangebote!G302,""))</f>
        <v/>
      </c>
      <c r="N504" t="str">
        <f t="shared" si="5"/>
        <v/>
      </c>
      <c r="O504" s="344">
        <f>Foerderangebote!$D$302</f>
        <v>0</v>
      </c>
      <c r="P504" s="344">
        <f>Foerderangebote!$D$303</f>
        <v>0</v>
      </c>
      <c r="Q504" s="344">
        <f>Foerderangebote!$D$304</f>
        <v>0</v>
      </c>
      <c r="R504" s="344">
        <f>Foerderangebote!$D$305</f>
        <v>0</v>
      </c>
      <c r="S504" s="344">
        <f>Foerderangebote!$D$306</f>
        <v>0</v>
      </c>
      <c r="T504" s="344">
        <f>Foerderangebote!$E$302</f>
        <v>0</v>
      </c>
      <c r="U504" s="344">
        <f>Foerderangebote!$E$303</f>
        <v>0</v>
      </c>
      <c r="V504" s="344">
        <f>Foerderangebote!$E$304</f>
        <v>0</v>
      </c>
      <c r="W504" s="344">
        <f>Foerderangebote!$E$305</f>
        <v>0</v>
      </c>
      <c r="X504" s="344">
        <f>Foerderangebote!$E$306</f>
        <v>0</v>
      </c>
    </row>
    <row r="505" spans="2:24" x14ac:dyDescent="0.25">
      <c r="B505" s="56"/>
      <c r="C505" s="56"/>
      <c r="D505" s="56"/>
      <c r="E505" s="56"/>
      <c r="F505" s="56"/>
      <c r="G505" s="56"/>
      <c r="L505" t="str">
        <f>IF(Foerderangebote!A303&lt;&gt;"",Foerderangebote!A303,IF(Foerderangebote!A303&lt;&gt;"",Foerderangebote!A303,""))</f>
        <v/>
      </c>
      <c r="M505" t="str">
        <f>IF(Foerderangebote!G303&lt;&gt;"",Foerderangebote!G303,IF(Foerderangebote!G303&lt;&gt;"",Foerderangebote!G303,""))</f>
        <v/>
      </c>
      <c r="N505" t="str">
        <f t="shared" si="5"/>
        <v/>
      </c>
      <c r="O505" s="344"/>
      <c r="P505" s="344"/>
      <c r="Q505" s="344"/>
      <c r="R505" s="344"/>
      <c r="S505" s="344"/>
      <c r="T505" s="344"/>
      <c r="U505" s="344"/>
      <c r="V505" s="344"/>
      <c r="W505" s="344"/>
      <c r="X505" s="344"/>
    </row>
    <row r="506" spans="2:24" x14ac:dyDescent="0.25">
      <c r="B506" s="56"/>
      <c r="C506" s="56"/>
      <c r="D506" s="56"/>
      <c r="E506" s="56"/>
      <c r="F506" s="56"/>
      <c r="G506" s="56"/>
      <c r="L506" t="str">
        <f>IF(Foerderangebote!A304&lt;&gt;"",Foerderangebote!A304,IF(Foerderangebote!A304&lt;&gt;"",Foerderangebote!A304,""))</f>
        <v/>
      </c>
      <c r="M506" t="str">
        <f>IF(Foerderangebote!G304&lt;&gt;"",Foerderangebote!G304,IF(Foerderangebote!G304&lt;&gt;"",Foerderangebote!G304,""))</f>
        <v/>
      </c>
      <c r="N506" t="str">
        <f t="shared" si="5"/>
        <v/>
      </c>
      <c r="O506" s="344">
        <f>Foerderangebote!$D$302</f>
        <v>0</v>
      </c>
      <c r="P506" s="344">
        <f>Foerderangebote!$D$303</f>
        <v>0</v>
      </c>
      <c r="Q506" s="344">
        <f>Foerderangebote!$D$304</f>
        <v>0</v>
      </c>
      <c r="R506" s="344">
        <f>Foerderangebote!$D$305</f>
        <v>0</v>
      </c>
      <c r="S506" s="344">
        <f>Foerderangebote!$D$306</f>
        <v>0</v>
      </c>
      <c r="T506" s="344">
        <f>Foerderangebote!$E$302</f>
        <v>0</v>
      </c>
      <c r="U506" s="344">
        <f>Foerderangebote!$E$303</f>
        <v>0</v>
      </c>
      <c r="V506" s="344">
        <f>Foerderangebote!$E$304</f>
        <v>0</v>
      </c>
      <c r="W506" s="344">
        <f>Foerderangebote!$E$305</f>
        <v>0</v>
      </c>
      <c r="X506" s="344">
        <f>Foerderangebote!$E$306</f>
        <v>0</v>
      </c>
    </row>
    <row r="507" spans="2:24" x14ac:dyDescent="0.25">
      <c r="B507" s="56"/>
      <c r="C507" s="56"/>
      <c r="D507" s="56"/>
      <c r="E507" s="56"/>
      <c r="F507" s="56"/>
      <c r="G507" s="56"/>
      <c r="L507" t="str">
        <f>IF(Foerderangebote!A305&lt;&gt;"",Foerderangebote!A305,IF(Foerderangebote!A305&lt;&gt;"",Foerderangebote!A305,""))</f>
        <v/>
      </c>
      <c r="M507" t="str">
        <f>IF(Foerderangebote!G305&lt;&gt;"",Foerderangebote!G305,IF(Foerderangebote!G305&lt;&gt;"",Foerderangebote!G305,""))</f>
        <v/>
      </c>
      <c r="N507" t="str">
        <f t="shared" si="5"/>
        <v/>
      </c>
      <c r="O507" s="344"/>
      <c r="P507" s="344"/>
      <c r="Q507" s="344"/>
      <c r="R507" s="344"/>
      <c r="S507" s="344"/>
      <c r="T507" s="344"/>
      <c r="U507" s="344"/>
      <c r="V507" s="344"/>
      <c r="W507" s="344"/>
      <c r="X507" s="344"/>
    </row>
    <row r="508" spans="2:24" x14ac:dyDescent="0.25">
      <c r="B508" s="56"/>
      <c r="C508" s="56"/>
      <c r="D508" s="56"/>
      <c r="E508" s="56"/>
      <c r="F508" s="56"/>
      <c r="G508" s="56"/>
      <c r="L508" t="str">
        <f>IF(Foerderangebote!A306&lt;&gt;"",Foerderangebote!A306,IF(Foerderangebote!A306&lt;&gt;"",Foerderangebote!A306,""))</f>
        <v/>
      </c>
      <c r="M508" t="str">
        <f>IF(Foerderangebote!G306&lt;&gt;"",Foerderangebote!G306,IF(Foerderangebote!G306&lt;&gt;"",Foerderangebote!G306,""))</f>
        <v/>
      </c>
      <c r="N508" t="str">
        <f t="shared" si="5"/>
        <v/>
      </c>
      <c r="O508" s="344">
        <f>Foerderangebote!$D$302</f>
        <v>0</v>
      </c>
      <c r="P508" s="344">
        <f>Foerderangebote!$D$303</f>
        <v>0</v>
      </c>
      <c r="Q508" s="344">
        <f>Foerderangebote!$D$304</f>
        <v>0</v>
      </c>
      <c r="R508" s="344">
        <f>Foerderangebote!$D$305</f>
        <v>0</v>
      </c>
      <c r="S508" s="344">
        <f>Foerderangebote!$D$306</f>
        <v>0</v>
      </c>
      <c r="T508" s="344">
        <f>Foerderangebote!$E$302</f>
        <v>0</v>
      </c>
      <c r="U508" s="344">
        <f>Foerderangebote!$E$303</f>
        <v>0</v>
      </c>
      <c r="V508" s="344">
        <f>Foerderangebote!$E$304</f>
        <v>0</v>
      </c>
      <c r="W508" s="344">
        <f>Foerderangebote!$E$305</f>
        <v>0</v>
      </c>
      <c r="X508" s="344">
        <f>Foerderangebote!$E$306</f>
        <v>0</v>
      </c>
    </row>
    <row r="509" spans="2:24" x14ac:dyDescent="0.25">
      <c r="B509" s="56"/>
      <c r="C509" s="56"/>
      <c r="D509" s="56"/>
      <c r="E509" s="56"/>
      <c r="F509" s="56"/>
      <c r="G509" s="56"/>
      <c r="L509" t="str">
        <f>IF(Foerderangebote!A307&lt;&gt;"",Foerderangebote!A307,IF(Foerderangebote!A307&lt;&gt;"",Foerderangebote!A307,""))</f>
        <v/>
      </c>
      <c r="M509" t="str">
        <f>IF(Foerderangebote!G307&lt;&gt;"",Foerderangebote!G307,IF(Foerderangebote!G307&lt;&gt;"",Foerderangebote!G307,""))</f>
        <v/>
      </c>
      <c r="N509" t="str">
        <f t="shared" si="5"/>
        <v/>
      </c>
      <c r="O509" s="336"/>
      <c r="P509" s="336"/>
      <c r="Q509" s="336"/>
      <c r="R509" s="336"/>
      <c r="S509" s="336"/>
      <c r="T509" s="336"/>
      <c r="U509" s="336"/>
      <c r="V509" s="336"/>
      <c r="W509" s="336"/>
      <c r="X509" s="336"/>
    </row>
    <row r="510" spans="2:24" x14ac:dyDescent="0.25">
      <c r="B510" s="56"/>
      <c r="C510" s="56"/>
      <c r="D510" s="56"/>
      <c r="E510" s="56"/>
      <c r="F510" s="56"/>
      <c r="G510" s="56"/>
      <c r="N510" t="str">
        <f t="shared" si="5"/>
        <v/>
      </c>
      <c r="O510" s="336"/>
      <c r="P510" s="336"/>
      <c r="Q510" s="336"/>
      <c r="R510" s="336"/>
      <c r="S510" s="336"/>
      <c r="T510" s="336"/>
      <c r="U510" s="336"/>
      <c r="V510" s="336"/>
      <c r="W510" s="336"/>
      <c r="X510" s="336"/>
    </row>
    <row r="511" spans="2:24" x14ac:dyDescent="0.25">
      <c r="B511" s="56"/>
      <c r="C511" s="56"/>
      <c r="D511" s="56"/>
      <c r="E511" s="56"/>
      <c r="F511" s="56"/>
      <c r="G511" s="56"/>
      <c r="N511">
        <f t="shared" si="5"/>
        <v>0</v>
      </c>
      <c r="O511" s="336"/>
      <c r="P511" s="336"/>
      <c r="Q511" s="336"/>
      <c r="R511" s="336"/>
      <c r="S511" s="336"/>
      <c r="T511" s="336"/>
      <c r="U511" s="336"/>
      <c r="V511" s="336"/>
      <c r="W511" s="336"/>
      <c r="X511" s="336"/>
    </row>
    <row r="512" spans="2:24" x14ac:dyDescent="0.25">
      <c r="B512" s="56"/>
      <c r="C512" s="56"/>
      <c r="D512" s="56"/>
      <c r="E512" s="56"/>
      <c r="F512" s="56"/>
      <c r="G512" s="56"/>
      <c r="N512">
        <f t="shared" si="5"/>
        <v>0</v>
      </c>
      <c r="O512" s="336"/>
      <c r="P512" s="336"/>
      <c r="Q512" s="336"/>
      <c r="R512" s="336"/>
      <c r="S512" s="336"/>
      <c r="T512" s="336"/>
      <c r="U512" s="336"/>
      <c r="V512" s="336"/>
      <c r="W512" s="336"/>
      <c r="X512" s="336"/>
    </row>
    <row r="513" spans="2:24" x14ac:dyDescent="0.25">
      <c r="B513" s="56"/>
      <c r="C513" s="56"/>
      <c r="D513" s="56"/>
      <c r="E513" s="56"/>
      <c r="F513" s="56"/>
      <c r="G513" s="56"/>
      <c r="N513">
        <f t="shared" si="5"/>
        <v>0</v>
      </c>
      <c r="O513" s="336"/>
      <c r="P513" s="336"/>
      <c r="Q513" s="336"/>
      <c r="R513" s="336"/>
      <c r="S513" s="336"/>
      <c r="T513" s="336"/>
      <c r="U513" s="336"/>
      <c r="V513" s="336"/>
      <c r="W513" s="336"/>
      <c r="X513" s="336"/>
    </row>
    <row r="514" spans="2:24" x14ac:dyDescent="0.25">
      <c r="B514" s="56"/>
      <c r="C514" s="56"/>
      <c r="D514" s="56"/>
      <c r="E514" s="56"/>
      <c r="F514" s="56"/>
      <c r="G514" s="56"/>
      <c r="N514">
        <f t="shared" si="5"/>
        <v>0</v>
      </c>
      <c r="O514" s="336"/>
      <c r="P514" s="336"/>
      <c r="Q514" s="336"/>
      <c r="R514" s="336"/>
      <c r="S514" s="336"/>
      <c r="T514" s="336"/>
      <c r="U514" s="336"/>
      <c r="V514" s="336"/>
      <c r="W514" s="336"/>
      <c r="X514" s="336"/>
    </row>
    <row r="515" spans="2:24" x14ac:dyDescent="0.25">
      <c r="B515" s="56"/>
      <c r="C515" s="56"/>
      <c r="D515" s="56"/>
      <c r="E515" s="56"/>
      <c r="F515" s="56"/>
      <c r="G515" s="56"/>
      <c r="N515">
        <f t="shared" si="5"/>
        <v>0</v>
      </c>
      <c r="O515" s="336"/>
      <c r="P515" s="336"/>
      <c r="Q515" s="336"/>
      <c r="R515" s="336"/>
      <c r="S515" s="336"/>
      <c r="T515" s="336"/>
      <c r="U515" s="336"/>
      <c r="V515" s="336"/>
      <c r="W515" s="336"/>
      <c r="X515" s="336"/>
    </row>
    <row r="516" spans="2:24" x14ac:dyDescent="0.25">
      <c r="B516" s="56"/>
      <c r="C516" s="56"/>
      <c r="D516" s="56"/>
      <c r="E516" s="56"/>
      <c r="F516" s="56"/>
      <c r="G516" s="56"/>
      <c r="N516">
        <f t="shared" si="5"/>
        <v>0</v>
      </c>
      <c r="O516" s="336"/>
      <c r="P516" s="336"/>
      <c r="Q516" s="336"/>
      <c r="R516" s="336"/>
      <c r="S516" s="336"/>
      <c r="T516" s="336"/>
      <c r="U516" s="336"/>
      <c r="V516" s="336"/>
      <c r="W516" s="336"/>
      <c r="X516" s="336"/>
    </row>
    <row r="517" spans="2:24" x14ac:dyDescent="0.25">
      <c r="B517" s="56"/>
      <c r="C517" s="56"/>
      <c r="D517" s="56"/>
      <c r="E517" s="56"/>
      <c r="F517" s="56"/>
      <c r="G517" s="56"/>
      <c r="N517">
        <f t="shared" si="5"/>
        <v>0</v>
      </c>
      <c r="O517" s="336"/>
      <c r="P517" s="336"/>
      <c r="Q517" s="336"/>
      <c r="R517" s="336"/>
      <c r="S517" s="336"/>
      <c r="T517" s="336"/>
      <c r="U517" s="336"/>
      <c r="V517" s="336"/>
      <c r="W517" s="336"/>
      <c r="X517" s="336"/>
    </row>
    <row r="518" spans="2:24" x14ac:dyDescent="0.25">
      <c r="B518" s="56"/>
      <c r="C518" s="56"/>
      <c r="D518" s="56"/>
      <c r="E518" s="56"/>
      <c r="F518" s="56"/>
      <c r="G518" s="56"/>
      <c r="N518">
        <f t="shared" si="5"/>
        <v>0</v>
      </c>
      <c r="O518" s="336"/>
      <c r="P518" s="336"/>
      <c r="Q518" s="336"/>
      <c r="R518" s="336"/>
      <c r="S518" s="336"/>
      <c r="T518" s="336"/>
      <c r="U518" s="336"/>
      <c r="V518" s="336"/>
      <c r="W518" s="336"/>
      <c r="X518" s="336"/>
    </row>
    <row r="519" spans="2:24" x14ac:dyDescent="0.25">
      <c r="B519" s="56"/>
      <c r="C519" s="56"/>
      <c r="D519" s="56"/>
      <c r="E519" s="56"/>
      <c r="F519" s="56"/>
      <c r="G519" s="56"/>
      <c r="N519">
        <f t="shared" si="5"/>
        <v>0</v>
      </c>
      <c r="O519" s="336"/>
      <c r="P519" s="336"/>
      <c r="Q519" s="336"/>
      <c r="R519" s="336"/>
      <c r="S519" s="336"/>
      <c r="T519" s="336"/>
      <c r="U519" s="336"/>
      <c r="V519" s="336"/>
      <c r="W519" s="336"/>
      <c r="X519" s="336"/>
    </row>
    <row r="520" spans="2:24" x14ac:dyDescent="0.25">
      <c r="B520" s="56"/>
      <c r="C520" s="56"/>
      <c r="D520" s="56"/>
      <c r="E520" s="56"/>
      <c r="F520" s="56"/>
      <c r="G520" s="56"/>
      <c r="N520">
        <f t="shared" si="5"/>
        <v>0</v>
      </c>
      <c r="O520" s="336"/>
      <c r="P520" s="336"/>
      <c r="Q520" s="336"/>
      <c r="R520" s="336"/>
      <c r="S520" s="336"/>
      <c r="T520" s="336"/>
      <c r="U520" s="336"/>
      <c r="V520" s="336"/>
      <c r="W520" s="336"/>
      <c r="X520" s="336"/>
    </row>
    <row r="521" spans="2:24" x14ac:dyDescent="0.25">
      <c r="B521" s="56"/>
      <c r="C521" s="56"/>
      <c r="D521" s="56"/>
      <c r="E521" s="56"/>
      <c r="F521" s="56"/>
      <c r="G521" s="56"/>
      <c r="N521">
        <f t="shared" si="5"/>
        <v>0</v>
      </c>
      <c r="O521" s="336"/>
      <c r="P521" s="336"/>
      <c r="Q521" s="336"/>
      <c r="R521" s="336"/>
      <c r="S521" s="336"/>
      <c r="T521" s="336"/>
      <c r="U521" s="336"/>
      <c r="V521" s="336"/>
      <c r="W521" s="336"/>
      <c r="X521" s="336"/>
    </row>
    <row r="522" spans="2:24" x14ac:dyDescent="0.25">
      <c r="B522" s="56"/>
      <c r="C522" s="56"/>
      <c r="D522" s="56"/>
      <c r="E522" s="56"/>
      <c r="F522" s="56"/>
      <c r="G522" s="56"/>
      <c r="L522" t="str">
        <f>IF(Foerderangebote!A308&lt;&gt;"",Foerderangebote!A308,IF(Foerderangebote!A308&lt;&gt;"",Foerderangebote!A308,""))</f>
        <v/>
      </c>
      <c r="M522" t="str">
        <f>IF(Foerderangebote!G308&lt;&gt;"",Foerderangebote!G308,IF(Foerderangebote!G308&lt;&gt;"",Foerderangebote!G308,""))</f>
        <v/>
      </c>
      <c r="N522">
        <f t="shared" si="5"/>
        <v>0</v>
      </c>
      <c r="O522" s="336"/>
      <c r="P522" s="336"/>
      <c r="Q522" s="336"/>
      <c r="R522" s="336"/>
      <c r="S522" s="336"/>
      <c r="T522" s="336"/>
      <c r="U522" s="336"/>
      <c r="V522" s="336"/>
      <c r="W522" s="336"/>
      <c r="X522" s="336"/>
    </row>
    <row r="523" spans="2:24" x14ac:dyDescent="0.25">
      <c r="B523" s="56"/>
      <c r="C523" s="56"/>
      <c r="D523" s="56"/>
      <c r="E523" s="56"/>
      <c r="F523" s="56"/>
      <c r="G523" s="56"/>
      <c r="L523" t="str">
        <f>IF(Foerderangebote!A309&lt;&gt;"",Foerderangebote!A309,IF(Foerderangebote!A309&lt;&gt;"",Foerderangebote!A309,""))</f>
        <v/>
      </c>
      <c r="M523" t="str">
        <f>IF(Foerderangebote!G309&lt;&gt;"",Foerderangebote!G309,IF(Foerderangebote!G309&lt;&gt;"",Foerderangebote!G309,""))</f>
        <v/>
      </c>
      <c r="N523" t="str">
        <f t="shared" si="5"/>
        <v/>
      </c>
      <c r="O523" s="336"/>
      <c r="P523" s="336"/>
      <c r="Q523" s="336"/>
      <c r="R523" s="336"/>
      <c r="S523" s="336"/>
      <c r="T523" s="336"/>
      <c r="U523" s="336"/>
      <c r="V523" s="336"/>
      <c r="W523" s="336"/>
      <c r="X523" s="336"/>
    </row>
    <row r="524" spans="2:24" x14ac:dyDescent="0.25">
      <c r="B524" s="56"/>
      <c r="C524" s="56"/>
      <c r="D524" s="56"/>
      <c r="E524" s="56"/>
      <c r="F524" s="56"/>
      <c r="G524" s="56"/>
      <c r="L524" t="str">
        <f>IF(Foerderangebote!A310&lt;&gt;"",Foerderangebote!A310,IF(Foerderangebote!A310&lt;&gt;"",Foerderangebote!A310,""))</f>
        <v/>
      </c>
      <c r="M524" t="str">
        <f>IF(Foerderangebote!G310&lt;&gt;"",Foerderangebote!G310,IF(Foerderangebote!G310&lt;&gt;"",Foerderangebote!G310,""))</f>
        <v/>
      </c>
      <c r="N524" t="str">
        <f t="shared" si="5"/>
        <v/>
      </c>
      <c r="O524" s="336"/>
      <c r="P524" s="336"/>
      <c r="Q524" s="336"/>
      <c r="R524" s="336"/>
      <c r="S524" s="336"/>
      <c r="T524" s="336"/>
      <c r="U524" s="336"/>
      <c r="V524" s="336"/>
      <c r="W524" s="336"/>
      <c r="X524" s="336"/>
    </row>
    <row r="525" spans="2:24" x14ac:dyDescent="0.25">
      <c r="B525" s="56"/>
      <c r="C525" s="56"/>
      <c r="D525" s="56"/>
      <c r="E525" s="56"/>
      <c r="F525" s="56"/>
      <c r="G525" s="56"/>
      <c r="L525" t="str">
        <f>IF(Foerderangebote!A311&lt;&gt;"",Foerderangebote!A311,IF(Foerderangebote!A311&lt;&gt;"",Foerderangebote!A311,""))</f>
        <v/>
      </c>
      <c r="M525" t="str">
        <f>IF(Foerderangebote!G311&lt;&gt;"",Foerderangebote!G311,IF(Foerderangebote!G311&lt;&gt;"",Foerderangebote!G311,""))</f>
        <v/>
      </c>
      <c r="N525" t="str">
        <f t="shared" si="5"/>
        <v/>
      </c>
      <c r="O525" s="336"/>
      <c r="P525" s="336"/>
      <c r="Q525" s="336"/>
      <c r="R525" s="336"/>
      <c r="S525" s="336"/>
      <c r="T525" s="336"/>
      <c r="U525" s="336"/>
      <c r="V525" s="336"/>
      <c r="W525" s="336"/>
      <c r="X525" s="336"/>
    </row>
    <row r="526" spans="2:24" x14ac:dyDescent="0.25">
      <c r="B526" s="56"/>
      <c r="C526" s="56"/>
      <c r="D526" s="56"/>
      <c r="E526" s="56"/>
      <c r="F526" s="56"/>
      <c r="G526" s="56"/>
      <c r="L526" t="str">
        <f>IF(Foerderangebote!A312&lt;&gt;"",Foerderangebote!A312,IF(Foerderangebote!A312&lt;&gt;"",Foerderangebote!A312,""))</f>
        <v/>
      </c>
      <c r="M526" t="str">
        <f>IF(Foerderangebote!G312&lt;&gt;"",Foerderangebote!G312,IF(Foerderangebote!G312&lt;&gt;"",Foerderangebote!G312,""))</f>
        <v/>
      </c>
      <c r="N526" t="str">
        <f t="shared" si="5"/>
        <v/>
      </c>
      <c r="O526" s="336"/>
      <c r="P526" s="336"/>
      <c r="Q526" s="336"/>
      <c r="R526" s="336"/>
      <c r="S526" s="336"/>
      <c r="T526" s="336"/>
      <c r="U526" s="336"/>
      <c r="V526" s="336"/>
      <c r="W526" s="336"/>
      <c r="X526" s="336"/>
    </row>
    <row r="527" spans="2:24" x14ac:dyDescent="0.25">
      <c r="B527" s="56"/>
      <c r="C527" s="56"/>
      <c r="D527" s="56"/>
      <c r="E527" s="56"/>
      <c r="F527" s="56"/>
      <c r="G527" s="56"/>
      <c r="L527" t="str">
        <f>IF(Foerderangebote!A313&lt;&gt;"",Foerderangebote!A313,IF(Foerderangebote!A313&lt;&gt;"",Foerderangebote!A313,""))</f>
        <v/>
      </c>
      <c r="M527" t="str">
        <f>IF(Foerderangebote!G313&lt;&gt;"",Foerderangebote!G313,IF(Foerderangebote!G313&lt;&gt;"",Foerderangebote!G313,""))</f>
        <v/>
      </c>
      <c r="N527" t="str">
        <f t="shared" si="5"/>
        <v/>
      </c>
      <c r="O527" s="336"/>
      <c r="P527" s="336"/>
      <c r="Q527" s="336"/>
      <c r="R527" s="336"/>
      <c r="S527" s="336"/>
      <c r="T527" s="336"/>
      <c r="U527" s="336"/>
      <c r="V527" s="336"/>
      <c r="W527" s="336"/>
      <c r="X527" s="336"/>
    </row>
    <row r="528" spans="2:24" x14ac:dyDescent="0.25">
      <c r="B528" s="56"/>
      <c r="C528" s="56"/>
      <c r="D528" s="56"/>
      <c r="E528" s="56"/>
      <c r="F528" s="56"/>
      <c r="G528" s="56"/>
      <c r="L528" t="str">
        <f>IF(Foerderangebote!A314&lt;&gt;"",Foerderangebote!A314,IF(Foerderangebote!A314&lt;&gt;"",Foerderangebote!A314,""))</f>
        <v/>
      </c>
      <c r="M528" t="str">
        <f>IF(Foerderangebote!G314&lt;&gt;"",Foerderangebote!G314,IF(Foerderangebote!G314&lt;&gt;"",Foerderangebote!G314,""))</f>
        <v/>
      </c>
      <c r="N528" t="str">
        <f t="shared" si="5"/>
        <v/>
      </c>
      <c r="O528" s="336"/>
      <c r="P528" s="336"/>
      <c r="Q528" s="336"/>
      <c r="R528" s="336"/>
      <c r="S528" s="336"/>
      <c r="T528" s="336"/>
      <c r="U528" s="336"/>
      <c r="V528" s="336"/>
      <c r="W528" s="336"/>
      <c r="X528" s="336"/>
    </row>
    <row r="529" spans="2:24" x14ac:dyDescent="0.25">
      <c r="B529" s="56"/>
      <c r="C529" s="56"/>
      <c r="D529" s="56"/>
      <c r="E529" s="56"/>
      <c r="F529" s="56"/>
      <c r="G529" s="56"/>
      <c r="K529" t="str">
        <f>IF(Foerderangebote!A315&lt;&gt;"",Foerderangebote!A315,IF(Foerderangebote!A315&lt;&gt;"",Foerderangebote!A315,""))</f>
        <v/>
      </c>
      <c r="L529" t="str">
        <f>IF(Foerderangebote!A315&lt;&gt;"",Foerderangebote!A315,IF(Foerderangebote!A315&lt;&gt;"",Foerderangebote!A315,""))</f>
        <v/>
      </c>
      <c r="M529" t="str">
        <f>IF(Foerderangebote!G315&lt;&gt;"",Foerderangebote!G315,IF(Foerderangebote!G315&lt;&gt;"",Foerderangebote!G315,""))</f>
        <v/>
      </c>
      <c r="N529" t="str">
        <f t="shared" si="5"/>
        <v/>
      </c>
      <c r="O529" s="336"/>
      <c r="P529" s="336"/>
      <c r="Q529" s="336"/>
      <c r="R529" s="336"/>
      <c r="S529" s="336"/>
      <c r="T529" s="336"/>
      <c r="U529" s="336"/>
      <c r="V529" s="336"/>
      <c r="W529" s="336"/>
      <c r="X529" s="336"/>
    </row>
    <row r="530" spans="2:24" x14ac:dyDescent="0.25">
      <c r="B530" s="56"/>
      <c r="C530" s="56"/>
      <c r="D530" s="56"/>
      <c r="E530" s="56"/>
      <c r="F530" s="56"/>
      <c r="G530" s="56"/>
      <c r="K530" t="str">
        <f>IF(Foerderangebote!A316&lt;&gt;"",Foerderangebote!A316,IF(Foerderangebote!A316&lt;&gt;"",Foerderangebote!A316,""))</f>
        <v/>
      </c>
      <c r="L530" t="str">
        <f>IF(Foerderangebote!A316&lt;&gt;"",Foerderangebote!A316,IF(Foerderangebote!A316&lt;&gt;"",Foerderangebote!A316,""))</f>
        <v/>
      </c>
      <c r="M530" t="str">
        <f>IF(Foerderangebote!G316&lt;&gt;"",Foerderangebote!G316,IF(Foerderangebote!G316&lt;&gt;"",Foerderangebote!G316,""))</f>
        <v/>
      </c>
      <c r="N530" t="str">
        <f t="shared" si="5"/>
        <v/>
      </c>
      <c r="O530" s="336"/>
      <c r="P530" s="336"/>
      <c r="Q530" s="336"/>
      <c r="R530" s="336"/>
      <c r="S530" s="336"/>
      <c r="T530" s="336"/>
      <c r="U530" s="336"/>
      <c r="V530" s="336"/>
      <c r="W530" s="336"/>
      <c r="X530" s="336"/>
    </row>
    <row r="531" spans="2:24" x14ac:dyDescent="0.25">
      <c r="B531" s="56"/>
      <c r="C531" s="56"/>
      <c r="D531" s="56"/>
      <c r="E531" s="56"/>
      <c r="F531" s="56"/>
      <c r="G531" s="56"/>
      <c r="K531" t="str">
        <f>IF(Foerderangebote!A317&lt;&gt;"",Foerderangebote!A317,IF(Foerderangebote!A317&lt;&gt;"",Foerderangebote!A317,""))</f>
        <v/>
      </c>
      <c r="L531" t="str">
        <f>IF(Foerderangebote!A317&lt;&gt;"",Foerderangebote!A317,IF(Foerderangebote!A317&lt;&gt;"",Foerderangebote!A317,""))</f>
        <v/>
      </c>
      <c r="M531" t="str">
        <f>IF(Foerderangebote!G317&lt;&gt;"",Foerderangebote!G317,IF(Foerderangebote!G317&lt;&gt;"",Foerderangebote!G317,""))</f>
        <v/>
      </c>
      <c r="N531" t="str">
        <f t="shared" si="5"/>
        <v/>
      </c>
      <c r="O531" s="336"/>
      <c r="P531" s="336"/>
      <c r="Q531" s="336"/>
      <c r="R531" s="336"/>
      <c r="S531" s="336"/>
      <c r="T531" s="336"/>
      <c r="U531" s="336"/>
      <c r="V531" s="336"/>
      <c r="W531" s="336"/>
      <c r="X531" s="336"/>
    </row>
    <row r="532" spans="2:24" x14ac:dyDescent="0.25">
      <c r="B532" s="56"/>
      <c r="C532" s="56"/>
      <c r="D532" s="56"/>
      <c r="E532" s="56"/>
      <c r="F532" s="56"/>
      <c r="G532" s="56"/>
      <c r="K532" t="str">
        <f>IF(Foerderangebote!A318&lt;&gt;"",Foerderangebote!A318,IF(Foerderangebote!A318&lt;&gt;"",Foerderangebote!A318,""))</f>
        <v/>
      </c>
      <c r="L532" t="str">
        <f>IF(Foerderangebote!A318&lt;&gt;"",Foerderangebote!A318,IF(Foerderangebote!A318&lt;&gt;"",Foerderangebote!A318,""))</f>
        <v/>
      </c>
      <c r="M532" t="str">
        <f>IF(Foerderangebote!G318&lt;&gt;"",Foerderangebote!G318,IF(Foerderangebote!G318&lt;&gt;"",Foerderangebote!G318,""))</f>
        <v/>
      </c>
      <c r="N532" t="str">
        <f t="shared" si="5"/>
        <v/>
      </c>
      <c r="O532" s="336"/>
      <c r="P532" s="336"/>
      <c r="Q532" s="336"/>
      <c r="R532" s="336"/>
      <c r="S532" s="336"/>
      <c r="T532" s="336"/>
      <c r="U532" s="336"/>
      <c r="V532" s="336"/>
      <c r="W532" s="336"/>
      <c r="X532" s="336"/>
    </row>
    <row r="533" spans="2:24" x14ac:dyDescent="0.25">
      <c r="B533" s="56"/>
      <c r="C533" s="56"/>
      <c r="D533" s="56"/>
      <c r="E533" s="56"/>
      <c r="F533" s="56"/>
      <c r="G533" s="56"/>
      <c r="K533" t="str">
        <f>IF(Foerderangebote!A319&lt;&gt;"",Foerderangebote!A319,IF(Foerderangebote!A319&lt;&gt;"",Foerderangebote!A319,""))</f>
        <v/>
      </c>
      <c r="L533" t="str">
        <f>IF(Foerderangebote!A319&lt;&gt;"",Foerderangebote!A319,IF(Foerderangebote!A319&lt;&gt;"",Foerderangebote!A319,""))</f>
        <v/>
      </c>
      <c r="M533" t="str">
        <f>IF(Foerderangebote!G319&lt;&gt;"",Foerderangebote!G319,IF(Foerderangebote!G319&lt;&gt;"",Foerderangebote!G319,""))</f>
        <v/>
      </c>
      <c r="N533" t="str">
        <f t="shared" si="5"/>
        <v/>
      </c>
      <c r="O533" s="336"/>
      <c r="P533" s="336"/>
      <c r="Q533" s="336"/>
      <c r="R533" s="336"/>
      <c r="S533" s="336"/>
      <c r="T533" s="336"/>
      <c r="U533" s="336"/>
      <c r="V533" s="336"/>
      <c r="W533" s="336"/>
      <c r="X533" s="336"/>
    </row>
    <row r="534" spans="2:24" x14ac:dyDescent="0.25">
      <c r="B534" s="56"/>
      <c r="C534" s="56"/>
      <c r="D534" s="56"/>
      <c r="E534" s="56"/>
      <c r="F534" s="56"/>
      <c r="G534" s="56"/>
      <c r="K534" t="str">
        <f>IF(Foerderangebote!A320&lt;&gt;"",Foerderangebote!A320,IF(Foerderangebote!A320&lt;&gt;"",Foerderangebote!A320,""))</f>
        <v/>
      </c>
      <c r="L534" t="str">
        <f>IF(Foerderangebote!A320&lt;&gt;"",Foerderangebote!A320,IF(Foerderangebote!A320&lt;&gt;"",Foerderangebote!A320,""))</f>
        <v/>
      </c>
      <c r="M534" t="str">
        <f>IF(Foerderangebote!G320&lt;&gt;"",Foerderangebote!G320,IF(Foerderangebote!G320&lt;&gt;"",Foerderangebote!G320,""))</f>
        <v/>
      </c>
      <c r="N534" t="str">
        <f t="shared" si="5"/>
        <v/>
      </c>
      <c r="O534" s="336"/>
      <c r="P534" s="336"/>
      <c r="Q534" s="336"/>
      <c r="R534" s="336"/>
      <c r="S534" s="336"/>
      <c r="T534" s="336"/>
      <c r="U534" s="336"/>
      <c r="V534" s="336"/>
      <c r="W534" s="336"/>
      <c r="X534" s="336"/>
    </row>
    <row r="535" spans="2:24" x14ac:dyDescent="0.25">
      <c r="B535" s="56"/>
      <c r="C535" s="56"/>
      <c r="D535" s="56"/>
      <c r="E535" s="56"/>
      <c r="F535" s="56"/>
      <c r="G535" s="56"/>
      <c r="K535" t="str">
        <f>IF(Foerderangebote!A321&lt;&gt;"",Foerderangebote!A321,IF(Foerderangebote!A321&lt;&gt;"",Foerderangebote!A321,""))</f>
        <v/>
      </c>
      <c r="L535" t="str">
        <f>IF(Foerderangebote!A321&lt;&gt;"",Foerderangebote!A321,IF(Foerderangebote!A321&lt;&gt;"",Foerderangebote!A321,""))</f>
        <v/>
      </c>
      <c r="M535" t="str">
        <f>IF(Foerderangebote!G321&lt;&gt;"",Foerderangebote!G321,IF(Foerderangebote!G321&lt;&gt;"",Foerderangebote!G321,""))</f>
        <v/>
      </c>
      <c r="N535" t="str">
        <f t="shared" si="5"/>
        <v/>
      </c>
      <c r="O535" s="336"/>
      <c r="P535" s="336"/>
      <c r="Q535" s="336"/>
      <c r="R535" s="336"/>
      <c r="S535" s="336"/>
      <c r="T535" s="336"/>
      <c r="U535" s="336"/>
      <c r="V535" s="336"/>
      <c r="W535" s="336"/>
      <c r="X535" s="336"/>
    </row>
    <row r="536" spans="2:24" x14ac:dyDescent="0.25">
      <c r="B536" s="56"/>
      <c r="C536" s="56"/>
      <c r="D536" s="56"/>
      <c r="E536" s="56"/>
      <c r="F536" s="56"/>
      <c r="G536" s="56"/>
      <c r="K536" t="str">
        <f>IF(Foerderangebote!A322&lt;&gt;"",Foerderangebote!A322,IF(Foerderangebote!A322&lt;&gt;"",Foerderangebote!A322,""))</f>
        <v/>
      </c>
      <c r="L536" t="str">
        <f>IF(Foerderangebote!A322&lt;&gt;"",Foerderangebote!A322,IF(Foerderangebote!A322&lt;&gt;"",Foerderangebote!A322,""))</f>
        <v/>
      </c>
      <c r="M536" t="str">
        <f>IF(Foerderangebote!G322&lt;&gt;"",Foerderangebote!G322,IF(Foerderangebote!G322&lt;&gt;"",Foerderangebote!G322,""))</f>
        <v/>
      </c>
      <c r="N536" t="str">
        <f t="shared" ref="N536:N599" si="6">IF(M536="",M535,M536)</f>
        <v/>
      </c>
      <c r="O536" s="336"/>
      <c r="P536" s="336"/>
      <c r="Q536" s="336"/>
      <c r="R536" s="336"/>
      <c r="S536" s="336"/>
      <c r="T536" s="336"/>
      <c r="U536" s="336"/>
      <c r="V536" s="336"/>
      <c r="W536" s="336"/>
      <c r="X536" s="336"/>
    </row>
    <row r="537" spans="2:24" x14ac:dyDescent="0.25">
      <c r="B537" s="56"/>
      <c r="C537" s="56"/>
      <c r="D537" s="56"/>
      <c r="E537" s="56"/>
      <c r="F537" s="56"/>
      <c r="G537" s="56"/>
      <c r="K537" t="str">
        <f>IF(Foerderangebote!A323&lt;&gt;"",Foerderangebote!A323,IF(Foerderangebote!A323&lt;&gt;"",Foerderangebote!A323,""))</f>
        <v/>
      </c>
      <c r="L537" t="str">
        <f>IF(Foerderangebote!A323&lt;&gt;"",Foerderangebote!A323,IF(Foerderangebote!A323&lt;&gt;"",Foerderangebote!A323,""))</f>
        <v/>
      </c>
      <c r="M537" t="str">
        <f>IF(Foerderangebote!G323&lt;&gt;"",Foerderangebote!G323,IF(Foerderangebote!G323&lt;&gt;"",Foerderangebote!G323,""))</f>
        <v/>
      </c>
      <c r="N537" t="str">
        <f t="shared" si="6"/>
        <v/>
      </c>
      <c r="O537" s="336"/>
      <c r="P537" s="336"/>
      <c r="Q537" s="336"/>
      <c r="R537" s="336"/>
      <c r="S537" s="336"/>
      <c r="T537" s="336"/>
      <c r="U537" s="336"/>
      <c r="V537" s="336"/>
      <c r="W537" s="336"/>
      <c r="X537" s="336"/>
    </row>
    <row r="538" spans="2:24" x14ac:dyDescent="0.25">
      <c r="B538" s="56"/>
      <c r="C538" s="56"/>
      <c r="D538" s="56"/>
      <c r="E538" s="56"/>
      <c r="F538" s="56"/>
      <c r="G538" s="56"/>
      <c r="K538" t="str">
        <f>IF(Foerderangebote!A324&lt;&gt;"",Foerderangebote!A324,IF(Foerderangebote!A324&lt;&gt;"",Foerderangebote!A324,""))</f>
        <v/>
      </c>
      <c r="L538" t="str">
        <f>IF(Foerderangebote!A324&lt;&gt;"",Foerderangebote!A324,IF(Foerderangebote!A324&lt;&gt;"",Foerderangebote!A324,""))</f>
        <v/>
      </c>
      <c r="M538" t="str">
        <f>IF(Foerderangebote!G324&lt;&gt;"",Foerderangebote!G324,IF(Foerderangebote!G324&lt;&gt;"",Foerderangebote!G324,""))</f>
        <v/>
      </c>
      <c r="N538" t="str">
        <f t="shared" si="6"/>
        <v/>
      </c>
      <c r="O538" s="336"/>
      <c r="P538" s="336"/>
      <c r="Q538" s="336"/>
      <c r="R538" s="336"/>
      <c r="S538" s="336"/>
      <c r="T538" s="336"/>
      <c r="U538" s="336"/>
      <c r="V538" s="336"/>
      <c r="W538" s="336"/>
      <c r="X538" s="336"/>
    </row>
    <row r="539" spans="2:24" x14ac:dyDescent="0.25">
      <c r="B539" s="56"/>
      <c r="C539" s="56"/>
      <c r="D539" s="56"/>
      <c r="E539" s="56"/>
      <c r="F539" s="56"/>
      <c r="G539" s="56"/>
      <c r="K539" t="str">
        <f>IF(Foerderangebote!A325&lt;&gt;"",Foerderangebote!A325,IF(Foerderangebote!A325&lt;&gt;"",Foerderangebote!A325,""))</f>
        <v/>
      </c>
      <c r="L539" t="str">
        <f>IF(Foerderangebote!A325&lt;&gt;"",Foerderangebote!A325,IF(Foerderangebote!A325&lt;&gt;"",Foerderangebote!A325,""))</f>
        <v/>
      </c>
      <c r="M539" t="str">
        <f>IF(Foerderangebote!G325&lt;&gt;"",Foerderangebote!G325,IF(Foerderangebote!G325&lt;&gt;"",Foerderangebote!G325,""))</f>
        <v/>
      </c>
      <c r="N539" t="str">
        <f t="shared" si="6"/>
        <v/>
      </c>
      <c r="O539" s="336"/>
      <c r="P539" s="336"/>
      <c r="Q539" s="336"/>
      <c r="R539" s="336"/>
      <c r="S539" s="336"/>
      <c r="T539" s="336"/>
      <c r="U539" s="336"/>
      <c r="V539" s="336"/>
      <c r="W539" s="336"/>
      <c r="X539" s="336"/>
    </row>
    <row r="540" spans="2:24" x14ac:dyDescent="0.25">
      <c r="B540" s="56"/>
      <c r="C540" s="56"/>
      <c r="D540" s="56"/>
      <c r="E540" s="56"/>
      <c r="F540" s="56"/>
      <c r="G540" s="56"/>
      <c r="K540" t="str">
        <f>IF(Foerderangebote!A326&lt;&gt;"",Foerderangebote!A326,IF(Foerderangebote!A326&lt;&gt;"",Foerderangebote!A326,""))</f>
        <v/>
      </c>
      <c r="L540" t="str">
        <f>IF(Foerderangebote!A326&lt;&gt;"",Foerderangebote!A326,IF(Foerderangebote!A326&lt;&gt;"",Foerderangebote!A326,""))</f>
        <v/>
      </c>
      <c r="M540" t="str">
        <f>IF(Foerderangebote!G326&lt;&gt;"",Foerderangebote!G326,IF(Foerderangebote!G326&lt;&gt;"",Foerderangebote!G326,""))</f>
        <v/>
      </c>
      <c r="N540" t="str">
        <f t="shared" si="6"/>
        <v/>
      </c>
      <c r="O540" s="336"/>
      <c r="P540" s="336"/>
      <c r="Q540" s="336"/>
      <c r="R540" s="336"/>
      <c r="S540" s="336"/>
      <c r="T540" s="336"/>
      <c r="U540" s="336"/>
      <c r="V540" s="336"/>
      <c r="W540" s="336"/>
      <c r="X540" s="336"/>
    </row>
    <row r="541" spans="2:24" x14ac:dyDescent="0.25">
      <c r="B541" s="56"/>
      <c r="C541" s="56"/>
      <c r="D541" s="56"/>
      <c r="E541" s="56"/>
      <c r="F541" s="56"/>
      <c r="G541" s="56"/>
      <c r="K541" t="str">
        <f>IF(Foerderangebote!A327&lt;&gt;"",Foerderangebote!A327,IF(Foerderangebote!A327&lt;&gt;"",Foerderangebote!A327,""))</f>
        <v/>
      </c>
      <c r="L541" t="str">
        <f>IF(Foerderangebote!A327&lt;&gt;"",Foerderangebote!A327,IF(Foerderangebote!A327&lt;&gt;"",Foerderangebote!A327,""))</f>
        <v/>
      </c>
      <c r="M541" t="str">
        <f>IF(Foerderangebote!G327&lt;&gt;"",Foerderangebote!G327,IF(Foerderangebote!G327&lt;&gt;"",Foerderangebote!G327,""))</f>
        <v/>
      </c>
      <c r="N541" t="str">
        <f t="shared" si="6"/>
        <v/>
      </c>
      <c r="O541" s="336"/>
      <c r="P541" s="336"/>
      <c r="Q541" s="336"/>
      <c r="R541" s="336"/>
      <c r="S541" s="336"/>
      <c r="T541" s="336"/>
      <c r="U541" s="336"/>
      <c r="V541" s="336"/>
      <c r="W541" s="336"/>
      <c r="X541" s="336"/>
    </row>
    <row r="542" spans="2:24" x14ac:dyDescent="0.25">
      <c r="B542" s="56"/>
      <c r="C542" s="56"/>
      <c r="D542" s="56"/>
      <c r="E542" s="56"/>
      <c r="F542" s="56"/>
      <c r="G542" s="56"/>
      <c r="K542" t="str">
        <f>IF(Foerderangebote!A328&lt;&gt;"",Foerderangebote!A328,IF(Foerderangebote!A328&lt;&gt;"",Foerderangebote!A328,""))</f>
        <v/>
      </c>
      <c r="L542" t="str">
        <f>IF(Foerderangebote!A328&lt;&gt;"",Foerderangebote!A328,IF(Foerderangebote!A328&lt;&gt;"",Foerderangebote!A328,""))</f>
        <v/>
      </c>
      <c r="M542" t="str">
        <f>IF(Foerderangebote!G328&lt;&gt;"",Foerderangebote!G328,IF(Foerderangebote!G328&lt;&gt;"",Foerderangebote!G328,""))</f>
        <v/>
      </c>
      <c r="N542" t="str">
        <f t="shared" si="6"/>
        <v/>
      </c>
      <c r="O542" s="336"/>
      <c r="P542" s="336"/>
      <c r="Q542" s="336"/>
      <c r="R542" s="336"/>
      <c r="S542" s="336"/>
      <c r="T542" s="336"/>
      <c r="U542" s="336"/>
      <c r="V542" s="336"/>
      <c r="W542" s="336"/>
      <c r="X542" s="336"/>
    </row>
    <row r="543" spans="2:24" x14ac:dyDescent="0.25">
      <c r="B543" s="56"/>
      <c r="C543" s="56"/>
      <c r="D543" s="56"/>
      <c r="E543" s="56"/>
      <c r="F543" s="56"/>
      <c r="G543" s="56"/>
      <c r="K543" t="str">
        <f>IF(Foerderangebote!A329&lt;&gt;"",Foerderangebote!A329,IF(Foerderangebote!A329&lt;&gt;"",Foerderangebote!A329,""))</f>
        <v/>
      </c>
      <c r="L543" t="str">
        <f>IF(Foerderangebote!A329&lt;&gt;"",Foerderangebote!A329,IF(Foerderangebote!A329&lt;&gt;"",Foerderangebote!A329,""))</f>
        <v/>
      </c>
      <c r="M543" t="str">
        <f>IF(Foerderangebote!G329&lt;&gt;"",Foerderangebote!G329,IF(Foerderangebote!G329&lt;&gt;"",Foerderangebote!G329,""))</f>
        <v/>
      </c>
      <c r="N543" t="str">
        <f t="shared" si="6"/>
        <v/>
      </c>
      <c r="O543" s="336"/>
      <c r="P543" s="336"/>
      <c r="Q543" s="336"/>
      <c r="R543" s="336"/>
      <c r="S543" s="336"/>
      <c r="T543" s="336"/>
      <c r="U543" s="336"/>
      <c r="V543" s="336"/>
      <c r="W543" s="336"/>
      <c r="X543" s="336"/>
    </row>
    <row r="544" spans="2:24" x14ac:dyDescent="0.25">
      <c r="B544" s="56"/>
      <c r="C544" s="56"/>
      <c r="D544" s="56"/>
      <c r="E544" s="56"/>
      <c r="F544" s="56"/>
      <c r="G544" s="56"/>
      <c r="K544" t="str">
        <f>IF(Foerderangebote!A330&lt;&gt;"",Foerderangebote!A330,IF(Foerderangebote!A330&lt;&gt;"",Foerderangebote!A330,""))</f>
        <v/>
      </c>
      <c r="L544" t="str">
        <f>IF(Foerderangebote!A330&lt;&gt;"",Foerderangebote!A330,IF(Foerderangebote!A330&lt;&gt;"",Foerderangebote!A330,""))</f>
        <v/>
      </c>
      <c r="M544" t="str">
        <f>IF(Foerderangebote!G330&lt;&gt;"",Foerderangebote!G330,IF(Foerderangebote!G330&lt;&gt;"",Foerderangebote!G330,""))</f>
        <v/>
      </c>
      <c r="N544" t="str">
        <f t="shared" si="6"/>
        <v/>
      </c>
      <c r="O544" s="336"/>
      <c r="P544" s="336"/>
      <c r="Q544" s="336"/>
      <c r="R544" s="336"/>
      <c r="S544" s="336"/>
      <c r="T544" s="336"/>
      <c r="U544" s="336"/>
      <c r="V544" s="336"/>
      <c r="W544" s="336"/>
      <c r="X544" s="336"/>
    </row>
    <row r="545" spans="2:24" x14ac:dyDescent="0.25">
      <c r="B545" s="56"/>
      <c r="C545" s="56"/>
      <c r="D545" s="56"/>
      <c r="E545" s="56"/>
      <c r="F545" s="56"/>
      <c r="G545" s="56"/>
      <c r="K545" t="str">
        <f>IF(Foerderangebote!A331&lt;&gt;"",Foerderangebote!A331,IF(Foerderangebote!A331&lt;&gt;"",Foerderangebote!A331,""))</f>
        <v/>
      </c>
      <c r="L545" t="str">
        <f>IF(Foerderangebote!A331&lt;&gt;"",Foerderangebote!A331,IF(Foerderangebote!A331&lt;&gt;"",Foerderangebote!A331,""))</f>
        <v/>
      </c>
      <c r="M545" t="str">
        <f>IF(Foerderangebote!G331&lt;&gt;"",Foerderangebote!G331,IF(Foerderangebote!G331&lt;&gt;"",Foerderangebote!G331,""))</f>
        <v/>
      </c>
      <c r="N545" t="str">
        <f t="shared" si="6"/>
        <v/>
      </c>
      <c r="O545" s="336"/>
      <c r="P545" s="336"/>
      <c r="Q545" s="336"/>
      <c r="R545" s="336"/>
      <c r="S545" s="336"/>
      <c r="T545" s="336"/>
      <c r="U545" s="336"/>
      <c r="V545" s="336"/>
      <c r="W545" s="336"/>
      <c r="X545" s="336"/>
    </row>
    <row r="546" spans="2:24" x14ac:dyDescent="0.25">
      <c r="B546" s="56"/>
      <c r="C546" s="56"/>
      <c r="D546" s="56"/>
      <c r="E546" s="56"/>
      <c r="F546" s="56"/>
      <c r="G546" s="56"/>
      <c r="K546" t="str">
        <f>IF(Foerderangebote!A332&lt;&gt;"",Foerderangebote!A332,IF(Foerderangebote!A332&lt;&gt;"",Foerderangebote!A332,""))</f>
        <v/>
      </c>
      <c r="L546" t="str">
        <f>IF(Foerderangebote!A332&lt;&gt;"",Foerderangebote!A332,IF(Foerderangebote!A332&lt;&gt;"",Foerderangebote!A332,""))</f>
        <v/>
      </c>
      <c r="M546" t="str">
        <f>IF(Foerderangebote!G332&lt;&gt;"",Foerderangebote!G332,IF(Foerderangebote!G332&lt;&gt;"",Foerderangebote!G332,""))</f>
        <v/>
      </c>
      <c r="N546" t="str">
        <f t="shared" si="6"/>
        <v/>
      </c>
      <c r="O546" s="336"/>
      <c r="P546" s="336"/>
      <c r="Q546" s="336"/>
      <c r="R546" s="336"/>
      <c r="S546" s="336"/>
      <c r="T546" s="336"/>
      <c r="U546" s="336"/>
      <c r="V546" s="336"/>
      <c r="W546" s="336"/>
      <c r="X546" s="336"/>
    </row>
    <row r="547" spans="2:24" x14ac:dyDescent="0.25">
      <c r="B547" s="56"/>
      <c r="C547" s="56"/>
      <c r="D547" s="56"/>
      <c r="E547" s="56"/>
      <c r="F547" s="56"/>
      <c r="G547" s="56"/>
      <c r="K547" t="str">
        <f>IF(Foerderangebote!A333&lt;&gt;"",Foerderangebote!A333,IF(Foerderangebote!A333&lt;&gt;"",Foerderangebote!A333,""))</f>
        <v/>
      </c>
      <c r="L547" t="str">
        <f>IF(Foerderangebote!A333&lt;&gt;"",Foerderangebote!A333,IF(Foerderangebote!A333&lt;&gt;"",Foerderangebote!A333,""))</f>
        <v/>
      </c>
      <c r="M547" t="str">
        <f>IF(Foerderangebote!G333&lt;&gt;"",Foerderangebote!G333,IF(Foerderangebote!G333&lt;&gt;"",Foerderangebote!G333,""))</f>
        <v/>
      </c>
      <c r="N547" t="str">
        <f t="shared" si="6"/>
        <v/>
      </c>
      <c r="O547" s="336"/>
      <c r="P547" s="336"/>
      <c r="Q547" s="336"/>
      <c r="R547" s="336"/>
      <c r="S547" s="336"/>
      <c r="T547" s="336"/>
      <c r="U547" s="336"/>
      <c r="V547" s="336"/>
      <c r="W547" s="336"/>
      <c r="X547" s="336"/>
    </row>
    <row r="548" spans="2:24" x14ac:dyDescent="0.25">
      <c r="B548" s="56"/>
      <c r="C548" s="56"/>
      <c r="D548" s="56"/>
      <c r="E548" s="56"/>
      <c r="F548" s="56"/>
      <c r="G548" s="56"/>
      <c r="K548" t="str">
        <f>IF(Foerderangebote!A334&lt;&gt;"",Foerderangebote!A334,IF(Foerderangebote!A334&lt;&gt;"",Foerderangebote!A334,""))</f>
        <v/>
      </c>
      <c r="L548" t="str">
        <f>IF(Foerderangebote!A334&lt;&gt;"",Foerderangebote!A334,IF(Foerderangebote!A334&lt;&gt;"",Foerderangebote!A334,""))</f>
        <v/>
      </c>
      <c r="M548" t="str">
        <f>IF(Foerderangebote!G334&lt;&gt;"",Foerderangebote!G334,IF(Foerderangebote!G334&lt;&gt;"",Foerderangebote!G334,""))</f>
        <v/>
      </c>
      <c r="N548" t="str">
        <f t="shared" si="6"/>
        <v/>
      </c>
      <c r="O548" s="336"/>
      <c r="P548" s="336"/>
      <c r="Q548" s="336"/>
      <c r="R548" s="336"/>
      <c r="S548" s="336"/>
      <c r="T548" s="336"/>
      <c r="U548" s="336"/>
      <c r="V548" s="336"/>
      <c r="W548" s="336"/>
      <c r="X548" s="336"/>
    </row>
    <row r="549" spans="2:24" x14ac:dyDescent="0.25">
      <c r="B549" s="56"/>
      <c r="C549" s="56"/>
      <c r="D549" s="56"/>
      <c r="E549" s="56"/>
      <c r="F549" s="56"/>
      <c r="G549" s="56"/>
      <c r="K549" t="str">
        <f>IF(Foerderangebote!A335&lt;&gt;"",Foerderangebote!A335,IF(Foerderangebote!A335&lt;&gt;"",Foerderangebote!A335,""))</f>
        <v/>
      </c>
      <c r="L549" t="str">
        <f>IF(Foerderangebote!A335&lt;&gt;"",Foerderangebote!A335,IF(Foerderangebote!A335&lt;&gt;"",Foerderangebote!A335,""))</f>
        <v/>
      </c>
      <c r="M549" t="str">
        <f>IF(Foerderangebote!G335&lt;&gt;"",Foerderangebote!G335,IF(Foerderangebote!G335&lt;&gt;"",Foerderangebote!G335,""))</f>
        <v/>
      </c>
      <c r="N549" t="str">
        <f t="shared" si="6"/>
        <v/>
      </c>
      <c r="O549" s="336"/>
      <c r="P549" s="336"/>
      <c r="Q549" s="336"/>
      <c r="R549" s="336"/>
      <c r="S549" s="336"/>
      <c r="T549" s="336"/>
      <c r="U549" s="336"/>
      <c r="V549" s="336"/>
      <c r="W549" s="336"/>
      <c r="X549" s="336"/>
    </row>
    <row r="550" spans="2:24" x14ac:dyDescent="0.25">
      <c r="B550" s="56"/>
      <c r="C550" s="56"/>
      <c r="D550" s="56"/>
      <c r="E550" s="56"/>
      <c r="F550" s="56"/>
      <c r="G550" s="56"/>
      <c r="K550" t="str">
        <f>IF(Foerderangebote!A336&lt;&gt;"",Foerderangebote!A336,IF(Foerderangebote!A336&lt;&gt;"",Foerderangebote!A336,""))</f>
        <v/>
      </c>
      <c r="L550" t="str">
        <f>IF(Foerderangebote!A336&lt;&gt;"",Foerderangebote!A336,IF(Foerderangebote!A336&lt;&gt;"",Foerderangebote!A336,""))</f>
        <v/>
      </c>
      <c r="M550" t="str">
        <f>IF(Foerderangebote!G336&lt;&gt;"",Foerderangebote!G336,IF(Foerderangebote!G336&lt;&gt;"",Foerderangebote!G336,""))</f>
        <v/>
      </c>
      <c r="N550" t="str">
        <f t="shared" si="6"/>
        <v/>
      </c>
      <c r="O550" s="336"/>
      <c r="P550" s="336"/>
      <c r="Q550" s="336"/>
      <c r="R550" s="336"/>
      <c r="S550" s="336"/>
      <c r="T550" s="336"/>
      <c r="U550" s="336"/>
      <c r="V550" s="336"/>
      <c r="W550" s="336"/>
      <c r="X550" s="336"/>
    </row>
    <row r="551" spans="2:24" x14ac:dyDescent="0.25">
      <c r="B551" s="56"/>
      <c r="C551" s="56"/>
      <c r="D551" s="56"/>
      <c r="E551" s="56"/>
      <c r="F551" s="56"/>
      <c r="G551" s="56"/>
      <c r="K551" t="str">
        <f>IF(Foerderangebote!A337&lt;&gt;"",Foerderangebote!A337,IF(Foerderangebote!A337&lt;&gt;"",Foerderangebote!A337,""))</f>
        <v/>
      </c>
      <c r="L551" t="str">
        <f>IF(Foerderangebote!A337&lt;&gt;"",Foerderangebote!A337,IF(Foerderangebote!A337&lt;&gt;"",Foerderangebote!A337,""))</f>
        <v/>
      </c>
      <c r="M551" t="str">
        <f>IF(Foerderangebote!G337&lt;&gt;"",Foerderangebote!G337,IF(Foerderangebote!G337&lt;&gt;"",Foerderangebote!G337,""))</f>
        <v/>
      </c>
      <c r="N551" t="str">
        <f t="shared" si="6"/>
        <v/>
      </c>
      <c r="O551" s="336"/>
      <c r="P551" s="336"/>
      <c r="Q551" s="336"/>
      <c r="R551" s="336"/>
      <c r="S551" s="336"/>
      <c r="T551" s="336"/>
      <c r="U551" s="336"/>
      <c r="V551" s="336"/>
      <c r="W551" s="336"/>
      <c r="X551" s="336"/>
    </row>
    <row r="552" spans="2:24" x14ac:dyDescent="0.25">
      <c r="B552" s="56"/>
      <c r="C552" s="56"/>
      <c r="D552" s="56"/>
      <c r="E552" s="56"/>
      <c r="F552" s="56"/>
      <c r="G552" s="56"/>
      <c r="K552" t="str">
        <f>IF(Foerderangebote!A338&lt;&gt;"",Foerderangebote!A338,IF(Foerderangebote!A338&lt;&gt;"",Foerderangebote!A338,""))</f>
        <v/>
      </c>
      <c r="L552" t="str">
        <f>IF(Foerderangebote!A338&lt;&gt;"",Foerderangebote!A338,IF(Foerderangebote!A338&lt;&gt;"",Foerderangebote!A338,""))</f>
        <v/>
      </c>
      <c r="M552" t="str">
        <f>IF(Foerderangebote!G338&lt;&gt;"",Foerderangebote!G338,IF(Foerderangebote!G338&lt;&gt;"",Foerderangebote!G338,""))</f>
        <v/>
      </c>
      <c r="N552" t="str">
        <f t="shared" si="6"/>
        <v/>
      </c>
      <c r="O552" s="336"/>
      <c r="P552" s="336"/>
      <c r="Q552" s="336"/>
      <c r="R552" s="336"/>
      <c r="S552" s="336"/>
      <c r="T552" s="336"/>
      <c r="U552" s="336"/>
      <c r="V552" s="336"/>
      <c r="W552" s="336"/>
      <c r="X552" s="336"/>
    </row>
    <row r="553" spans="2:24" x14ac:dyDescent="0.25">
      <c r="B553" s="56"/>
      <c r="C553" s="56"/>
      <c r="D553" s="56"/>
      <c r="E553" s="56"/>
      <c r="F553" s="56"/>
      <c r="G553" s="56"/>
      <c r="K553" t="str">
        <f>IF(Foerderangebote!A339&lt;&gt;"",Foerderangebote!A339,IF(Foerderangebote!A339&lt;&gt;"",Foerderangebote!A339,""))</f>
        <v/>
      </c>
      <c r="L553" t="str">
        <f>IF(Foerderangebote!A339&lt;&gt;"",Foerderangebote!A339,IF(Foerderangebote!A339&lt;&gt;"",Foerderangebote!A339,""))</f>
        <v/>
      </c>
      <c r="M553" t="str">
        <f>IF(Foerderangebote!G339&lt;&gt;"",Foerderangebote!G339,IF(Foerderangebote!G339&lt;&gt;"",Foerderangebote!G339,""))</f>
        <v/>
      </c>
      <c r="N553" t="str">
        <f t="shared" si="6"/>
        <v/>
      </c>
      <c r="O553" s="336"/>
      <c r="P553" s="336"/>
      <c r="Q553" s="336"/>
      <c r="R553" s="336"/>
      <c r="S553" s="336"/>
      <c r="T553" s="336"/>
      <c r="U553" s="336"/>
      <c r="V553" s="336"/>
      <c r="W553" s="336"/>
      <c r="X553" s="336"/>
    </row>
    <row r="554" spans="2:24" x14ac:dyDescent="0.25">
      <c r="B554" s="56"/>
      <c r="C554" s="56"/>
      <c r="D554" s="56"/>
      <c r="E554" s="56"/>
      <c r="F554" s="56"/>
      <c r="G554" s="56"/>
      <c r="K554" t="str">
        <f>IF(Foerderangebote!A340&lt;&gt;"",Foerderangebote!A340,IF(Foerderangebote!A340&lt;&gt;"",Foerderangebote!A340,""))</f>
        <v/>
      </c>
      <c r="L554" t="str">
        <f>IF(Foerderangebote!A340&lt;&gt;"",Foerderangebote!A340,IF(Foerderangebote!A340&lt;&gt;"",Foerderangebote!A340,""))</f>
        <v/>
      </c>
      <c r="M554" t="str">
        <f>IF(Foerderangebote!G340&lt;&gt;"",Foerderangebote!G340,IF(Foerderangebote!G340&lt;&gt;"",Foerderangebote!G340,""))</f>
        <v/>
      </c>
      <c r="N554" t="str">
        <f t="shared" si="6"/>
        <v/>
      </c>
      <c r="O554" s="336"/>
      <c r="P554" s="336"/>
      <c r="Q554" s="336"/>
      <c r="R554" s="336"/>
      <c r="S554" s="336"/>
      <c r="T554" s="336"/>
      <c r="U554" s="336"/>
      <c r="V554" s="336"/>
      <c r="W554" s="336"/>
      <c r="X554" s="336"/>
    </row>
    <row r="555" spans="2:24" x14ac:dyDescent="0.25">
      <c r="B555" s="56"/>
      <c r="C555" s="56"/>
      <c r="D555" s="56"/>
      <c r="E555" s="56"/>
      <c r="F555" s="56"/>
      <c r="G555" s="56"/>
      <c r="K555" t="str">
        <f>IF(Foerderangebote!A341&lt;&gt;"",Foerderangebote!A341,IF(Foerderangebote!A341&lt;&gt;"",Foerderangebote!A341,""))</f>
        <v/>
      </c>
      <c r="L555" t="str">
        <f>IF(Foerderangebote!A341&lt;&gt;"",Foerderangebote!A341,IF(Foerderangebote!A341&lt;&gt;"",Foerderangebote!A341,""))</f>
        <v/>
      </c>
      <c r="M555" t="str">
        <f>IF(Foerderangebote!G341&lt;&gt;"",Foerderangebote!G341,IF(Foerderangebote!G341&lt;&gt;"",Foerderangebote!G341,""))</f>
        <v/>
      </c>
      <c r="N555" t="str">
        <f t="shared" si="6"/>
        <v/>
      </c>
      <c r="O555" s="336"/>
      <c r="P555" s="336"/>
      <c r="Q555" s="336"/>
      <c r="R555" s="336"/>
      <c r="S555" s="336"/>
      <c r="T555" s="336"/>
      <c r="U555" s="336"/>
      <c r="V555" s="336"/>
      <c r="W555" s="336"/>
      <c r="X555" s="336"/>
    </row>
    <row r="556" spans="2:24" x14ac:dyDescent="0.25">
      <c r="B556" s="56"/>
      <c r="C556" s="56"/>
      <c r="D556" s="56"/>
      <c r="E556" s="56"/>
      <c r="F556" s="56"/>
      <c r="G556" s="56"/>
      <c r="K556" t="str">
        <f>IF(Foerderangebote!A342&lt;&gt;"",Foerderangebote!A342,IF(Foerderangebote!A342&lt;&gt;"",Foerderangebote!A342,""))</f>
        <v/>
      </c>
      <c r="L556" t="str">
        <f>IF(Foerderangebote!A342&lt;&gt;"",Foerderangebote!A342,IF(Foerderangebote!A342&lt;&gt;"",Foerderangebote!A342,""))</f>
        <v/>
      </c>
      <c r="M556" t="str">
        <f>IF(Foerderangebote!G342&lt;&gt;"",Foerderangebote!G342,IF(Foerderangebote!G342&lt;&gt;"",Foerderangebote!G342,""))</f>
        <v/>
      </c>
      <c r="N556" t="str">
        <f t="shared" si="6"/>
        <v/>
      </c>
      <c r="O556" s="336"/>
      <c r="P556" s="336"/>
      <c r="Q556" s="336"/>
      <c r="R556" s="336"/>
      <c r="S556" s="336"/>
      <c r="T556" s="336"/>
      <c r="U556" s="336"/>
      <c r="V556" s="336"/>
      <c r="W556" s="336"/>
      <c r="X556" s="336"/>
    </row>
    <row r="557" spans="2:24" x14ac:dyDescent="0.25">
      <c r="B557" s="56"/>
      <c r="C557" s="56"/>
      <c r="D557" s="56"/>
      <c r="E557" s="56"/>
      <c r="F557" s="56"/>
      <c r="G557" s="56"/>
      <c r="K557" t="str">
        <f>IF(Foerderangebote!A343&lt;&gt;"",Foerderangebote!A343,IF(Foerderangebote!A343&lt;&gt;"",Foerderangebote!A343,""))</f>
        <v/>
      </c>
      <c r="L557" t="str">
        <f>IF(Foerderangebote!A343&lt;&gt;"",Foerderangebote!A343,IF(Foerderangebote!A343&lt;&gt;"",Foerderangebote!A343,""))</f>
        <v/>
      </c>
      <c r="M557" t="str">
        <f>IF(Foerderangebote!G343&lt;&gt;"",Foerderangebote!G343,IF(Foerderangebote!G343&lt;&gt;"",Foerderangebote!G343,""))</f>
        <v/>
      </c>
      <c r="N557" t="str">
        <f t="shared" si="6"/>
        <v/>
      </c>
      <c r="O557" s="336"/>
      <c r="P557" s="336"/>
      <c r="Q557" s="336"/>
      <c r="R557" s="336"/>
      <c r="S557" s="336"/>
      <c r="T557" s="336"/>
      <c r="U557" s="336"/>
      <c r="V557" s="336"/>
      <c r="W557" s="336"/>
      <c r="X557" s="336"/>
    </row>
    <row r="558" spans="2:24" x14ac:dyDescent="0.25">
      <c r="B558" s="56"/>
      <c r="C558" s="56"/>
      <c r="D558" s="56"/>
      <c r="E558" s="56"/>
      <c r="F558" s="56"/>
      <c r="G558" s="56"/>
      <c r="K558" t="str">
        <f>IF(Foerderangebote!A344&lt;&gt;"",Foerderangebote!A344,IF(Foerderangebote!A344&lt;&gt;"",Foerderangebote!A344,""))</f>
        <v/>
      </c>
      <c r="L558" t="str">
        <f>IF(Foerderangebote!A344&lt;&gt;"",Foerderangebote!A344,IF(Foerderangebote!A344&lt;&gt;"",Foerderangebote!A344,""))</f>
        <v/>
      </c>
      <c r="M558" t="str">
        <f>IF(Foerderangebote!G344&lt;&gt;"",Foerderangebote!G344,IF(Foerderangebote!G344&lt;&gt;"",Foerderangebote!G344,""))</f>
        <v/>
      </c>
      <c r="N558" t="str">
        <f t="shared" si="6"/>
        <v/>
      </c>
      <c r="O558" s="336"/>
      <c r="P558" s="336"/>
      <c r="Q558" s="336"/>
      <c r="R558" s="336"/>
      <c r="S558" s="336"/>
      <c r="T558" s="336"/>
      <c r="U558" s="336"/>
      <c r="V558" s="336"/>
      <c r="W558" s="336"/>
      <c r="X558" s="336"/>
    </row>
    <row r="559" spans="2:24" x14ac:dyDescent="0.25">
      <c r="B559" s="56"/>
      <c r="C559" s="56"/>
      <c r="D559" s="56"/>
      <c r="E559" s="56"/>
      <c r="F559" s="56"/>
      <c r="G559" s="56"/>
      <c r="K559" t="str">
        <f>IF(Foerderangebote!A345&lt;&gt;"",Foerderangebote!A345,IF(Foerderangebote!A345&lt;&gt;"",Foerderangebote!A345,""))</f>
        <v/>
      </c>
      <c r="L559" t="str">
        <f>IF(Foerderangebote!A345&lt;&gt;"",Foerderangebote!A345,IF(Foerderangebote!A345&lt;&gt;"",Foerderangebote!A345,""))</f>
        <v/>
      </c>
      <c r="M559" t="str">
        <f>IF(Foerderangebote!G345&lt;&gt;"",Foerderangebote!G345,IF(Foerderangebote!G345&lt;&gt;"",Foerderangebote!G345,""))</f>
        <v/>
      </c>
      <c r="N559" t="str">
        <f t="shared" si="6"/>
        <v/>
      </c>
      <c r="O559" s="336"/>
      <c r="P559" s="336"/>
      <c r="Q559" s="336"/>
      <c r="R559" s="336"/>
      <c r="S559" s="336"/>
      <c r="T559" s="336"/>
      <c r="U559" s="336"/>
      <c r="V559" s="336"/>
      <c r="W559" s="336"/>
      <c r="X559" s="336"/>
    </row>
    <row r="560" spans="2:24" x14ac:dyDescent="0.25">
      <c r="B560" s="56"/>
      <c r="C560" s="56"/>
      <c r="D560" s="56"/>
      <c r="E560" s="56"/>
      <c r="F560" s="56"/>
      <c r="G560" s="56"/>
      <c r="K560" t="str">
        <f>IF(Foerderangebote!A346&lt;&gt;"",Foerderangebote!A346,IF(Foerderangebote!A346&lt;&gt;"",Foerderangebote!A346,""))</f>
        <v/>
      </c>
      <c r="L560" t="str">
        <f>IF(Foerderangebote!A346&lt;&gt;"",Foerderangebote!A346,IF(Foerderangebote!A346&lt;&gt;"",Foerderangebote!A346,""))</f>
        <v/>
      </c>
      <c r="M560" t="str">
        <f>IF(Foerderangebote!G346&lt;&gt;"",Foerderangebote!G346,IF(Foerderangebote!G346&lt;&gt;"",Foerderangebote!G346,""))</f>
        <v/>
      </c>
      <c r="N560" t="str">
        <f t="shared" si="6"/>
        <v/>
      </c>
      <c r="O560" s="336"/>
      <c r="P560" s="336"/>
      <c r="Q560" s="336"/>
      <c r="R560" s="336"/>
      <c r="S560" s="336"/>
      <c r="T560" s="336"/>
      <c r="U560" s="336"/>
      <c r="V560" s="336"/>
      <c r="W560" s="336"/>
      <c r="X560" s="336"/>
    </row>
    <row r="561" spans="2:24" x14ac:dyDescent="0.25">
      <c r="B561" s="56"/>
      <c r="C561" s="56"/>
      <c r="D561" s="56"/>
      <c r="E561" s="56"/>
      <c r="F561" s="56"/>
      <c r="G561" s="56"/>
      <c r="K561" t="str">
        <f>IF(Foerderangebote!A347&lt;&gt;"",Foerderangebote!A347,IF(Foerderangebote!A347&lt;&gt;"",Foerderangebote!A347,""))</f>
        <v/>
      </c>
      <c r="L561" t="str">
        <f>IF(Foerderangebote!A347&lt;&gt;"",Foerderangebote!A347,IF(Foerderangebote!A347&lt;&gt;"",Foerderangebote!A347,""))</f>
        <v/>
      </c>
      <c r="M561" t="str">
        <f>IF(Foerderangebote!G347&lt;&gt;"",Foerderangebote!G347,IF(Foerderangebote!G347&lt;&gt;"",Foerderangebote!G347,""))</f>
        <v/>
      </c>
      <c r="N561" t="str">
        <f t="shared" si="6"/>
        <v/>
      </c>
      <c r="O561" s="336"/>
      <c r="P561" s="336"/>
      <c r="Q561" s="336"/>
      <c r="R561" s="336"/>
      <c r="S561" s="336"/>
      <c r="T561" s="336"/>
      <c r="U561" s="336"/>
      <c r="V561" s="336"/>
      <c r="W561" s="336"/>
      <c r="X561" s="336"/>
    </row>
    <row r="562" spans="2:24" x14ac:dyDescent="0.25">
      <c r="B562" s="56"/>
      <c r="C562" s="56"/>
      <c r="D562" s="56"/>
      <c r="E562" s="56"/>
      <c r="F562" s="56"/>
      <c r="G562" s="56"/>
      <c r="K562" t="str">
        <f>IF(Foerderangebote!A348&lt;&gt;"",Foerderangebote!A348,IF(Foerderangebote!A348&lt;&gt;"",Foerderangebote!A348,""))</f>
        <v/>
      </c>
      <c r="L562" t="str">
        <f>IF(Foerderangebote!A348&lt;&gt;"",Foerderangebote!A348,IF(Foerderangebote!A348&lt;&gt;"",Foerderangebote!A348,""))</f>
        <v/>
      </c>
      <c r="M562" t="str">
        <f>IF(Foerderangebote!G348&lt;&gt;"",Foerderangebote!G348,IF(Foerderangebote!G348&lt;&gt;"",Foerderangebote!G348,""))</f>
        <v/>
      </c>
      <c r="N562" t="str">
        <f t="shared" si="6"/>
        <v/>
      </c>
      <c r="O562" s="336"/>
      <c r="P562" s="336"/>
      <c r="Q562" s="336"/>
      <c r="R562" s="336"/>
      <c r="S562" s="336"/>
      <c r="T562" s="336"/>
      <c r="U562" s="336"/>
      <c r="V562" s="336"/>
      <c r="W562" s="336"/>
      <c r="X562" s="336"/>
    </row>
    <row r="563" spans="2:24" x14ac:dyDescent="0.25">
      <c r="B563" s="56"/>
      <c r="C563" s="56"/>
      <c r="D563" s="56"/>
      <c r="E563" s="56"/>
      <c r="F563" s="56"/>
      <c r="G563" s="56"/>
      <c r="K563" t="str">
        <f>IF(Foerderangebote!A349&lt;&gt;"",Foerderangebote!A349,IF(Foerderangebote!A349&lt;&gt;"",Foerderangebote!A349,""))</f>
        <v/>
      </c>
      <c r="L563" t="str">
        <f>IF(Foerderangebote!A349&lt;&gt;"",Foerderangebote!A349,IF(Foerderangebote!A349&lt;&gt;"",Foerderangebote!A349,""))</f>
        <v/>
      </c>
      <c r="M563" t="str">
        <f>IF(Foerderangebote!G349&lt;&gt;"",Foerderangebote!G349,IF(Foerderangebote!G349&lt;&gt;"",Foerderangebote!G349,""))</f>
        <v/>
      </c>
      <c r="N563" t="str">
        <f t="shared" si="6"/>
        <v/>
      </c>
      <c r="O563" s="336"/>
      <c r="P563" s="336"/>
      <c r="Q563" s="336"/>
      <c r="R563" s="336"/>
      <c r="S563" s="336"/>
      <c r="T563" s="336"/>
      <c r="U563" s="336"/>
      <c r="V563" s="336"/>
      <c r="W563" s="336"/>
      <c r="X563" s="336"/>
    </row>
    <row r="564" spans="2:24" x14ac:dyDescent="0.25">
      <c r="B564" s="56"/>
      <c r="C564" s="56"/>
      <c r="D564" s="56"/>
      <c r="E564" s="56"/>
      <c r="F564" s="56"/>
      <c r="G564" s="56"/>
      <c r="K564" t="str">
        <f>IF(Foerderangebote!A350&lt;&gt;"",Foerderangebote!A350,IF(Foerderangebote!A350&lt;&gt;"",Foerderangebote!A350,""))</f>
        <v/>
      </c>
      <c r="L564" t="str">
        <f>IF(Foerderangebote!A350&lt;&gt;"",Foerderangebote!A350,IF(Foerderangebote!A350&lt;&gt;"",Foerderangebote!A350,""))</f>
        <v/>
      </c>
      <c r="M564" t="str">
        <f>IF(Foerderangebote!G350&lt;&gt;"",Foerderangebote!G350,IF(Foerderangebote!G350&lt;&gt;"",Foerderangebote!G350,""))</f>
        <v/>
      </c>
      <c r="N564" t="str">
        <f t="shared" si="6"/>
        <v/>
      </c>
      <c r="O564" s="336"/>
      <c r="P564" s="336"/>
      <c r="Q564" s="336"/>
      <c r="R564" s="336"/>
      <c r="S564" s="336"/>
      <c r="T564" s="336"/>
      <c r="U564" s="336"/>
      <c r="V564" s="336"/>
      <c r="W564" s="336"/>
      <c r="X564" s="336"/>
    </row>
    <row r="565" spans="2:24" x14ac:dyDescent="0.25">
      <c r="B565" s="56"/>
      <c r="C565" s="56"/>
      <c r="D565" s="56"/>
      <c r="E565" s="56"/>
      <c r="F565" s="56"/>
      <c r="G565" s="56"/>
      <c r="K565" t="str">
        <f>IF(Foerderangebote!A351&lt;&gt;"",Foerderangebote!A351,IF(Foerderangebote!A351&lt;&gt;"",Foerderangebote!A351,""))</f>
        <v/>
      </c>
      <c r="L565" t="str">
        <f>IF(Foerderangebote!A351&lt;&gt;"",Foerderangebote!A351,IF(Foerderangebote!A351&lt;&gt;"",Foerderangebote!A351,""))</f>
        <v/>
      </c>
      <c r="M565" t="str">
        <f>IF(Foerderangebote!G351&lt;&gt;"",Foerderangebote!G351,IF(Foerderangebote!G351&lt;&gt;"",Foerderangebote!G351,""))</f>
        <v/>
      </c>
      <c r="N565" t="str">
        <f t="shared" si="6"/>
        <v/>
      </c>
      <c r="O565" s="336"/>
      <c r="P565" s="336"/>
      <c r="Q565" s="336"/>
      <c r="R565" s="336"/>
      <c r="S565" s="336"/>
      <c r="T565" s="336"/>
      <c r="U565" s="336"/>
      <c r="V565" s="336"/>
      <c r="W565" s="336"/>
      <c r="X565" s="336"/>
    </row>
    <row r="566" spans="2:24" x14ac:dyDescent="0.25">
      <c r="B566" s="56"/>
      <c r="C566" s="56"/>
      <c r="D566" s="56"/>
      <c r="E566" s="56"/>
      <c r="F566" s="56"/>
      <c r="G566" s="56"/>
      <c r="K566" t="str">
        <f>IF(Foerderangebote!A352&lt;&gt;"",Foerderangebote!A352,IF(Foerderangebote!A352&lt;&gt;"",Foerderangebote!A352,""))</f>
        <v/>
      </c>
      <c r="L566" t="str">
        <f>IF(Foerderangebote!A352&lt;&gt;"",Foerderangebote!A352,IF(Foerderangebote!A352&lt;&gt;"",Foerderangebote!A352,""))</f>
        <v/>
      </c>
      <c r="M566" t="str">
        <f>IF(Foerderangebote!G352&lt;&gt;"",Foerderangebote!G352,IF(Foerderangebote!G352&lt;&gt;"",Foerderangebote!G352,""))</f>
        <v/>
      </c>
      <c r="N566" t="str">
        <f t="shared" si="6"/>
        <v/>
      </c>
      <c r="O566" s="336"/>
      <c r="P566" s="336"/>
      <c r="Q566" s="336"/>
      <c r="R566" s="336"/>
      <c r="S566" s="336"/>
      <c r="T566" s="336"/>
      <c r="U566" s="336"/>
      <c r="V566" s="336"/>
      <c r="W566" s="336"/>
      <c r="X566" s="336"/>
    </row>
    <row r="567" spans="2:24" x14ac:dyDescent="0.25">
      <c r="B567" s="56"/>
      <c r="C567" s="56"/>
      <c r="D567" s="56"/>
      <c r="E567" s="56"/>
      <c r="F567" s="56"/>
      <c r="G567" s="56"/>
      <c r="K567" t="str">
        <f>IF(Foerderangebote!A353&lt;&gt;"",Foerderangebote!A353,IF(Foerderangebote!A353&lt;&gt;"",Foerderangebote!A353,""))</f>
        <v/>
      </c>
      <c r="L567" t="str">
        <f>IF(Foerderangebote!A353&lt;&gt;"",Foerderangebote!A353,IF(Foerderangebote!A353&lt;&gt;"",Foerderangebote!A353,""))</f>
        <v/>
      </c>
      <c r="M567" t="str">
        <f>IF(Foerderangebote!G353&lt;&gt;"",Foerderangebote!G353,IF(Foerderangebote!G353&lt;&gt;"",Foerderangebote!G353,""))</f>
        <v/>
      </c>
      <c r="N567" t="str">
        <f t="shared" si="6"/>
        <v/>
      </c>
      <c r="O567" s="336"/>
      <c r="P567" s="336"/>
      <c r="Q567" s="336"/>
      <c r="R567" s="336"/>
      <c r="S567" s="336"/>
      <c r="T567" s="336"/>
      <c r="U567" s="336"/>
      <c r="V567" s="336"/>
      <c r="W567" s="336"/>
      <c r="X567" s="336"/>
    </row>
    <row r="568" spans="2:24" x14ac:dyDescent="0.25">
      <c r="B568" s="56"/>
      <c r="C568" s="56"/>
      <c r="D568" s="56"/>
      <c r="E568" s="56"/>
      <c r="F568" s="56"/>
      <c r="G568" s="56"/>
      <c r="K568" t="str">
        <f>IF(Foerderangebote!A354&lt;&gt;"",Foerderangebote!A354,IF(Foerderangebote!A354&lt;&gt;"",Foerderangebote!A354,""))</f>
        <v/>
      </c>
      <c r="L568" t="str">
        <f>IF(Foerderangebote!A354&lt;&gt;"",Foerderangebote!A354,IF(Foerderangebote!A354&lt;&gt;"",Foerderangebote!A354,""))</f>
        <v/>
      </c>
      <c r="M568" t="str">
        <f>IF(Foerderangebote!G354&lt;&gt;"",Foerderangebote!G354,IF(Foerderangebote!G354&lt;&gt;"",Foerderangebote!G354,""))</f>
        <v/>
      </c>
      <c r="N568" t="str">
        <f t="shared" si="6"/>
        <v/>
      </c>
      <c r="O568" s="336"/>
      <c r="P568" s="336"/>
      <c r="Q568" s="336"/>
      <c r="R568" s="336"/>
      <c r="S568" s="336"/>
      <c r="T568" s="336"/>
      <c r="U568" s="336"/>
      <c r="V568" s="336"/>
      <c r="W568" s="336"/>
      <c r="X568" s="336"/>
    </row>
    <row r="569" spans="2:24" x14ac:dyDescent="0.25">
      <c r="B569" s="56"/>
      <c r="C569" s="56"/>
      <c r="D569" s="56"/>
      <c r="E569" s="56"/>
      <c r="F569" s="56"/>
      <c r="G569" s="56"/>
      <c r="K569" t="str">
        <f>IF(Foerderangebote!A355&lt;&gt;"",Foerderangebote!A355,IF(Foerderangebote!A355&lt;&gt;"",Foerderangebote!A355,""))</f>
        <v/>
      </c>
      <c r="L569" t="str">
        <f>IF(Foerderangebote!A355&lt;&gt;"",Foerderangebote!A355,IF(Foerderangebote!A355&lt;&gt;"",Foerderangebote!A355,""))</f>
        <v/>
      </c>
      <c r="M569" t="str">
        <f>IF(Foerderangebote!G355&lt;&gt;"",Foerderangebote!G355,IF(Foerderangebote!G355&lt;&gt;"",Foerderangebote!G355,""))</f>
        <v/>
      </c>
      <c r="N569" t="str">
        <f t="shared" si="6"/>
        <v/>
      </c>
      <c r="O569" s="336"/>
      <c r="P569" s="336"/>
      <c r="Q569" s="336"/>
      <c r="R569" s="336"/>
      <c r="S569" s="336"/>
      <c r="T569" s="336"/>
      <c r="U569" s="336"/>
      <c r="V569" s="336"/>
      <c r="W569" s="336"/>
      <c r="X569" s="336"/>
    </row>
    <row r="570" spans="2:24" x14ac:dyDescent="0.25">
      <c r="B570" s="56"/>
      <c r="C570" s="56"/>
      <c r="D570" s="56"/>
      <c r="E570" s="56"/>
      <c r="F570" s="56"/>
      <c r="G570" s="56"/>
      <c r="K570" t="str">
        <f>IF(Foerderangebote!A356&lt;&gt;"",Foerderangebote!A356,IF(Foerderangebote!A356&lt;&gt;"",Foerderangebote!A356,""))</f>
        <v/>
      </c>
      <c r="L570" t="str">
        <f>IF(Foerderangebote!A356&lt;&gt;"",Foerderangebote!A356,IF(Foerderangebote!A356&lt;&gt;"",Foerderangebote!A356,""))</f>
        <v/>
      </c>
      <c r="M570" t="str">
        <f>IF(Foerderangebote!G356&lt;&gt;"",Foerderangebote!G356,IF(Foerderangebote!G356&lt;&gt;"",Foerderangebote!G356,""))</f>
        <v/>
      </c>
      <c r="N570" t="str">
        <f t="shared" si="6"/>
        <v/>
      </c>
      <c r="O570" s="336"/>
      <c r="P570" s="336"/>
      <c r="Q570" s="336"/>
      <c r="R570" s="336"/>
      <c r="S570" s="336"/>
      <c r="T570" s="336"/>
      <c r="U570" s="336"/>
      <c r="V570" s="336"/>
      <c r="W570" s="336"/>
      <c r="X570" s="336"/>
    </row>
    <row r="571" spans="2:24" x14ac:dyDescent="0.25">
      <c r="B571" s="56"/>
      <c r="C571" s="56"/>
      <c r="D571" s="56"/>
      <c r="E571" s="56"/>
      <c r="F571" s="56"/>
      <c r="G571" s="56"/>
      <c r="K571" t="str">
        <f>IF(Foerderangebote!A357&lt;&gt;"",Foerderangebote!A357,IF(Foerderangebote!A357&lt;&gt;"",Foerderangebote!A357,""))</f>
        <v/>
      </c>
      <c r="L571" t="str">
        <f>IF(Foerderangebote!A357&lt;&gt;"",Foerderangebote!A357,IF(Foerderangebote!A357&lt;&gt;"",Foerderangebote!A357,""))</f>
        <v/>
      </c>
      <c r="M571" t="str">
        <f>IF(Foerderangebote!G357&lt;&gt;"",Foerderangebote!G357,IF(Foerderangebote!G357&lt;&gt;"",Foerderangebote!G357,""))</f>
        <v/>
      </c>
      <c r="N571" t="str">
        <f t="shared" si="6"/>
        <v/>
      </c>
      <c r="O571" s="336"/>
      <c r="P571" s="336"/>
      <c r="Q571" s="336"/>
      <c r="R571" s="336"/>
      <c r="S571" s="336"/>
      <c r="T571" s="336"/>
      <c r="U571" s="336"/>
      <c r="V571" s="336"/>
      <c r="W571" s="336"/>
      <c r="X571" s="336"/>
    </row>
    <row r="572" spans="2:24" x14ac:dyDescent="0.25">
      <c r="B572" s="56"/>
      <c r="C572" s="56"/>
      <c r="D572" s="56"/>
      <c r="E572" s="56"/>
      <c r="F572" s="56"/>
      <c r="G572" s="56"/>
      <c r="K572" t="str">
        <f>IF(Foerderangebote!A358&lt;&gt;"",Foerderangebote!A358,IF(Foerderangebote!A358&lt;&gt;"",Foerderangebote!A358,""))</f>
        <v/>
      </c>
      <c r="L572" t="str">
        <f>IF(Foerderangebote!A358&lt;&gt;"",Foerderangebote!A358,IF(Foerderangebote!A358&lt;&gt;"",Foerderangebote!A358,""))</f>
        <v/>
      </c>
      <c r="M572" t="str">
        <f>IF(Foerderangebote!G358&lt;&gt;"",Foerderangebote!G358,IF(Foerderangebote!G358&lt;&gt;"",Foerderangebote!G358,""))</f>
        <v/>
      </c>
      <c r="N572" t="str">
        <f t="shared" si="6"/>
        <v/>
      </c>
      <c r="O572" s="336"/>
      <c r="P572" s="336"/>
      <c r="Q572" s="336"/>
      <c r="R572" s="336"/>
      <c r="S572" s="336"/>
      <c r="T572" s="336"/>
      <c r="U572" s="336"/>
      <c r="V572" s="336"/>
      <c r="W572" s="336"/>
      <c r="X572" s="336"/>
    </row>
    <row r="573" spans="2:24" x14ac:dyDescent="0.25">
      <c r="B573" s="56"/>
      <c r="C573" s="56"/>
      <c r="D573" s="56"/>
      <c r="E573" s="56"/>
      <c r="F573" s="56"/>
      <c r="G573" s="56"/>
      <c r="K573" t="str">
        <f>IF(Foerderangebote!A359&lt;&gt;"",Foerderangebote!A359,IF(Foerderangebote!A359&lt;&gt;"",Foerderangebote!A359,""))</f>
        <v/>
      </c>
      <c r="L573" t="str">
        <f>IF(Foerderangebote!A359&lt;&gt;"",Foerderangebote!A359,IF(Foerderangebote!A359&lt;&gt;"",Foerderangebote!A359,""))</f>
        <v/>
      </c>
      <c r="M573" t="str">
        <f>IF(Foerderangebote!G359&lt;&gt;"",Foerderangebote!G359,IF(Foerderangebote!G359&lt;&gt;"",Foerderangebote!G359,""))</f>
        <v/>
      </c>
      <c r="N573" t="str">
        <f t="shared" si="6"/>
        <v/>
      </c>
      <c r="O573" s="336"/>
      <c r="P573" s="336"/>
      <c r="Q573" s="336"/>
      <c r="R573" s="336"/>
      <c r="S573" s="336"/>
      <c r="T573" s="336"/>
      <c r="U573" s="336"/>
      <c r="V573" s="336"/>
      <c r="W573" s="336"/>
      <c r="X573" s="336"/>
    </row>
    <row r="574" spans="2:24" x14ac:dyDescent="0.25">
      <c r="B574" s="56"/>
      <c r="C574" s="56"/>
      <c r="D574" s="56"/>
      <c r="E574" s="56"/>
      <c r="F574" s="56"/>
      <c r="G574" s="56"/>
      <c r="K574" t="str">
        <f>IF(Foerderangebote!A360&lt;&gt;"",Foerderangebote!A360,IF(Foerderangebote!A360&lt;&gt;"",Foerderangebote!A360,""))</f>
        <v/>
      </c>
      <c r="L574" t="str">
        <f>IF(Foerderangebote!A360&lt;&gt;"",Foerderangebote!A360,IF(Foerderangebote!A360&lt;&gt;"",Foerderangebote!A360,""))</f>
        <v/>
      </c>
      <c r="M574" t="str">
        <f>IF(Foerderangebote!G360&lt;&gt;"",Foerderangebote!G360,IF(Foerderangebote!G360&lt;&gt;"",Foerderangebote!G360,""))</f>
        <v/>
      </c>
      <c r="N574" t="str">
        <f t="shared" si="6"/>
        <v/>
      </c>
      <c r="O574" s="336"/>
      <c r="P574" s="336"/>
      <c r="Q574" s="336"/>
      <c r="R574" s="336"/>
      <c r="S574" s="336"/>
      <c r="T574" s="336"/>
      <c r="U574" s="336"/>
      <c r="V574" s="336"/>
      <c r="W574" s="336"/>
      <c r="X574" s="336"/>
    </row>
    <row r="575" spans="2:24" x14ac:dyDescent="0.25">
      <c r="B575" s="56"/>
      <c r="C575" s="56"/>
      <c r="D575" s="56"/>
      <c r="E575" s="56"/>
      <c r="F575" s="56"/>
      <c r="G575" s="56"/>
      <c r="K575" t="str">
        <f>IF(Foerderangebote!A361&lt;&gt;"",Foerderangebote!A361,IF(Foerderangebote!A361&lt;&gt;"",Foerderangebote!A361,""))</f>
        <v/>
      </c>
      <c r="L575" t="str">
        <f>IF(Foerderangebote!A361&lt;&gt;"",Foerderangebote!A361,IF(Foerderangebote!A361&lt;&gt;"",Foerderangebote!A361,""))</f>
        <v/>
      </c>
      <c r="M575" t="str">
        <f>IF(Foerderangebote!G361&lt;&gt;"",Foerderangebote!G361,IF(Foerderangebote!G361&lt;&gt;"",Foerderangebote!G361,""))</f>
        <v/>
      </c>
      <c r="N575" t="str">
        <f t="shared" si="6"/>
        <v/>
      </c>
      <c r="O575" s="336"/>
      <c r="P575" s="336"/>
      <c r="Q575" s="336"/>
      <c r="R575" s="336"/>
      <c r="S575" s="336"/>
      <c r="T575" s="336"/>
      <c r="U575" s="336"/>
      <c r="V575" s="336"/>
      <c r="W575" s="336"/>
      <c r="X575" s="336"/>
    </row>
    <row r="576" spans="2:24" x14ac:dyDescent="0.25">
      <c r="B576" s="56"/>
      <c r="C576" s="56"/>
      <c r="D576" s="56"/>
      <c r="E576" s="56"/>
      <c r="F576" s="56"/>
      <c r="G576" s="56"/>
      <c r="K576" t="str">
        <f>IF(Foerderangebote!A362&lt;&gt;"",Foerderangebote!A362,IF(Foerderangebote!A362&lt;&gt;"",Foerderangebote!A362,""))</f>
        <v/>
      </c>
      <c r="L576" t="str">
        <f>IF(Foerderangebote!A362&lt;&gt;"",Foerderangebote!A362,IF(Foerderangebote!A362&lt;&gt;"",Foerderangebote!A362,""))</f>
        <v/>
      </c>
      <c r="M576" t="str">
        <f>IF(Foerderangebote!G362&lt;&gt;"",Foerderangebote!G362,IF(Foerderangebote!G362&lt;&gt;"",Foerderangebote!G362,""))</f>
        <v/>
      </c>
      <c r="N576" t="str">
        <f t="shared" si="6"/>
        <v/>
      </c>
      <c r="O576" s="336"/>
      <c r="P576" s="336"/>
      <c r="Q576" s="336"/>
      <c r="R576" s="336"/>
      <c r="S576" s="336"/>
      <c r="T576" s="336"/>
      <c r="U576" s="336"/>
      <c r="V576" s="336"/>
      <c r="W576" s="336"/>
      <c r="X576" s="336"/>
    </row>
    <row r="577" spans="2:24" x14ac:dyDescent="0.25">
      <c r="B577" s="56"/>
      <c r="C577" s="56"/>
      <c r="D577" s="56"/>
      <c r="E577" s="56"/>
      <c r="F577" s="56"/>
      <c r="G577" s="56"/>
      <c r="K577" t="str">
        <f>IF(Foerderangebote!A363&lt;&gt;"",Foerderangebote!A363,IF(Foerderangebote!A363&lt;&gt;"",Foerderangebote!A363,""))</f>
        <v/>
      </c>
      <c r="L577" t="str">
        <f>IF(Foerderangebote!A363&lt;&gt;"",Foerderangebote!A363,IF(Foerderangebote!A363&lt;&gt;"",Foerderangebote!A363,""))</f>
        <v/>
      </c>
      <c r="M577" t="str">
        <f>IF(Foerderangebote!G363&lt;&gt;"",Foerderangebote!G363,IF(Foerderangebote!G363&lt;&gt;"",Foerderangebote!G363,""))</f>
        <v/>
      </c>
      <c r="N577" t="str">
        <f t="shared" si="6"/>
        <v/>
      </c>
      <c r="O577" s="336"/>
      <c r="P577" s="336"/>
      <c r="Q577" s="336"/>
      <c r="R577" s="336"/>
      <c r="S577" s="336"/>
      <c r="T577" s="336"/>
      <c r="U577" s="336"/>
      <c r="V577" s="336"/>
      <c r="W577" s="336"/>
      <c r="X577" s="336"/>
    </row>
    <row r="578" spans="2:24" x14ac:dyDescent="0.25">
      <c r="B578" s="56"/>
      <c r="C578" s="56"/>
      <c r="D578" s="56"/>
      <c r="E578" s="56"/>
      <c r="F578" s="56"/>
      <c r="G578" s="56"/>
      <c r="K578" t="str">
        <f>IF(Foerderangebote!A364&lt;&gt;"",Foerderangebote!A364,IF(Foerderangebote!A364&lt;&gt;"",Foerderangebote!A364,""))</f>
        <v/>
      </c>
      <c r="L578" t="str">
        <f>IF(Foerderangebote!A364&lt;&gt;"",Foerderangebote!A364,IF(Foerderangebote!A364&lt;&gt;"",Foerderangebote!A364,""))</f>
        <v/>
      </c>
      <c r="M578" t="str">
        <f>IF(Foerderangebote!G364&lt;&gt;"",Foerderangebote!G364,IF(Foerderangebote!G364&lt;&gt;"",Foerderangebote!G364,""))</f>
        <v/>
      </c>
      <c r="N578" t="str">
        <f t="shared" si="6"/>
        <v/>
      </c>
      <c r="O578" s="336"/>
      <c r="P578" s="336"/>
      <c r="Q578" s="336"/>
      <c r="R578" s="336"/>
      <c r="S578" s="336"/>
      <c r="T578" s="336"/>
      <c r="U578" s="336"/>
      <c r="V578" s="336"/>
      <c r="W578" s="336"/>
      <c r="X578" s="336"/>
    </row>
    <row r="579" spans="2:24" x14ac:dyDescent="0.25">
      <c r="B579" s="56"/>
      <c r="C579" s="56"/>
      <c r="D579" s="56"/>
      <c r="E579" s="56"/>
      <c r="F579" s="56"/>
      <c r="G579" s="56"/>
      <c r="K579" t="str">
        <f>IF(Foerderangebote!A365&lt;&gt;"",Foerderangebote!A365,IF(Foerderangebote!A365&lt;&gt;"",Foerderangebote!A365,""))</f>
        <v/>
      </c>
      <c r="L579" t="str">
        <f>IF(Foerderangebote!A365&lt;&gt;"",Foerderangebote!A365,IF(Foerderangebote!A365&lt;&gt;"",Foerderangebote!A365,""))</f>
        <v/>
      </c>
      <c r="M579" t="str">
        <f>IF(Foerderangebote!G365&lt;&gt;"",Foerderangebote!G365,IF(Foerderangebote!G365&lt;&gt;"",Foerderangebote!G365,""))</f>
        <v/>
      </c>
      <c r="N579" t="str">
        <f t="shared" si="6"/>
        <v/>
      </c>
      <c r="O579" s="336"/>
      <c r="P579" s="336"/>
      <c r="Q579" s="336"/>
      <c r="R579" s="336"/>
      <c r="S579" s="336"/>
      <c r="T579" s="336"/>
      <c r="U579" s="336"/>
      <c r="V579" s="336"/>
      <c r="W579" s="336"/>
      <c r="X579" s="336"/>
    </row>
    <row r="580" spans="2:24" x14ac:dyDescent="0.25">
      <c r="B580" s="56"/>
      <c r="C580" s="56"/>
      <c r="D580" s="56"/>
      <c r="E580" s="56"/>
      <c r="F580" s="56"/>
      <c r="G580" s="56"/>
      <c r="K580" t="str">
        <f>IF(Foerderangebote!A366&lt;&gt;"",Foerderangebote!A366,IF(Foerderangebote!A366&lt;&gt;"",Foerderangebote!A366,""))</f>
        <v/>
      </c>
      <c r="L580" t="str">
        <f>IF(Foerderangebote!A366&lt;&gt;"",Foerderangebote!A366,IF(Foerderangebote!A366&lt;&gt;"",Foerderangebote!A366,""))</f>
        <v/>
      </c>
      <c r="M580" t="str">
        <f>IF(Foerderangebote!G366&lt;&gt;"",Foerderangebote!G366,IF(Foerderangebote!G366&lt;&gt;"",Foerderangebote!G366,""))</f>
        <v/>
      </c>
      <c r="N580" t="str">
        <f t="shared" si="6"/>
        <v/>
      </c>
      <c r="O580" s="336"/>
      <c r="P580" s="336"/>
      <c r="Q580" s="336"/>
      <c r="R580" s="336"/>
      <c r="S580" s="336"/>
      <c r="T580" s="336"/>
      <c r="U580" s="336"/>
      <c r="V580" s="336"/>
      <c r="W580" s="336"/>
      <c r="X580" s="336"/>
    </row>
    <row r="581" spans="2:24" x14ac:dyDescent="0.25">
      <c r="B581" s="56"/>
      <c r="C581" s="56"/>
      <c r="D581" s="56"/>
      <c r="E581" s="56"/>
      <c r="F581" s="56"/>
      <c r="G581" s="56"/>
      <c r="K581" t="str">
        <f>IF(Foerderangebote!A367&lt;&gt;"",Foerderangebote!A367,IF(Foerderangebote!A367&lt;&gt;"",Foerderangebote!A367,""))</f>
        <v/>
      </c>
      <c r="L581" t="str">
        <f>IF(Foerderangebote!A367&lt;&gt;"",Foerderangebote!A367,IF(Foerderangebote!A367&lt;&gt;"",Foerderangebote!A367,""))</f>
        <v/>
      </c>
      <c r="M581" t="str">
        <f>IF(Foerderangebote!G367&lt;&gt;"",Foerderangebote!G367,IF(Foerderangebote!G367&lt;&gt;"",Foerderangebote!G367,""))</f>
        <v/>
      </c>
      <c r="N581" t="str">
        <f t="shared" si="6"/>
        <v/>
      </c>
      <c r="O581" s="336"/>
      <c r="P581" s="336"/>
      <c r="Q581" s="336"/>
      <c r="R581" s="336"/>
      <c r="S581" s="336"/>
      <c r="T581" s="336"/>
      <c r="U581" s="336"/>
      <c r="V581" s="336"/>
      <c r="W581" s="336"/>
      <c r="X581" s="336"/>
    </row>
    <row r="582" spans="2:24" x14ac:dyDescent="0.25">
      <c r="B582" s="56"/>
      <c r="C582" s="56"/>
      <c r="D582" s="56"/>
      <c r="E582" s="56"/>
      <c r="F582" s="56"/>
      <c r="G582" s="56"/>
      <c r="K582" t="str">
        <f>IF(Foerderangebote!A368&lt;&gt;"",Foerderangebote!A368,IF(Foerderangebote!A368&lt;&gt;"",Foerderangebote!A368,""))</f>
        <v/>
      </c>
      <c r="L582" t="str">
        <f>IF(Foerderangebote!A368&lt;&gt;"",Foerderangebote!A368,IF(Foerderangebote!A368&lt;&gt;"",Foerderangebote!A368,""))</f>
        <v/>
      </c>
      <c r="M582" t="str">
        <f>IF(Foerderangebote!G368&lt;&gt;"",Foerderangebote!G368,IF(Foerderangebote!G368&lt;&gt;"",Foerderangebote!G368,""))</f>
        <v/>
      </c>
      <c r="N582" t="str">
        <f t="shared" si="6"/>
        <v/>
      </c>
      <c r="O582" s="336"/>
      <c r="P582" s="336"/>
      <c r="Q582" s="336"/>
      <c r="R582" s="336"/>
      <c r="S582" s="336"/>
      <c r="T582" s="336"/>
      <c r="U582" s="336"/>
      <c r="V582" s="336"/>
      <c r="W582" s="336"/>
      <c r="X582" s="336"/>
    </row>
    <row r="583" spans="2:24" x14ac:dyDescent="0.25">
      <c r="B583" s="56"/>
      <c r="C583" s="56"/>
      <c r="D583" s="56"/>
      <c r="E583" s="56"/>
      <c r="F583" s="56"/>
      <c r="G583" s="56"/>
      <c r="K583" t="str">
        <f>IF(Foerderangebote!A369&lt;&gt;"",Foerderangebote!A369,IF(Foerderangebote!A369&lt;&gt;"",Foerderangebote!A369,""))</f>
        <v/>
      </c>
      <c r="L583" t="str">
        <f>IF(Foerderangebote!A369&lt;&gt;"",Foerderangebote!A369,IF(Foerderangebote!A369&lt;&gt;"",Foerderangebote!A369,""))</f>
        <v/>
      </c>
      <c r="M583" t="str">
        <f>IF(Foerderangebote!G369&lt;&gt;"",Foerderangebote!G369,IF(Foerderangebote!G369&lt;&gt;"",Foerderangebote!G369,""))</f>
        <v/>
      </c>
      <c r="N583" t="str">
        <f t="shared" si="6"/>
        <v/>
      </c>
      <c r="O583" s="336"/>
      <c r="P583" s="336"/>
      <c r="Q583" s="336"/>
      <c r="R583" s="336"/>
      <c r="S583" s="336"/>
      <c r="T583" s="336"/>
      <c r="U583" s="336"/>
      <c r="V583" s="336"/>
      <c r="W583" s="336"/>
      <c r="X583" s="336"/>
    </row>
    <row r="584" spans="2:24" x14ac:dyDescent="0.25">
      <c r="B584" s="56"/>
      <c r="C584" s="56"/>
      <c r="D584" s="56"/>
      <c r="E584" s="56"/>
      <c r="F584" s="56"/>
      <c r="G584" s="56"/>
      <c r="K584" t="str">
        <f>IF(Foerderangebote!A370&lt;&gt;"",Foerderangebote!A370,IF(Foerderangebote!A370&lt;&gt;"",Foerderangebote!A370,""))</f>
        <v/>
      </c>
      <c r="L584" t="str">
        <f>IF(Foerderangebote!A370&lt;&gt;"",Foerderangebote!A370,IF(Foerderangebote!A370&lt;&gt;"",Foerderangebote!A370,""))</f>
        <v/>
      </c>
      <c r="M584" t="str">
        <f>IF(Foerderangebote!G370&lt;&gt;"",Foerderangebote!G370,IF(Foerderangebote!G370&lt;&gt;"",Foerderangebote!G370,""))</f>
        <v/>
      </c>
      <c r="N584" t="str">
        <f t="shared" si="6"/>
        <v/>
      </c>
      <c r="O584" s="336"/>
      <c r="P584" s="336"/>
      <c r="Q584" s="336"/>
      <c r="R584" s="336"/>
      <c r="S584" s="336"/>
      <c r="T584" s="336"/>
      <c r="U584" s="336"/>
      <c r="V584" s="336"/>
      <c r="W584" s="336"/>
      <c r="X584" s="336"/>
    </row>
    <row r="585" spans="2:24" x14ac:dyDescent="0.25">
      <c r="B585" s="56"/>
      <c r="C585" s="56"/>
      <c r="D585" s="56"/>
      <c r="E585" s="56"/>
      <c r="F585" s="56"/>
      <c r="G585" s="56"/>
      <c r="K585" t="str">
        <f>IF(Foerderangebote!A371&lt;&gt;"",Foerderangebote!A371,IF(Foerderangebote!A371&lt;&gt;"",Foerderangebote!A371,""))</f>
        <v/>
      </c>
      <c r="L585" t="str">
        <f>IF(Foerderangebote!A371&lt;&gt;"",Foerderangebote!A371,IF(Foerderangebote!A371&lt;&gt;"",Foerderangebote!A371,""))</f>
        <v/>
      </c>
      <c r="M585" t="str">
        <f>IF(Foerderangebote!G371&lt;&gt;"",Foerderangebote!G371,IF(Foerderangebote!G371&lt;&gt;"",Foerderangebote!G371,""))</f>
        <v/>
      </c>
      <c r="N585" t="str">
        <f t="shared" si="6"/>
        <v/>
      </c>
      <c r="O585" s="336"/>
      <c r="P585" s="336"/>
      <c r="Q585" s="336"/>
      <c r="R585" s="336"/>
      <c r="S585" s="336"/>
      <c r="T585" s="336"/>
      <c r="U585" s="336"/>
      <c r="V585" s="336"/>
      <c r="W585" s="336"/>
      <c r="X585" s="336"/>
    </row>
    <row r="586" spans="2:24" x14ac:dyDescent="0.25">
      <c r="B586" s="56"/>
      <c r="C586" s="56"/>
      <c r="D586" s="56"/>
      <c r="E586" s="56"/>
      <c r="F586" s="56"/>
      <c r="G586" s="56"/>
      <c r="K586" t="str">
        <f>IF(Foerderangebote!A372&lt;&gt;"",Foerderangebote!A372,IF(Foerderangebote!A372&lt;&gt;"",Foerderangebote!A372,""))</f>
        <v/>
      </c>
      <c r="L586" t="str">
        <f>IF(Foerderangebote!A372&lt;&gt;"",Foerderangebote!A372,IF(Foerderangebote!A372&lt;&gt;"",Foerderangebote!A372,""))</f>
        <v/>
      </c>
      <c r="M586" t="str">
        <f>IF(Foerderangebote!G372&lt;&gt;"",Foerderangebote!G372,IF(Foerderangebote!G372&lt;&gt;"",Foerderangebote!G372,""))</f>
        <v/>
      </c>
      <c r="N586" t="str">
        <f t="shared" si="6"/>
        <v/>
      </c>
      <c r="O586" s="336"/>
      <c r="P586" s="336"/>
      <c r="Q586" s="336"/>
      <c r="R586" s="336"/>
      <c r="S586" s="336"/>
      <c r="T586" s="336"/>
      <c r="U586" s="336"/>
      <c r="V586" s="336"/>
      <c r="W586" s="336"/>
      <c r="X586" s="336"/>
    </row>
    <row r="587" spans="2:24" x14ac:dyDescent="0.25">
      <c r="B587" s="56"/>
      <c r="C587" s="56"/>
      <c r="D587" s="56"/>
      <c r="E587" s="56"/>
      <c r="F587" s="56"/>
      <c r="G587" s="56"/>
      <c r="K587" t="str">
        <f>IF(Foerderangebote!A373&lt;&gt;"",Foerderangebote!A373,IF(Foerderangebote!A373&lt;&gt;"",Foerderangebote!A373,""))</f>
        <v/>
      </c>
      <c r="L587" t="str">
        <f>IF(Foerderangebote!A373&lt;&gt;"",Foerderangebote!A373,IF(Foerderangebote!A373&lt;&gt;"",Foerderangebote!A373,""))</f>
        <v/>
      </c>
      <c r="M587" t="str">
        <f>IF(Foerderangebote!G373&lt;&gt;"",Foerderangebote!G373,IF(Foerderangebote!G373&lt;&gt;"",Foerderangebote!G373,""))</f>
        <v/>
      </c>
      <c r="N587" t="str">
        <f t="shared" si="6"/>
        <v/>
      </c>
      <c r="O587" s="336"/>
      <c r="P587" s="336"/>
      <c r="Q587" s="336"/>
      <c r="R587" s="336"/>
      <c r="S587" s="336"/>
      <c r="T587" s="336"/>
      <c r="U587" s="336"/>
      <c r="V587" s="336"/>
      <c r="W587" s="336"/>
      <c r="X587" s="336"/>
    </row>
    <row r="588" spans="2:24" x14ac:dyDescent="0.25">
      <c r="B588" s="56"/>
      <c r="C588" s="56"/>
      <c r="D588" s="56"/>
      <c r="E588" s="56"/>
      <c r="F588" s="56"/>
      <c r="G588" s="56"/>
      <c r="K588" t="str">
        <f>IF(Foerderangebote!A374&lt;&gt;"",Foerderangebote!A374,IF(Foerderangebote!A374&lt;&gt;"",Foerderangebote!A374,""))</f>
        <v/>
      </c>
      <c r="L588" t="str">
        <f>IF(Foerderangebote!A374&lt;&gt;"",Foerderangebote!A374,IF(Foerderangebote!A374&lt;&gt;"",Foerderangebote!A374,""))</f>
        <v/>
      </c>
      <c r="M588" t="str">
        <f>IF(Foerderangebote!G374&lt;&gt;"",Foerderangebote!G374,IF(Foerderangebote!G374&lt;&gt;"",Foerderangebote!G374,""))</f>
        <v/>
      </c>
      <c r="N588" t="str">
        <f t="shared" si="6"/>
        <v/>
      </c>
      <c r="O588" s="336"/>
      <c r="P588" s="336"/>
      <c r="Q588" s="336"/>
      <c r="R588" s="336"/>
      <c r="S588" s="336"/>
      <c r="T588" s="336"/>
      <c r="U588" s="336"/>
      <c r="V588" s="336"/>
      <c r="W588" s="336"/>
      <c r="X588" s="336"/>
    </row>
    <row r="589" spans="2:24" x14ac:dyDescent="0.25">
      <c r="B589" s="56"/>
      <c r="C589" s="56"/>
      <c r="D589" s="56"/>
      <c r="E589" s="56"/>
      <c r="F589" s="56"/>
      <c r="G589" s="56"/>
      <c r="K589" t="str">
        <f>IF(Foerderangebote!A375&lt;&gt;"",Foerderangebote!A375,IF(Foerderangebote!A375&lt;&gt;"",Foerderangebote!A375,""))</f>
        <v/>
      </c>
      <c r="L589" t="str">
        <f>IF(Foerderangebote!A375&lt;&gt;"",Foerderangebote!A375,IF(Foerderangebote!A375&lt;&gt;"",Foerderangebote!A375,""))</f>
        <v/>
      </c>
      <c r="M589" t="str">
        <f>IF(Foerderangebote!G375&lt;&gt;"",Foerderangebote!G375,IF(Foerderangebote!G375&lt;&gt;"",Foerderangebote!G375,""))</f>
        <v/>
      </c>
      <c r="N589" t="str">
        <f t="shared" si="6"/>
        <v/>
      </c>
      <c r="O589" s="336"/>
      <c r="P589" s="336"/>
      <c r="Q589" s="336"/>
      <c r="R589" s="336"/>
      <c r="S589" s="336"/>
      <c r="T589" s="336"/>
      <c r="U589" s="336"/>
      <c r="V589" s="336"/>
      <c r="W589" s="336"/>
      <c r="X589" s="336"/>
    </row>
    <row r="590" spans="2:24" x14ac:dyDescent="0.25">
      <c r="B590" s="56"/>
      <c r="C590" s="56"/>
      <c r="D590" s="56"/>
      <c r="E590" s="56"/>
      <c r="F590" s="56"/>
      <c r="G590" s="56"/>
      <c r="K590" t="str">
        <f>IF(Foerderangebote!A376&lt;&gt;"",Foerderangebote!A376,IF(Foerderangebote!A376&lt;&gt;"",Foerderangebote!A376,""))</f>
        <v/>
      </c>
      <c r="L590" t="str">
        <f>IF(Foerderangebote!A376&lt;&gt;"",Foerderangebote!A376,IF(Foerderangebote!A376&lt;&gt;"",Foerderangebote!A376,""))</f>
        <v/>
      </c>
      <c r="M590" t="str">
        <f>IF(Foerderangebote!G376&lt;&gt;"",Foerderangebote!G376,IF(Foerderangebote!G376&lt;&gt;"",Foerderangebote!G376,""))</f>
        <v/>
      </c>
      <c r="N590" t="str">
        <f t="shared" si="6"/>
        <v/>
      </c>
      <c r="O590" s="336"/>
      <c r="P590" s="336"/>
      <c r="Q590" s="336"/>
      <c r="R590" s="336"/>
      <c r="S590" s="336"/>
      <c r="T590" s="336"/>
      <c r="U590" s="336"/>
      <c r="V590" s="336"/>
      <c r="W590" s="336"/>
      <c r="X590" s="336"/>
    </row>
    <row r="591" spans="2:24" x14ac:dyDescent="0.25">
      <c r="B591" s="56"/>
      <c r="C591" s="56"/>
      <c r="D591" s="56"/>
      <c r="E591" s="56"/>
      <c r="F591" s="56"/>
      <c r="G591" s="56"/>
      <c r="K591" t="str">
        <f>IF(Foerderangebote!A377&lt;&gt;"",Foerderangebote!A377,IF(Foerderangebote!A377&lt;&gt;"",Foerderangebote!A377,""))</f>
        <v/>
      </c>
      <c r="L591" t="str">
        <f>IF(Foerderangebote!A377&lt;&gt;"",Foerderangebote!A377,IF(Foerderangebote!A377&lt;&gt;"",Foerderangebote!A377,""))</f>
        <v/>
      </c>
      <c r="M591" t="str">
        <f>IF(Foerderangebote!G377&lt;&gt;"",Foerderangebote!G377,IF(Foerderangebote!G377&lt;&gt;"",Foerderangebote!G377,""))</f>
        <v/>
      </c>
      <c r="N591" t="str">
        <f t="shared" si="6"/>
        <v/>
      </c>
      <c r="O591" s="336"/>
      <c r="P591" s="336"/>
      <c r="Q591" s="336"/>
      <c r="R591" s="336"/>
      <c r="S591" s="336"/>
      <c r="T591" s="336"/>
      <c r="U591" s="336"/>
      <c r="V591" s="336"/>
      <c r="W591" s="336"/>
      <c r="X591" s="336"/>
    </row>
    <row r="592" spans="2:24" x14ac:dyDescent="0.25">
      <c r="B592" s="56"/>
      <c r="C592" s="56"/>
      <c r="D592" s="56"/>
      <c r="E592" s="56"/>
      <c r="F592" s="56"/>
      <c r="G592" s="56"/>
      <c r="K592" t="str">
        <f>IF(Foerderangebote!A378&lt;&gt;"",Foerderangebote!A378,IF(Foerderangebote!A378&lt;&gt;"",Foerderangebote!A378,""))</f>
        <v/>
      </c>
      <c r="L592" t="str">
        <f>IF(Foerderangebote!A378&lt;&gt;"",Foerderangebote!A378,IF(Foerderangebote!A378&lt;&gt;"",Foerderangebote!A378,""))</f>
        <v/>
      </c>
      <c r="M592" t="str">
        <f>IF(Foerderangebote!G378&lt;&gt;"",Foerderangebote!G378,IF(Foerderangebote!G378&lt;&gt;"",Foerderangebote!G378,""))</f>
        <v/>
      </c>
      <c r="N592" t="str">
        <f t="shared" si="6"/>
        <v/>
      </c>
      <c r="O592" s="336"/>
      <c r="P592" s="336"/>
      <c r="Q592" s="336"/>
      <c r="R592" s="336"/>
      <c r="S592" s="336"/>
      <c r="T592" s="336"/>
      <c r="U592" s="336"/>
      <c r="V592" s="336"/>
      <c r="W592" s="336"/>
      <c r="X592" s="336"/>
    </row>
    <row r="593" spans="2:24" x14ac:dyDescent="0.25">
      <c r="B593" s="56"/>
      <c r="C593" s="56"/>
      <c r="D593" s="56"/>
      <c r="E593" s="56"/>
      <c r="F593" s="56"/>
      <c r="G593" s="56"/>
      <c r="K593" t="str">
        <f>IF(Foerderangebote!A379&lt;&gt;"",Foerderangebote!A379,IF(Foerderangebote!A379&lt;&gt;"",Foerderangebote!A379,""))</f>
        <v/>
      </c>
      <c r="L593" t="str">
        <f>IF(Foerderangebote!A379&lt;&gt;"",Foerderangebote!A379,IF(Foerderangebote!A379&lt;&gt;"",Foerderangebote!A379,""))</f>
        <v/>
      </c>
      <c r="M593" t="str">
        <f>IF(Foerderangebote!G379&lt;&gt;"",Foerderangebote!G379,IF(Foerderangebote!G379&lt;&gt;"",Foerderangebote!G379,""))</f>
        <v/>
      </c>
      <c r="N593" t="str">
        <f t="shared" si="6"/>
        <v/>
      </c>
      <c r="O593" s="336"/>
      <c r="P593" s="336"/>
      <c r="Q593" s="336"/>
      <c r="R593" s="336"/>
      <c r="S593" s="336"/>
      <c r="T593" s="336"/>
      <c r="U593" s="336"/>
      <c r="V593" s="336"/>
      <c r="W593" s="336"/>
      <c r="X593" s="336"/>
    </row>
    <row r="594" spans="2:24" x14ac:dyDescent="0.25">
      <c r="B594" s="56"/>
      <c r="C594" s="56"/>
      <c r="D594" s="56"/>
      <c r="E594" s="56"/>
      <c r="F594" s="56"/>
      <c r="G594" s="56"/>
      <c r="K594" t="str">
        <f>IF(Foerderangebote!A380&lt;&gt;"",Foerderangebote!A380,IF(Foerderangebote!A380&lt;&gt;"",Foerderangebote!A380,""))</f>
        <v/>
      </c>
      <c r="L594" t="str">
        <f>IF(Foerderangebote!A380&lt;&gt;"",Foerderangebote!A380,IF(Foerderangebote!A380&lt;&gt;"",Foerderangebote!A380,""))</f>
        <v/>
      </c>
      <c r="M594" t="str">
        <f>IF(Foerderangebote!G380&lt;&gt;"",Foerderangebote!G380,IF(Foerderangebote!G380&lt;&gt;"",Foerderangebote!G380,""))</f>
        <v/>
      </c>
      <c r="N594" t="str">
        <f t="shared" si="6"/>
        <v/>
      </c>
      <c r="O594" s="336"/>
      <c r="P594" s="336"/>
      <c r="Q594" s="336"/>
      <c r="R594" s="336"/>
      <c r="S594" s="336"/>
      <c r="T594" s="336"/>
      <c r="U594" s="336"/>
      <c r="V594" s="336"/>
      <c r="W594" s="336"/>
      <c r="X594" s="336"/>
    </row>
    <row r="595" spans="2:24" x14ac:dyDescent="0.25">
      <c r="B595" s="56"/>
      <c r="C595" s="56"/>
      <c r="D595" s="56"/>
      <c r="E595" s="56"/>
      <c r="F595" s="56"/>
      <c r="G595" s="56"/>
      <c r="K595" t="str">
        <f>IF(Foerderangebote!A381&lt;&gt;"",Foerderangebote!A381,IF(Foerderangebote!A381&lt;&gt;"",Foerderangebote!A381,""))</f>
        <v/>
      </c>
      <c r="L595" t="str">
        <f>IF(Foerderangebote!A381&lt;&gt;"",Foerderangebote!A381,IF(Foerderangebote!A381&lt;&gt;"",Foerderangebote!A381,""))</f>
        <v/>
      </c>
      <c r="M595" t="str">
        <f>IF(Foerderangebote!G381&lt;&gt;"",Foerderangebote!G381,IF(Foerderangebote!G381&lt;&gt;"",Foerderangebote!G381,""))</f>
        <v/>
      </c>
      <c r="N595" t="str">
        <f t="shared" si="6"/>
        <v/>
      </c>
      <c r="O595" s="336"/>
      <c r="P595" s="336"/>
      <c r="Q595" s="336"/>
      <c r="R595" s="336"/>
      <c r="S595" s="336"/>
      <c r="T595" s="336"/>
      <c r="U595" s="336"/>
      <c r="V595" s="336"/>
      <c r="W595" s="336"/>
      <c r="X595" s="336"/>
    </row>
    <row r="596" spans="2:24" x14ac:dyDescent="0.25">
      <c r="B596" s="56"/>
      <c r="C596" s="56"/>
      <c r="D596" s="56"/>
      <c r="E596" s="56"/>
      <c r="F596" s="56"/>
      <c r="G596" s="56"/>
      <c r="K596" t="str">
        <f>IF(Foerderangebote!A382&lt;&gt;"",Foerderangebote!A382,IF(Foerderangebote!A382&lt;&gt;"",Foerderangebote!A382,""))</f>
        <v/>
      </c>
      <c r="L596" t="str">
        <f>IF(Foerderangebote!A382&lt;&gt;"",Foerderangebote!A382,IF(Foerderangebote!A382&lt;&gt;"",Foerderangebote!A382,""))</f>
        <v/>
      </c>
      <c r="M596" t="str">
        <f>IF(Foerderangebote!G382&lt;&gt;"",Foerderangebote!G382,IF(Foerderangebote!G382&lt;&gt;"",Foerderangebote!G382,""))</f>
        <v/>
      </c>
      <c r="N596" t="str">
        <f t="shared" si="6"/>
        <v/>
      </c>
      <c r="O596" s="336"/>
      <c r="P596" s="336"/>
      <c r="Q596" s="336"/>
      <c r="R596" s="336"/>
      <c r="S596" s="336"/>
      <c r="T596" s="336"/>
      <c r="U596" s="336"/>
      <c r="V596" s="336"/>
      <c r="W596" s="336"/>
      <c r="X596" s="336"/>
    </row>
    <row r="597" spans="2:24" x14ac:dyDescent="0.25">
      <c r="B597" s="56"/>
      <c r="C597" s="56"/>
      <c r="D597" s="56"/>
      <c r="E597" s="56"/>
      <c r="F597" s="56"/>
      <c r="G597" s="56"/>
      <c r="K597" t="str">
        <f>IF(Foerderangebote!A383&lt;&gt;"",Foerderangebote!A383,IF(Foerderangebote!A383&lt;&gt;"",Foerderangebote!A383,""))</f>
        <v/>
      </c>
      <c r="L597" t="str">
        <f>IF(Foerderangebote!A383&lt;&gt;"",Foerderangebote!A383,IF(Foerderangebote!A383&lt;&gt;"",Foerderangebote!A383,""))</f>
        <v/>
      </c>
      <c r="M597" t="str">
        <f>IF(Foerderangebote!G383&lt;&gt;"",Foerderangebote!G383,IF(Foerderangebote!G383&lt;&gt;"",Foerderangebote!G383,""))</f>
        <v/>
      </c>
      <c r="N597" t="str">
        <f t="shared" si="6"/>
        <v/>
      </c>
      <c r="O597" s="336"/>
      <c r="P597" s="336"/>
      <c r="Q597" s="336"/>
      <c r="R597" s="336"/>
      <c r="S597" s="336"/>
      <c r="T597" s="336"/>
      <c r="U597" s="336"/>
      <c r="V597" s="336"/>
      <c r="W597" s="336"/>
      <c r="X597" s="336"/>
    </row>
    <row r="598" spans="2:24" x14ac:dyDescent="0.25">
      <c r="B598" s="56"/>
      <c r="C598" s="56"/>
      <c r="D598" s="56"/>
      <c r="E598" s="56"/>
      <c r="F598" s="56"/>
      <c r="G598" s="56"/>
      <c r="K598" t="str">
        <f>IF(Foerderangebote!A384&lt;&gt;"",Foerderangebote!A384,IF(Foerderangebote!A384&lt;&gt;"",Foerderangebote!A384,""))</f>
        <v/>
      </c>
      <c r="L598" t="str">
        <f>IF(Foerderangebote!A384&lt;&gt;"",Foerderangebote!A384,IF(Foerderangebote!A384&lt;&gt;"",Foerderangebote!A384,""))</f>
        <v/>
      </c>
      <c r="M598" t="str">
        <f>IF(Foerderangebote!G384&lt;&gt;"",Foerderangebote!G384,IF(Foerderangebote!G384&lt;&gt;"",Foerderangebote!G384,""))</f>
        <v/>
      </c>
      <c r="N598" t="str">
        <f t="shared" si="6"/>
        <v/>
      </c>
      <c r="O598" s="336"/>
      <c r="P598" s="336"/>
      <c r="Q598" s="336"/>
      <c r="R598" s="336"/>
      <c r="S598" s="336"/>
      <c r="T598" s="336"/>
      <c r="U598" s="336"/>
      <c r="V598" s="336"/>
      <c r="W598" s="336"/>
      <c r="X598" s="336"/>
    </row>
    <row r="599" spans="2:24" x14ac:dyDescent="0.25">
      <c r="B599" s="56"/>
      <c r="C599" s="56"/>
      <c r="D599" s="56"/>
      <c r="E599" s="56"/>
      <c r="F599" s="56"/>
      <c r="G599" s="56"/>
      <c r="K599" t="str">
        <f>IF(Foerderangebote!A385&lt;&gt;"",Foerderangebote!A385,IF(Foerderangebote!A385&lt;&gt;"",Foerderangebote!A385,""))</f>
        <v/>
      </c>
      <c r="L599" t="str">
        <f>IF(Foerderangebote!A385&lt;&gt;"",Foerderangebote!A385,IF(Foerderangebote!A385&lt;&gt;"",Foerderangebote!A385,""))</f>
        <v/>
      </c>
      <c r="M599" t="str">
        <f>IF(Foerderangebote!G385&lt;&gt;"",Foerderangebote!G385,IF(Foerderangebote!G385&lt;&gt;"",Foerderangebote!G385,""))</f>
        <v/>
      </c>
      <c r="N599" t="str">
        <f t="shared" si="6"/>
        <v/>
      </c>
      <c r="O599" s="336"/>
      <c r="P599" s="336"/>
      <c r="Q599" s="336"/>
      <c r="R599" s="336"/>
      <c r="S599" s="336"/>
      <c r="T599" s="336"/>
      <c r="U599" s="336"/>
      <c r="V599" s="336"/>
      <c r="W599" s="336"/>
      <c r="X599" s="336"/>
    </row>
    <row r="600" spans="2:24" x14ac:dyDescent="0.25">
      <c r="B600" s="56"/>
      <c r="C600" s="56"/>
      <c r="D600" s="56"/>
      <c r="E600" s="56"/>
      <c r="F600" s="56"/>
      <c r="G600" s="56"/>
      <c r="K600" t="str">
        <f>IF(Foerderangebote!A386&lt;&gt;"",Foerderangebote!A386,IF(Foerderangebote!A386&lt;&gt;"",Foerderangebote!A386,""))</f>
        <v/>
      </c>
      <c r="L600" t="str">
        <f>IF(Foerderangebote!A386&lt;&gt;"",Foerderangebote!A386,IF(Foerderangebote!A386&lt;&gt;"",Foerderangebote!A386,""))</f>
        <v/>
      </c>
      <c r="M600" t="str">
        <f>IF(Foerderangebote!G386&lt;&gt;"",Foerderangebote!G386,IF(Foerderangebote!G386&lt;&gt;"",Foerderangebote!G386,""))</f>
        <v/>
      </c>
      <c r="O600" s="336"/>
      <c r="P600" s="336"/>
      <c r="Q600" s="336"/>
      <c r="R600" s="336"/>
      <c r="S600" s="336"/>
      <c r="T600" s="336"/>
      <c r="U600" s="336"/>
      <c r="V600" s="336"/>
      <c r="W600" s="336"/>
      <c r="X600" s="336"/>
    </row>
    <row r="601" spans="2:24" x14ac:dyDescent="0.25">
      <c r="B601" s="56"/>
      <c r="C601" s="56"/>
      <c r="D601" s="56"/>
      <c r="E601" s="56"/>
      <c r="F601" s="56"/>
      <c r="G601" s="56"/>
      <c r="K601" t="str">
        <f>IF(Foerderangebote!A387&lt;&gt;"",Foerderangebote!A387,IF(Foerderangebote!A387&lt;&gt;"",Foerderangebote!A387,""))</f>
        <v/>
      </c>
      <c r="L601" t="str">
        <f>IF(Foerderangebote!A387&lt;&gt;"",Foerderangebote!A387,IF(Foerderangebote!A387&lt;&gt;"",Foerderangebote!A387,""))</f>
        <v/>
      </c>
      <c r="M601" t="str">
        <f>IF(Foerderangebote!G387&lt;&gt;"",Foerderangebote!G387,IF(Foerderangebote!G387&lt;&gt;"",Foerderangebote!G387,""))</f>
        <v/>
      </c>
      <c r="O601" s="336"/>
      <c r="P601" s="336"/>
      <c r="Q601" s="336"/>
      <c r="R601" s="336"/>
      <c r="S601" s="336"/>
      <c r="T601" s="336"/>
      <c r="U601" s="336"/>
      <c r="V601" s="336"/>
      <c r="W601" s="336"/>
      <c r="X601" s="336"/>
    </row>
    <row r="602" spans="2:24" x14ac:dyDescent="0.25">
      <c r="B602" s="56"/>
      <c r="C602" s="56"/>
      <c r="D602" s="56"/>
      <c r="E602" s="56"/>
      <c r="F602" s="56"/>
      <c r="G602" s="56"/>
      <c r="K602" t="str">
        <f>IF(Foerderangebote!A388&lt;&gt;"",Foerderangebote!A388,IF(Foerderangebote!A388&lt;&gt;"",Foerderangebote!A388,""))</f>
        <v/>
      </c>
      <c r="L602" t="str">
        <f>IF(Foerderangebote!A388&lt;&gt;"",Foerderangebote!A388,IF(Foerderangebote!A388&lt;&gt;"",Foerderangebote!A388,""))</f>
        <v/>
      </c>
      <c r="M602" t="str">
        <f>IF(Foerderangebote!G388&lt;&gt;"",Foerderangebote!G388,IF(Foerderangebote!G388&lt;&gt;"",Foerderangebote!G388,""))</f>
        <v/>
      </c>
      <c r="O602" s="336"/>
      <c r="P602" s="336"/>
      <c r="Q602" s="336"/>
      <c r="R602" s="336"/>
      <c r="S602" s="336"/>
      <c r="T602" s="336"/>
      <c r="U602" s="336"/>
      <c r="V602" s="336"/>
      <c r="W602" s="336"/>
      <c r="X602" s="336"/>
    </row>
    <row r="603" spans="2:24" x14ac:dyDescent="0.25">
      <c r="B603" s="56"/>
      <c r="C603" s="56"/>
      <c r="D603" s="56"/>
      <c r="E603" s="56"/>
      <c r="F603" s="56"/>
      <c r="G603" s="56"/>
      <c r="K603" t="str">
        <f>IF(Foerderangebote!A389&lt;&gt;"",Foerderangebote!A389,IF(Foerderangebote!A389&lt;&gt;"",Foerderangebote!A389,""))</f>
        <v/>
      </c>
      <c r="L603" t="str">
        <f>IF(Foerderangebote!A389&lt;&gt;"",Foerderangebote!A389,IF(Foerderangebote!A389&lt;&gt;"",Foerderangebote!A389,""))</f>
        <v/>
      </c>
      <c r="M603" t="str">
        <f>IF(Foerderangebote!G389&lt;&gt;"",Foerderangebote!G389,IF(Foerderangebote!G389&lt;&gt;"",Foerderangebote!G389,""))</f>
        <v/>
      </c>
      <c r="O603" s="336"/>
      <c r="P603" s="336"/>
      <c r="Q603" s="336"/>
      <c r="R603" s="336"/>
      <c r="S603" s="336"/>
      <c r="T603" s="336"/>
      <c r="U603" s="336"/>
      <c r="V603" s="336"/>
      <c r="W603" s="336"/>
      <c r="X603" s="336"/>
    </row>
    <row r="604" spans="2:24" x14ac:dyDescent="0.25">
      <c r="B604" s="56"/>
      <c r="C604" s="56"/>
      <c r="D604" s="56"/>
      <c r="E604" s="56"/>
      <c r="F604" s="56"/>
      <c r="G604" s="56"/>
      <c r="K604" t="str">
        <f>IF(Foerderangebote!A390&lt;&gt;"",Foerderangebote!A390,IF(Foerderangebote!A390&lt;&gt;"",Foerderangebote!A390,""))</f>
        <v/>
      </c>
      <c r="L604" t="str">
        <f>IF(Foerderangebote!A390&lt;&gt;"",Foerderangebote!A390,IF(Foerderangebote!A390&lt;&gt;"",Foerderangebote!A390,""))</f>
        <v/>
      </c>
      <c r="M604" t="str">
        <f>IF(Foerderangebote!G390&lt;&gt;"",Foerderangebote!G390,IF(Foerderangebote!G390&lt;&gt;"",Foerderangebote!G390,""))</f>
        <v/>
      </c>
      <c r="O604" s="336"/>
      <c r="P604" s="336"/>
      <c r="Q604" s="336"/>
      <c r="R604" s="336"/>
      <c r="S604" s="336"/>
      <c r="T604" s="336"/>
      <c r="U604" s="336"/>
      <c r="V604" s="336"/>
      <c r="W604" s="336"/>
      <c r="X604" s="336"/>
    </row>
    <row r="605" spans="2:24" x14ac:dyDescent="0.25">
      <c r="B605" s="56"/>
      <c r="C605" s="56"/>
      <c r="D605" s="56"/>
      <c r="E605" s="56"/>
      <c r="F605" s="56"/>
      <c r="G605" s="56"/>
      <c r="K605" t="str">
        <f>IF(Foerderangebote!A391&lt;&gt;"",Foerderangebote!A391,IF(Foerderangebote!A391&lt;&gt;"",Foerderangebote!A391,""))</f>
        <v/>
      </c>
      <c r="L605" t="str">
        <f>IF(Foerderangebote!A391&lt;&gt;"",Foerderangebote!A391,IF(Foerderangebote!A391&lt;&gt;"",Foerderangebote!A391,""))</f>
        <v/>
      </c>
      <c r="M605" t="str">
        <f>IF(Foerderangebote!G391&lt;&gt;"",Foerderangebote!G391,IF(Foerderangebote!G391&lt;&gt;"",Foerderangebote!G391,""))</f>
        <v/>
      </c>
      <c r="O605" s="336"/>
      <c r="P605" s="336"/>
      <c r="Q605" s="336"/>
      <c r="R605" s="336"/>
      <c r="S605" s="336"/>
      <c r="T605" s="336"/>
      <c r="U605" s="336"/>
      <c r="V605" s="336"/>
      <c r="W605" s="336"/>
      <c r="X605" s="336"/>
    </row>
    <row r="606" spans="2:24" x14ac:dyDescent="0.25">
      <c r="B606" s="56"/>
      <c r="C606" s="56"/>
      <c r="D606" s="56"/>
      <c r="E606" s="56"/>
      <c r="F606" s="56"/>
      <c r="G606" s="56"/>
      <c r="K606" t="str">
        <f>IF(Foerderangebote!A392&lt;&gt;"",Foerderangebote!A392,IF(Foerderangebote!A392&lt;&gt;"",Foerderangebote!A392,""))</f>
        <v/>
      </c>
      <c r="L606" t="str">
        <f>IF(Foerderangebote!A392&lt;&gt;"",Foerderangebote!A392,IF(Foerderangebote!A392&lt;&gt;"",Foerderangebote!A392,""))</f>
        <v/>
      </c>
      <c r="M606" t="str">
        <f>IF(Foerderangebote!G392&lt;&gt;"",Foerderangebote!G392,IF(Foerderangebote!G392&lt;&gt;"",Foerderangebote!G392,""))</f>
        <v/>
      </c>
      <c r="O606" s="336"/>
      <c r="P606" s="336"/>
      <c r="Q606" s="336"/>
      <c r="R606" s="336"/>
      <c r="S606" s="336"/>
      <c r="T606" s="336"/>
      <c r="U606" s="336"/>
      <c r="V606" s="336"/>
      <c r="W606" s="336"/>
      <c r="X606" s="336"/>
    </row>
    <row r="607" spans="2:24" x14ac:dyDescent="0.25">
      <c r="B607" s="56"/>
      <c r="C607" s="56"/>
      <c r="D607" s="56"/>
      <c r="E607" s="56"/>
      <c r="F607" s="56"/>
      <c r="G607" s="56"/>
      <c r="K607" t="str">
        <f>IF(Foerderangebote!A393&lt;&gt;"",Foerderangebote!A393,IF(Foerderangebote!A393&lt;&gt;"",Foerderangebote!A393,""))</f>
        <v/>
      </c>
      <c r="L607" t="str">
        <f>IF(Foerderangebote!A393&lt;&gt;"",Foerderangebote!A393,IF(Foerderangebote!A393&lt;&gt;"",Foerderangebote!A393,""))</f>
        <v/>
      </c>
      <c r="M607" t="str">
        <f>IF(Foerderangebote!G393&lt;&gt;"",Foerderangebote!G393,IF(Foerderangebote!G393&lt;&gt;"",Foerderangebote!G393,""))</f>
        <v/>
      </c>
      <c r="O607" s="336"/>
      <c r="P607" s="336"/>
      <c r="Q607" s="336"/>
      <c r="R607" s="336"/>
      <c r="S607" s="336"/>
      <c r="T607" s="336"/>
      <c r="U607" s="336"/>
      <c r="V607" s="336"/>
      <c r="W607" s="336"/>
      <c r="X607" s="336"/>
    </row>
    <row r="608" spans="2:24" x14ac:dyDescent="0.25">
      <c r="B608" s="56"/>
      <c r="C608" s="56"/>
      <c r="D608" s="56"/>
      <c r="E608" s="56"/>
      <c r="F608" s="56"/>
      <c r="G608" s="56"/>
      <c r="K608" t="str">
        <f>IF(Foerderangebote!A394&lt;&gt;"",Foerderangebote!A394,IF(Foerderangebote!A394&lt;&gt;"",Foerderangebote!A394,""))</f>
        <v/>
      </c>
      <c r="L608" t="str">
        <f>IF(Foerderangebote!A394&lt;&gt;"",Foerderangebote!A394,IF(Foerderangebote!A394&lt;&gt;"",Foerderangebote!A394,""))</f>
        <v/>
      </c>
      <c r="M608" t="str">
        <f>IF(Foerderangebote!G394&lt;&gt;"",Foerderangebote!G394,IF(Foerderangebote!G394&lt;&gt;"",Foerderangebote!G394,""))</f>
        <v/>
      </c>
      <c r="O608" s="336"/>
      <c r="P608" s="336"/>
      <c r="Q608" s="336"/>
      <c r="R608" s="336"/>
      <c r="S608" s="336"/>
      <c r="T608" s="336"/>
      <c r="U608" s="336"/>
      <c r="V608" s="336"/>
      <c r="W608" s="336"/>
      <c r="X608" s="336"/>
    </row>
    <row r="609" spans="2:24" x14ac:dyDescent="0.25">
      <c r="B609" s="56"/>
      <c r="C609" s="56"/>
      <c r="D609" s="56"/>
      <c r="E609" s="56"/>
      <c r="F609" s="56"/>
      <c r="G609" s="56"/>
      <c r="K609" t="str">
        <f>IF(Foerderangebote!A395&lt;&gt;"",Foerderangebote!A395,IF(Foerderangebote!A395&lt;&gt;"",Foerderangebote!A395,""))</f>
        <v/>
      </c>
      <c r="L609" t="str">
        <f>IF(Foerderangebote!A395&lt;&gt;"",Foerderangebote!A395,IF(Foerderangebote!A395&lt;&gt;"",Foerderangebote!A395,""))</f>
        <v/>
      </c>
      <c r="M609" t="str">
        <f>IF(Foerderangebote!G395&lt;&gt;"",Foerderangebote!G395,IF(Foerderangebote!G395&lt;&gt;"",Foerderangebote!G395,""))</f>
        <v/>
      </c>
      <c r="O609" s="336"/>
      <c r="P609" s="336"/>
      <c r="Q609" s="336"/>
      <c r="R609" s="336"/>
      <c r="S609" s="336"/>
      <c r="T609" s="336"/>
      <c r="U609" s="336"/>
      <c r="V609" s="336"/>
      <c r="W609" s="336"/>
      <c r="X609" s="336"/>
    </row>
    <row r="610" spans="2:24" x14ac:dyDescent="0.25">
      <c r="B610" s="56"/>
      <c r="C610" s="56"/>
      <c r="D610" s="56"/>
      <c r="E610" s="56"/>
      <c r="F610" s="56"/>
      <c r="G610" s="56"/>
      <c r="K610" t="str">
        <f>IF(Foerderangebote!A396&lt;&gt;"",Foerderangebote!A396,IF(Foerderangebote!A396&lt;&gt;"",Foerderangebote!A396,""))</f>
        <v/>
      </c>
      <c r="L610" t="str">
        <f>IF(Foerderangebote!A396&lt;&gt;"",Foerderangebote!A396,IF(Foerderangebote!A396&lt;&gt;"",Foerderangebote!A396,""))</f>
        <v/>
      </c>
      <c r="M610" t="str">
        <f>IF(Foerderangebote!G396&lt;&gt;"",Foerderangebote!G396,IF(Foerderangebote!G396&lt;&gt;"",Foerderangebote!G396,""))</f>
        <v/>
      </c>
      <c r="O610" s="336"/>
      <c r="P610" s="336"/>
      <c r="Q610" s="336"/>
      <c r="R610" s="336"/>
      <c r="S610" s="336"/>
      <c r="T610" s="336"/>
      <c r="U610" s="336"/>
      <c r="V610" s="336"/>
      <c r="W610" s="336"/>
      <c r="X610" s="336"/>
    </row>
    <row r="611" spans="2:24" x14ac:dyDescent="0.25">
      <c r="B611" s="56"/>
      <c r="C611" s="56"/>
      <c r="D611" s="56"/>
      <c r="E611" s="56"/>
      <c r="F611" s="56"/>
      <c r="G611" s="56"/>
      <c r="K611" t="str">
        <f>IF(Foerderangebote!A397&lt;&gt;"",Foerderangebote!A397,IF(Foerderangebote!A397&lt;&gt;"",Foerderangebote!A397,""))</f>
        <v/>
      </c>
      <c r="L611" t="str">
        <f>IF(Foerderangebote!A397&lt;&gt;"",Foerderangebote!A397,IF(Foerderangebote!A397&lt;&gt;"",Foerderangebote!A397,""))</f>
        <v/>
      </c>
      <c r="M611" t="str">
        <f>IF(Foerderangebote!G397&lt;&gt;"",Foerderangebote!G397,IF(Foerderangebote!G397&lt;&gt;"",Foerderangebote!G397,""))</f>
        <v/>
      </c>
      <c r="O611" s="336"/>
      <c r="P611" s="336"/>
      <c r="Q611" s="336"/>
      <c r="R611" s="336"/>
      <c r="S611" s="336"/>
      <c r="T611" s="336"/>
      <c r="U611" s="336"/>
      <c r="V611" s="336"/>
      <c r="W611" s="336"/>
      <c r="X611" s="336"/>
    </row>
    <row r="612" spans="2:24" x14ac:dyDescent="0.25">
      <c r="B612" s="56"/>
      <c r="C612" s="56"/>
      <c r="D612" s="56"/>
      <c r="E612" s="56"/>
      <c r="F612" s="56"/>
      <c r="G612" s="56"/>
      <c r="K612" t="str">
        <f>IF(Foerderangebote!A398&lt;&gt;"",Foerderangebote!A398,IF(Foerderangebote!A398&lt;&gt;"",Foerderangebote!A398,""))</f>
        <v/>
      </c>
      <c r="L612" t="str">
        <f>IF(Foerderangebote!A398&lt;&gt;"",Foerderangebote!A398,IF(Foerderangebote!A398&lt;&gt;"",Foerderangebote!A398,""))</f>
        <v/>
      </c>
      <c r="M612" t="str">
        <f>IF(Foerderangebote!G398&lt;&gt;"",Foerderangebote!G398,IF(Foerderangebote!G398&lt;&gt;"",Foerderangebote!G398,""))</f>
        <v/>
      </c>
      <c r="O612" s="336"/>
      <c r="P612" s="336"/>
      <c r="Q612" s="336"/>
      <c r="R612" s="336"/>
      <c r="S612" s="336"/>
      <c r="T612" s="336"/>
      <c r="U612" s="336"/>
      <c r="V612" s="336"/>
      <c r="W612" s="336"/>
      <c r="X612" s="336"/>
    </row>
    <row r="613" spans="2:24" x14ac:dyDescent="0.25">
      <c r="B613" s="56"/>
      <c r="C613" s="56"/>
      <c r="D613" s="56"/>
      <c r="E613" s="56"/>
      <c r="F613" s="56"/>
      <c r="G613" s="56"/>
      <c r="K613" t="str">
        <f>IF(Foerderangebote!A399&lt;&gt;"",Foerderangebote!A399,IF(Foerderangebote!A399&lt;&gt;"",Foerderangebote!A399,""))</f>
        <v/>
      </c>
      <c r="L613" t="str">
        <f>IF(Foerderangebote!A399&lt;&gt;"",Foerderangebote!A399,IF(Foerderangebote!A399&lt;&gt;"",Foerderangebote!A399,""))</f>
        <v/>
      </c>
      <c r="M613" t="str">
        <f>IF(Foerderangebote!G399&lt;&gt;"",Foerderangebote!G399,IF(Foerderangebote!G399&lt;&gt;"",Foerderangebote!G399,""))</f>
        <v/>
      </c>
      <c r="O613" s="336"/>
      <c r="P613" s="336"/>
      <c r="Q613" s="336"/>
      <c r="R613" s="336"/>
      <c r="S613" s="336"/>
      <c r="T613" s="336"/>
      <c r="U613" s="336"/>
      <c r="V613" s="336"/>
      <c r="W613" s="336"/>
      <c r="X613" s="336"/>
    </row>
    <row r="614" spans="2:24" x14ac:dyDescent="0.25">
      <c r="B614" s="56"/>
      <c r="C614" s="56"/>
      <c r="D614" s="56"/>
      <c r="E614" s="56"/>
      <c r="F614" s="56"/>
      <c r="G614" s="56"/>
      <c r="K614" t="str">
        <f>IF(Foerderangebote!A400&lt;&gt;"",Foerderangebote!A400,IF(Foerderangebote!A400&lt;&gt;"",Foerderangebote!A400,""))</f>
        <v/>
      </c>
      <c r="L614" t="str">
        <f>IF(Foerderangebote!A400&lt;&gt;"",Foerderangebote!A400,IF(Foerderangebote!A400&lt;&gt;"",Foerderangebote!A400,""))</f>
        <v/>
      </c>
      <c r="M614" t="str">
        <f>IF(Foerderangebote!G400&lt;&gt;"",Foerderangebote!G400,IF(Foerderangebote!G400&lt;&gt;"",Foerderangebote!G400,""))</f>
        <v/>
      </c>
      <c r="O614" s="336"/>
      <c r="P614" s="336"/>
      <c r="Q614" s="336"/>
      <c r="R614" s="336"/>
      <c r="S614" s="336"/>
      <c r="T614" s="336"/>
      <c r="U614" s="336"/>
      <c r="V614" s="336"/>
      <c r="W614" s="336"/>
      <c r="X614" s="336"/>
    </row>
    <row r="615" spans="2:24" x14ac:dyDescent="0.25">
      <c r="B615" s="56"/>
      <c r="C615" s="56"/>
      <c r="D615" s="56"/>
      <c r="E615" s="56"/>
      <c r="F615" s="56"/>
      <c r="G615" s="56"/>
      <c r="K615" t="str">
        <f>IF(Foerderangebote!A401&lt;&gt;"",Foerderangebote!A401,IF(Foerderangebote!A401&lt;&gt;"",Foerderangebote!A401,""))</f>
        <v/>
      </c>
      <c r="L615" t="str">
        <f>IF(Foerderangebote!A401&lt;&gt;"",Foerderangebote!A401,IF(Foerderangebote!A401&lt;&gt;"",Foerderangebote!A401,""))</f>
        <v/>
      </c>
      <c r="M615" t="str">
        <f>IF(Foerderangebote!G401&lt;&gt;"",Foerderangebote!G401,IF(Foerderangebote!G401&lt;&gt;"",Foerderangebote!G401,""))</f>
        <v/>
      </c>
      <c r="O615" s="336"/>
      <c r="P615" s="336"/>
      <c r="Q615" s="336"/>
      <c r="R615" s="336"/>
      <c r="S615" s="336"/>
      <c r="T615" s="336"/>
      <c r="U615" s="336"/>
      <c r="V615" s="336"/>
      <c r="W615" s="336"/>
      <c r="X615" s="336"/>
    </row>
    <row r="616" spans="2:24" x14ac:dyDescent="0.25">
      <c r="B616" s="56"/>
      <c r="C616" s="56"/>
      <c r="D616" s="56"/>
      <c r="E616" s="56"/>
      <c r="F616" s="56"/>
      <c r="G616" s="56"/>
      <c r="K616" t="str">
        <f>IF(Foerderangebote!A402&lt;&gt;"",Foerderangebote!A402,IF(Foerderangebote!A402&lt;&gt;"",Foerderangebote!A402,""))</f>
        <v/>
      </c>
      <c r="L616" t="str">
        <f>IF(Foerderangebote!A402&lt;&gt;"",Foerderangebote!A402,IF(Foerderangebote!A402&lt;&gt;"",Foerderangebote!A402,""))</f>
        <v/>
      </c>
      <c r="M616" t="str">
        <f>IF(Foerderangebote!G402&lt;&gt;"",Foerderangebote!G402,IF(Foerderangebote!G402&lt;&gt;"",Foerderangebote!G402,""))</f>
        <v/>
      </c>
      <c r="O616" s="336"/>
      <c r="P616" s="336"/>
      <c r="Q616" s="336"/>
      <c r="R616" s="336"/>
      <c r="S616" s="336"/>
      <c r="T616" s="336"/>
      <c r="U616" s="336"/>
      <c r="V616" s="336"/>
      <c r="W616" s="336"/>
      <c r="X616" s="336"/>
    </row>
    <row r="617" spans="2:24" x14ac:dyDescent="0.25">
      <c r="B617" s="56"/>
      <c r="C617" s="56"/>
      <c r="D617" s="56"/>
      <c r="E617" s="56"/>
      <c r="F617" s="56"/>
      <c r="G617" s="56"/>
      <c r="K617" t="str">
        <f>IF(Foerderangebote!A403&lt;&gt;"",Foerderangebote!A403,IF(Foerderangebote!A403&lt;&gt;"",Foerderangebote!A403,""))</f>
        <v/>
      </c>
      <c r="L617" t="str">
        <f>IF(Foerderangebote!A403&lt;&gt;"",Foerderangebote!A403,IF(Foerderangebote!A403&lt;&gt;"",Foerderangebote!A403,""))</f>
        <v/>
      </c>
      <c r="M617" t="str">
        <f>IF(Foerderangebote!G403&lt;&gt;"",Foerderangebote!G403,IF(Foerderangebote!G403&lt;&gt;"",Foerderangebote!G403,""))</f>
        <v/>
      </c>
      <c r="O617" s="336"/>
      <c r="P617" s="336"/>
      <c r="Q617" s="336"/>
      <c r="R617" s="336"/>
      <c r="S617" s="336"/>
      <c r="T617" s="336"/>
      <c r="U617" s="336"/>
      <c r="V617" s="336"/>
      <c r="W617" s="336"/>
      <c r="X617" s="336"/>
    </row>
    <row r="618" spans="2:24" x14ac:dyDescent="0.25">
      <c r="B618" s="56"/>
      <c r="C618" s="56"/>
      <c r="D618" s="56"/>
      <c r="E618" s="56"/>
      <c r="F618" s="56"/>
      <c r="G618" s="56"/>
      <c r="K618" t="str">
        <f>IF(Foerderangebote!A404&lt;&gt;"",Foerderangebote!A404,IF(Foerderangebote!A404&lt;&gt;"",Foerderangebote!A404,""))</f>
        <v/>
      </c>
      <c r="L618" t="str">
        <f>IF(Foerderangebote!A404&lt;&gt;"",Foerderangebote!A404,IF(Foerderangebote!A404&lt;&gt;"",Foerderangebote!A404,""))</f>
        <v/>
      </c>
      <c r="M618" t="str">
        <f>IF(Foerderangebote!G404&lt;&gt;"",Foerderangebote!G404,IF(Foerderangebote!G404&lt;&gt;"",Foerderangebote!G404,""))</f>
        <v/>
      </c>
      <c r="O618" s="336"/>
      <c r="P618" s="336"/>
      <c r="Q618" s="336"/>
      <c r="R618" s="336"/>
      <c r="S618" s="336"/>
      <c r="T618" s="336"/>
      <c r="U618" s="336"/>
      <c r="V618" s="336"/>
      <c r="W618" s="336"/>
      <c r="X618" s="336"/>
    </row>
    <row r="619" spans="2:24" x14ac:dyDescent="0.25">
      <c r="B619" s="56"/>
      <c r="C619" s="56"/>
      <c r="D619" s="56"/>
      <c r="E619" s="56"/>
      <c r="F619" s="56"/>
      <c r="G619" s="56"/>
      <c r="K619" t="str">
        <f>IF(Foerderangebote!A405&lt;&gt;"",Foerderangebote!A405,IF(Foerderangebote!A405&lt;&gt;"",Foerderangebote!A405,""))</f>
        <v/>
      </c>
      <c r="L619" t="str">
        <f>IF(Foerderangebote!A405&lt;&gt;"",Foerderangebote!A405,IF(Foerderangebote!A405&lt;&gt;"",Foerderangebote!A405,""))</f>
        <v/>
      </c>
      <c r="M619" t="str">
        <f>IF(Foerderangebote!G405&lt;&gt;"",Foerderangebote!G405,IF(Foerderangebote!G405&lt;&gt;"",Foerderangebote!G405,""))</f>
        <v/>
      </c>
      <c r="O619" s="336"/>
      <c r="P619" s="336"/>
      <c r="Q619" s="336"/>
      <c r="R619" s="336"/>
      <c r="S619" s="336"/>
      <c r="T619" s="336"/>
      <c r="U619" s="336"/>
      <c r="V619" s="336"/>
      <c r="W619" s="336"/>
      <c r="X619" s="336"/>
    </row>
    <row r="620" spans="2:24" x14ac:dyDescent="0.25">
      <c r="B620" s="56"/>
      <c r="C620" s="56"/>
      <c r="D620" s="56"/>
      <c r="E620" s="56"/>
      <c r="F620" s="56"/>
      <c r="G620" s="56"/>
      <c r="K620" t="str">
        <f>IF(Foerderangebote!A406&lt;&gt;"",Foerderangebote!A406,IF(Foerderangebote!A406&lt;&gt;"",Foerderangebote!A406,""))</f>
        <v/>
      </c>
      <c r="L620" t="str">
        <f>IF(Foerderangebote!A406&lt;&gt;"",Foerderangebote!A406,IF(Foerderangebote!A406&lt;&gt;"",Foerderangebote!A406,""))</f>
        <v/>
      </c>
      <c r="M620" t="str">
        <f>IF(Foerderangebote!G406&lt;&gt;"",Foerderangebote!G406,IF(Foerderangebote!G406&lt;&gt;"",Foerderangebote!G406,""))</f>
        <v/>
      </c>
      <c r="O620" s="336"/>
      <c r="P620" s="336"/>
      <c r="Q620" s="336"/>
      <c r="R620" s="336"/>
      <c r="S620" s="336"/>
      <c r="T620" s="336"/>
      <c r="U620" s="336"/>
      <c r="V620" s="336"/>
      <c r="W620" s="336"/>
      <c r="X620" s="336"/>
    </row>
    <row r="621" spans="2:24" x14ac:dyDescent="0.25">
      <c r="B621" s="56"/>
      <c r="C621" s="56"/>
      <c r="D621" s="56"/>
      <c r="E621" s="56"/>
      <c r="F621" s="56"/>
      <c r="G621" s="56"/>
      <c r="K621" t="str">
        <f>IF(Foerderangebote!A407&lt;&gt;"",Foerderangebote!A407,IF(Foerderangebote!A407&lt;&gt;"",Foerderangebote!A407,""))</f>
        <v/>
      </c>
      <c r="L621" t="str">
        <f>IF(Foerderangebote!A407&lt;&gt;"",Foerderangebote!A407,IF(Foerderangebote!A407&lt;&gt;"",Foerderangebote!A407,""))</f>
        <v/>
      </c>
      <c r="M621" t="str">
        <f>IF(Foerderangebote!G407&lt;&gt;"",Foerderangebote!G407,IF(Foerderangebote!G407&lt;&gt;"",Foerderangebote!G407,""))</f>
        <v/>
      </c>
      <c r="O621" s="336"/>
      <c r="P621" s="336"/>
      <c r="Q621" s="336"/>
      <c r="R621" s="336"/>
      <c r="S621" s="336"/>
      <c r="T621" s="336"/>
      <c r="U621" s="336"/>
      <c r="V621" s="336"/>
      <c r="W621" s="336"/>
      <c r="X621" s="336"/>
    </row>
    <row r="622" spans="2:24" x14ac:dyDescent="0.25">
      <c r="B622" s="56"/>
      <c r="C622" s="56"/>
      <c r="D622" s="56"/>
      <c r="E622" s="56"/>
      <c r="F622" s="56"/>
      <c r="G622" s="56"/>
      <c r="K622" t="str">
        <f>IF(Foerderangebote!A408&lt;&gt;"",Foerderangebote!A408,IF(Foerderangebote!A408&lt;&gt;"",Foerderangebote!A408,""))</f>
        <v/>
      </c>
      <c r="L622" t="str">
        <f>IF(Foerderangebote!A408&lt;&gt;"",Foerderangebote!A408,IF(Foerderangebote!A408&lt;&gt;"",Foerderangebote!A408,""))</f>
        <v/>
      </c>
      <c r="M622" t="str">
        <f>IF(Foerderangebote!G408&lt;&gt;"",Foerderangebote!G408,IF(Foerderangebote!G408&lt;&gt;"",Foerderangebote!G408,""))</f>
        <v/>
      </c>
      <c r="O622" s="336"/>
      <c r="P622" s="336"/>
      <c r="Q622" s="336"/>
      <c r="R622" s="336"/>
      <c r="S622" s="336"/>
      <c r="T622" s="336"/>
      <c r="U622" s="336"/>
      <c r="V622" s="336"/>
      <c r="W622" s="336"/>
      <c r="X622" s="336"/>
    </row>
    <row r="623" spans="2:24" x14ac:dyDescent="0.25">
      <c r="B623" s="56"/>
      <c r="C623" s="56"/>
      <c r="D623" s="56"/>
      <c r="E623" s="56"/>
      <c r="F623" s="56"/>
      <c r="G623" s="56"/>
      <c r="K623" t="str">
        <f>IF(Foerderangebote!A409&lt;&gt;"",Foerderangebote!A409,IF(Foerderangebote!A409&lt;&gt;"",Foerderangebote!A409,""))</f>
        <v/>
      </c>
      <c r="L623" t="str">
        <f>IF(Foerderangebote!A409&lt;&gt;"",Foerderangebote!A409,IF(Foerderangebote!A409&lt;&gt;"",Foerderangebote!A409,""))</f>
        <v/>
      </c>
      <c r="M623" t="str">
        <f>IF(Foerderangebote!G409&lt;&gt;"",Foerderangebote!G409,IF(Foerderangebote!G409&lt;&gt;"",Foerderangebote!G409,""))</f>
        <v/>
      </c>
      <c r="O623" s="336"/>
      <c r="P623" s="336"/>
      <c r="Q623" s="336"/>
      <c r="R623" s="336"/>
      <c r="S623" s="336"/>
      <c r="T623" s="336"/>
      <c r="U623" s="336"/>
      <c r="V623" s="336"/>
      <c r="W623" s="336"/>
      <c r="X623" s="336"/>
    </row>
    <row r="624" spans="2:24" x14ac:dyDescent="0.25">
      <c r="B624" s="56"/>
      <c r="C624" s="56"/>
      <c r="D624" s="56"/>
      <c r="E624" s="56"/>
      <c r="F624" s="56"/>
      <c r="G624" s="56"/>
      <c r="K624" t="str">
        <f>IF(Foerderangebote!A410&lt;&gt;"",Foerderangebote!A410,IF(Foerderangebote!A410&lt;&gt;"",Foerderangebote!A410,""))</f>
        <v/>
      </c>
      <c r="L624" t="str">
        <f>IF(Foerderangebote!A410&lt;&gt;"",Foerderangebote!A410,IF(Foerderangebote!A410&lt;&gt;"",Foerderangebote!A410,""))</f>
        <v/>
      </c>
      <c r="M624" t="str">
        <f>IF(Foerderangebote!G410&lt;&gt;"",Foerderangebote!G410,IF(Foerderangebote!G410&lt;&gt;"",Foerderangebote!G410,""))</f>
        <v/>
      </c>
      <c r="O624" s="336"/>
      <c r="P624" s="336"/>
      <c r="Q624" s="336"/>
      <c r="R624" s="336"/>
      <c r="S624" s="336"/>
      <c r="T624" s="336"/>
      <c r="U624" s="336"/>
      <c r="V624" s="336"/>
      <c r="W624" s="336"/>
      <c r="X624" s="336"/>
    </row>
    <row r="625" spans="2:24" x14ac:dyDescent="0.25">
      <c r="B625" s="56"/>
      <c r="C625" s="56"/>
      <c r="D625" s="56"/>
      <c r="E625" s="56"/>
      <c r="F625" s="56"/>
      <c r="G625" s="56"/>
      <c r="K625" t="str">
        <f>IF(Foerderangebote!A411&lt;&gt;"",Foerderangebote!A411,IF(Foerderangebote!A411&lt;&gt;"",Foerderangebote!A411,""))</f>
        <v/>
      </c>
      <c r="L625" t="str">
        <f>IF(Foerderangebote!A411&lt;&gt;"",Foerderangebote!A411,IF(Foerderangebote!A411&lt;&gt;"",Foerderangebote!A411,""))</f>
        <v/>
      </c>
      <c r="M625" t="str">
        <f>IF(Foerderangebote!G411&lt;&gt;"",Foerderangebote!G411,IF(Foerderangebote!G411&lt;&gt;"",Foerderangebote!G411,""))</f>
        <v/>
      </c>
      <c r="O625" s="336"/>
      <c r="P625" s="336"/>
      <c r="Q625" s="336"/>
      <c r="R625" s="336"/>
      <c r="S625" s="336"/>
      <c r="T625" s="336"/>
      <c r="U625" s="336"/>
      <c r="V625" s="336"/>
      <c r="W625" s="336"/>
      <c r="X625" s="336"/>
    </row>
    <row r="626" spans="2:24" x14ac:dyDescent="0.25">
      <c r="B626" s="56"/>
      <c r="C626" s="56"/>
      <c r="D626" s="56"/>
      <c r="E626" s="56"/>
      <c r="F626" s="56"/>
      <c r="G626" s="56"/>
      <c r="K626" t="str">
        <f>IF(Foerderangebote!A412&lt;&gt;"",Foerderangebote!A412,IF(Foerderangebote!A412&lt;&gt;"",Foerderangebote!A412,""))</f>
        <v/>
      </c>
      <c r="L626" t="str">
        <f>IF(Foerderangebote!A412&lt;&gt;"",Foerderangebote!A412,IF(Foerderangebote!A412&lt;&gt;"",Foerderangebote!A412,""))</f>
        <v/>
      </c>
      <c r="M626" t="str">
        <f>IF(Foerderangebote!G412&lt;&gt;"",Foerderangebote!G412,IF(Foerderangebote!G412&lt;&gt;"",Foerderangebote!G412,""))</f>
        <v/>
      </c>
      <c r="O626" s="336"/>
      <c r="P626" s="336"/>
      <c r="Q626" s="336"/>
      <c r="R626" s="336"/>
      <c r="S626" s="336"/>
      <c r="T626" s="336"/>
      <c r="U626" s="336"/>
      <c r="V626" s="336"/>
      <c r="W626" s="336"/>
      <c r="X626" s="336"/>
    </row>
    <row r="627" spans="2:24" x14ac:dyDescent="0.25">
      <c r="B627" s="56"/>
      <c r="C627" s="56"/>
      <c r="D627" s="56"/>
      <c r="E627" s="56"/>
      <c r="F627" s="56"/>
      <c r="G627" s="56"/>
      <c r="K627" t="str">
        <f>IF(Foerderangebote!A413&lt;&gt;"",Foerderangebote!A413,IF(Foerderangebote!A413&lt;&gt;"",Foerderangebote!A413,""))</f>
        <v/>
      </c>
      <c r="L627" t="str">
        <f>IF(Foerderangebote!A413&lt;&gt;"",Foerderangebote!A413,IF(Foerderangebote!A413&lt;&gt;"",Foerderangebote!A413,""))</f>
        <v/>
      </c>
      <c r="M627" t="str">
        <f>IF(Foerderangebote!G413&lt;&gt;"",Foerderangebote!G413,IF(Foerderangebote!G413&lt;&gt;"",Foerderangebote!G413,""))</f>
        <v/>
      </c>
      <c r="O627" s="336"/>
      <c r="P627" s="336"/>
      <c r="Q627" s="336"/>
      <c r="R627" s="336"/>
      <c r="S627" s="336"/>
      <c r="T627" s="336"/>
      <c r="U627" s="336"/>
      <c r="V627" s="336"/>
      <c r="W627" s="336"/>
      <c r="X627" s="336"/>
    </row>
    <row r="628" spans="2:24" x14ac:dyDescent="0.25">
      <c r="B628" s="56"/>
      <c r="C628" s="56"/>
      <c r="D628" s="56"/>
      <c r="E628" s="56"/>
      <c r="F628" s="56"/>
      <c r="G628" s="56"/>
      <c r="K628" t="str">
        <f>IF(Foerderangebote!A414&lt;&gt;"",Foerderangebote!A414,IF(Foerderangebote!A414&lt;&gt;"",Foerderangebote!A414,""))</f>
        <v/>
      </c>
      <c r="L628" t="str">
        <f>IF(Foerderangebote!A414&lt;&gt;"",Foerderangebote!A414,IF(Foerderangebote!A414&lt;&gt;"",Foerderangebote!A414,""))</f>
        <v/>
      </c>
      <c r="M628" t="str">
        <f>IF(Foerderangebote!G414&lt;&gt;"",Foerderangebote!G414,IF(Foerderangebote!G414&lt;&gt;"",Foerderangebote!G414,""))</f>
        <v/>
      </c>
      <c r="O628" s="336"/>
      <c r="P628" s="336"/>
      <c r="Q628" s="336"/>
      <c r="R628" s="336"/>
      <c r="S628" s="336"/>
      <c r="T628" s="336"/>
      <c r="U628" s="336"/>
      <c r="V628" s="336"/>
      <c r="W628" s="336"/>
      <c r="X628" s="336"/>
    </row>
    <row r="629" spans="2:24" x14ac:dyDescent="0.25">
      <c r="B629" s="56"/>
      <c r="C629" s="56"/>
      <c r="D629" s="56"/>
      <c r="E629" s="56"/>
      <c r="F629" s="56"/>
      <c r="G629" s="56"/>
      <c r="K629" t="str">
        <f>IF(Foerderangebote!A415&lt;&gt;"",Foerderangebote!A415,IF(Foerderangebote!A415&lt;&gt;"",Foerderangebote!A415,""))</f>
        <v/>
      </c>
      <c r="L629" t="str">
        <f>IF(Foerderangebote!A415&lt;&gt;"",Foerderangebote!A415,IF(Foerderangebote!A415&lt;&gt;"",Foerderangebote!A415,""))</f>
        <v/>
      </c>
      <c r="M629" t="str">
        <f>IF(Foerderangebote!G415&lt;&gt;"",Foerderangebote!G415,IF(Foerderangebote!G415&lt;&gt;"",Foerderangebote!G415,""))</f>
        <v/>
      </c>
      <c r="O629" s="336"/>
      <c r="P629" s="336"/>
      <c r="Q629" s="336"/>
      <c r="R629" s="336"/>
      <c r="S629" s="336"/>
      <c r="T629" s="336"/>
      <c r="U629" s="336"/>
      <c r="V629" s="336"/>
      <c r="W629" s="336"/>
      <c r="X629" s="336"/>
    </row>
    <row r="630" spans="2:24" x14ac:dyDescent="0.25">
      <c r="B630" s="56"/>
      <c r="C630" s="56"/>
      <c r="D630" s="56"/>
      <c r="E630" s="56"/>
      <c r="F630" s="56"/>
      <c r="G630" s="56"/>
      <c r="K630" t="str">
        <f>IF(Foerderangebote!A416&lt;&gt;"",Foerderangebote!A416,IF(Foerderangebote!A416&lt;&gt;"",Foerderangebote!A416,""))</f>
        <v/>
      </c>
      <c r="L630" t="str">
        <f>IF(Foerderangebote!A416&lt;&gt;"",Foerderangebote!A416,IF(Foerderangebote!A416&lt;&gt;"",Foerderangebote!A416,""))</f>
        <v/>
      </c>
      <c r="M630" t="str">
        <f>IF(Foerderangebote!G416&lt;&gt;"",Foerderangebote!G416,IF(Foerderangebote!G416&lt;&gt;"",Foerderangebote!G416,""))</f>
        <v/>
      </c>
      <c r="O630" s="336"/>
      <c r="P630" s="336"/>
      <c r="Q630" s="336"/>
      <c r="R630" s="336"/>
      <c r="S630" s="336"/>
      <c r="T630" s="336"/>
      <c r="U630" s="336"/>
      <c r="V630" s="336"/>
      <c r="W630" s="336"/>
      <c r="X630" s="336"/>
    </row>
    <row r="631" spans="2:24" x14ac:dyDescent="0.25">
      <c r="B631" s="56"/>
      <c r="C631" s="56"/>
      <c r="D631" s="56"/>
      <c r="E631" s="56"/>
      <c r="F631" s="56"/>
      <c r="G631" s="56"/>
      <c r="K631" t="str">
        <f>IF(Foerderangebote!A417&lt;&gt;"",Foerderangebote!A417,IF(Foerderangebote!A417&lt;&gt;"",Foerderangebote!A417,""))</f>
        <v/>
      </c>
      <c r="L631" t="str">
        <f>IF(Foerderangebote!A417&lt;&gt;"",Foerderangebote!A417,IF(Foerderangebote!A417&lt;&gt;"",Foerderangebote!A417,""))</f>
        <v/>
      </c>
      <c r="M631" t="str">
        <f>IF(Foerderangebote!G417&lt;&gt;"",Foerderangebote!G417,IF(Foerderangebote!G417&lt;&gt;"",Foerderangebote!G417,""))</f>
        <v/>
      </c>
      <c r="O631" s="336"/>
      <c r="P631" s="336"/>
      <c r="Q631" s="336"/>
      <c r="R631" s="336"/>
      <c r="S631" s="336"/>
      <c r="T631" s="336"/>
      <c r="U631" s="336"/>
      <c r="V631" s="336"/>
      <c r="W631" s="336"/>
      <c r="X631" s="336"/>
    </row>
    <row r="632" spans="2:24" x14ac:dyDescent="0.25">
      <c r="B632" s="56"/>
      <c r="C632" s="56"/>
      <c r="D632" s="56"/>
      <c r="E632" s="56"/>
      <c r="F632" s="56"/>
      <c r="G632" s="56"/>
      <c r="K632" t="str">
        <f>IF(Foerderangebote!A418&lt;&gt;"",Foerderangebote!A418,IF(Foerderangebote!A418&lt;&gt;"",Foerderangebote!A418,""))</f>
        <v/>
      </c>
      <c r="L632" t="str">
        <f>IF(Foerderangebote!A418&lt;&gt;"",Foerderangebote!A418,IF(Foerderangebote!A418&lt;&gt;"",Foerderangebote!A418,""))</f>
        <v/>
      </c>
      <c r="M632" t="str">
        <f>IF(Foerderangebote!G418&lt;&gt;"",Foerderangebote!G418,IF(Foerderangebote!G418&lt;&gt;"",Foerderangebote!G418,""))</f>
        <v/>
      </c>
      <c r="O632" s="336"/>
      <c r="P632" s="336"/>
      <c r="Q632" s="336"/>
      <c r="R632" s="336"/>
      <c r="S632" s="336"/>
      <c r="T632" s="336"/>
      <c r="U632" s="336"/>
      <c r="V632" s="336"/>
      <c r="W632" s="336"/>
      <c r="X632" s="336"/>
    </row>
    <row r="633" spans="2:24" x14ac:dyDescent="0.25">
      <c r="B633" s="56"/>
      <c r="C633" s="56"/>
      <c r="D633" s="56"/>
      <c r="E633" s="56"/>
      <c r="F633" s="56"/>
      <c r="G633" s="56"/>
      <c r="K633" t="str">
        <f>IF(Foerderangebote!A419&lt;&gt;"",Foerderangebote!A419,IF(Foerderangebote!A419&lt;&gt;"",Foerderangebote!A419,""))</f>
        <v/>
      </c>
      <c r="L633" t="str">
        <f>IF(Foerderangebote!A419&lt;&gt;"",Foerderangebote!A419,IF(Foerderangebote!A419&lt;&gt;"",Foerderangebote!A419,""))</f>
        <v/>
      </c>
      <c r="M633" t="str">
        <f>IF(Foerderangebote!G419&lt;&gt;"",Foerderangebote!G419,IF(Foerderangebote!G419&lt;&gt;"",Foerderangebote!G419,""))</f>
        <v/>
      </c>
      <c r="O633" s="336"/>
      <c r="P633" s="336"/>
      <c r="Q633" s="336"/>
      <c r="R633" s="336"/>
      <c r="S633" s="336"/>
      <c r="T633" s="336"/>
      <c r="U633" s="336"/>
      <c r="V633" s="336"/>
      <c r="W633" s="336"/>
      <c r="X633" s="336"/>
    </row>
    <row r="634" spans="2:24" x14ac:dyDescent="0.25">
      <c r="B634" s="56"/>
      <c r="C634" s="56"/>
      <c r="D634" s="56"/>
      <c r="E634" s="56"/>
      <c r="F634" s="56"/>
      <c r="G634" s="56"/>
      <c r="K634" t="str">
        <f>IF(Foerderangebote!A420&lt;&gt;"",Foerderangebote!A420,IF(Foerderangebote!A420&lt;&gt;"",Foerderangebote!A420,""))</f>
        <v/>
      </c>
      <c r="L634" t="str">
        <f>IF(Foerderangebote!A420&lt;&gt;"",Foerderangebote!A420,IF(Foerderangebote!A420&lt;&gt;"",Foerderangebote!A420,""))</f>
        <v/>
      </c>
      <c r="M634" t="str">
        <f>IF(Foerderangebote!G420&lt;&gt;"",Foerderangebote!G420,IF(Foerderangebote!G420&lt;&gt;"",Foerderangebote!G420,""))</f>
        <v/>
      </c>
      <c r="O634" s="336"/>
      <c r="P634" s="336"/>
      <c r="Q634" s="336"/>
      <c r="R634" s="336"/>
      <c r="S634" s="336"/>
      <c r="T634" s="336"/>
      <c r="U634" s="336"/>
      <c r="V634" s="336"/>
      <c r="W634" s="336"/>
      <c r="X634" s="336"/>
    </row>
    <row r="635" spans="2:24" x14ac:dyDescent="0.25">
      <c r="B635" s="56"/>
      <c r="C635" s="56"/>
      <c r="D635" s="56"/>
      <c r="E635" s="56"/>
      <c r="F635" s="56"/>
      <c r="G635" s="56"/>
      <c r="K635" t="str">
        <f>IF(Foerderangebote!A421&lt;&gt;"",Foerderangebote!A421,IF(Foerderangebote!A421&lt;&gt;"",Foerderangebote!A421,""))</f>
        <v/>
      </c>
      <c r="L635" t="str">
        <f>IF(Foerderangebote!A421&lt;&gt;"",Foerderangebote!A421,IF(Foerderangebote!A421&lt;&gt;"",Foerderangebote!A421,""))</f>
        <v/>
      </c>
      <c r="M635" t="str">
        <f>IF(Foerderangebote!G421&lt;&gt;"",Foerderangebote!G421,IF(Foerderangebote!G421&lt;&gt;"",Foerderangebote!G421,""))</f>
        <v/>
      </c>
      <c r="O635" s="336"/>
      <c r="P635" s="336"/>
      <c r="Q635" s="336"/>
      <c r="R635" s="336"/>
      <c r="S635" s="336"/>
      <c r="T635" s="336"/>
      <c r="U635" s="336"/>
      <c r="V635" s="336"/>
      <c r="W635" s="336"/>
      <c r="X635" s="336"/>
    </row>
    <row r="636" spans="2:24" x14ac:dyDescent="0.25">
      <c r="B636" s="56"/>
      <c r="C636" s="56"/>
      <c r="D636" s="56"/>
      <c r="E636" s="56"/>
      <c r="F636" s="56"/>
      <c r="G636" s="56"/>
      <c r="K636" t="str">
        <f>IF(Foerderangebote!A422&lt;&gt;"",Foerderangebote!A422,IF(Foerderangebote!A422&lt;&gt;"",Foerderangebote!A422,""))</f>
        <v/>
      </c>
      <c r="L636" t="str">
        <f>IF(Foerderangebote!A422&lt;&gt;"",Foerderangebote!A422,IF(Foerderangebote!A422&lt;&gt;"",Foerderangebote!A422,""))</f>
        <v/>
      </c>
      <c r="M636" t="str">
        <f>IF(Foerderangebote!G422&lt;&gt;"",Foerderangebote!G422,IF(Foerderangebote!G422&lt;&gt;"",Foerderangebote!G422,""))</f>
        <v/>
      </c>
      <c r="O636" s="336"/>
      <c r="P636" s="336"/>
      <c r="Q636" s="336"/>
      <c r="R636" s="336"/>
      <c r="S636" s="336"/>
      <c r="T636" s="336"/>
      <c r="U636" s="336"/>
      <c r="V636" s="336"/>
      <c r="W636" s="336"/>
      <c r="X636" s="336"/>
    </row>
    <row r="637" spans="2:24" x14ac:dyDescent="0.25">
      <c r="B637" s="56"/>
      <c r="C637" s="56"/>
      <c r="D637" s="56"/>
      <c r="E637" s="56"/>
      <c r="F637" s="56"/>
      <c r="G637" s="56"/>
      <c r="K637" t="str">
        <f>IF(Foerderangebote!A423&lt;&gt;"",Foerderangebote!A423,IF(Foerderangebote!A423&lt;&gt;"",Foerderangebote!A423,""))</f>
        <v/>
      </c>
      <c r="L637" t="str">
        <f>IF(Foerderangebote!A423&lt;&gt;"",Foerderangebote!A423,IF(Foerderangebote!A423&lt;&gt;"",Foerderangebote!A423,""))</f>
        <v/>
      </c>
      <c r="M637" t="str">
        <f>IF(Foerderangebote!G423&lt;&gt;"",Foerderangebote!G423,IF(Foerderangebote!G423&lt;&gt;"",Foerderangebote!G423,""))</f>
        <v/>
      </c>
      <c r="O637" s="336"/>
      <c r="P637" s="336"/>
      <c r="Q637" s="336"/>
      <c r="R637" s="336"/>
      <c r="S637" s="336"/>
      <c r="T637" s="336"/>
      <c r="U637" s="336"/>
      <c r="V637" s="336"/>
      <c r="W637" s="336"/>
      <c r="X637" s="336"/>
    </row>
    <row r="638" spans="2:24" x14ac:dyDescent="0.25">
      <c r="B638" s="56"/>
      <c r="C638" s="56"/>
      <c r="D638" s="56"/>
      <c r="E638" s="56"/>
      <c r="F638" s="56"/>
      <c r="G638" s="56"/>
      <c r="K638" t="str">
        <f>IF(Foerderangebote!A424&lt;&gt;"",Foerderangebote!A424,IF(Foerderangebote!A424&lt;&gt;"",Foerderangebote!A424,""))</f>
        <v/>
      </c>
      <c r="L638" t="str">
        <f>IF(Foerderangebote!A424&lt;&gt;"",Foerderangebote!A424,IF(Foerderangebote!A424&lt;&gt;"",Foerderangebote!A424,""))</f>
        <v/>
      </c>
      <c r="M638" t="str">
        <f>IF(Foerderangebote!G424&lt;&gt;"",Foerderangebote!G424,IF(Foerderangebote!G424&lt;&gt;"",Foerderangebote!G424,""))</f>
        <v/>
      </c>
      <c r="O638" s="336"/>
      <c r="P638" s="336"/>
      <c r="Q638" s="336"/>
      <c r="R638" s="336"/>
      <c r="S638" s="336"/>
      <c r="T638" s="336"/>
      <c r="U638" s="336"/>
      <c r="V638" s="336"/>
      <c r="W638" s="336"/>
      <c r="X638" s="336"/>
    </row>
    <row r="639" spans="2:24" x14ac:dyDescent="0.25">
      <c r="B639" s="56"/>
      <c r="C639" s="56"/>
      <c r="D639" s="56"/>
      <c r="E639" s="56"/>
      <c r="F639" s="56"/>
      <c r="G639" s="56"/>
      <c r="K639" t="str">
        <f>IF(Foerderangebote!A425&lt;&gt;"",Foerderangebote!A425,IF(Foerderangebote!A425&lt;&gt;"",Foerderangebote!A425,""))</f>
        <v/>
      </c>
      <c r="L639" t="str">
        <f>IF(Foerderangebote!A425&lt;&gt;"",Foerderangebote!A425,IF(Foerderangebote!A425&lt;&gt;"",Foerderangebote!A425,""))</f>
        <v/>
      </c>
      <c r="M639" t="str">
        <f>IF(Foerderangebote!G425&lt;&gt;"",Foerderangebote!G425,IF(Foerderangebote!G425&lt;&gt;"",Foerderangebote!G425,""))</f>
        <v/>
      </c>
      <c r="O639" s="336"/>
      <c r="P639" s="336"/>
      <c r="Q639" s="336"/>
      <c r="R639" s="336"/>
      <c r="S639" s="336"/>
      <c r="T639" s="336"/>
      <c r="U639" s="336"/>
      <c r="V639" s="336"/>
      <c r="W639" s="336"/>
      <c r="X639" s="336"/>
    </row>
    <row r="640" spans="2:24" x14ac:dyDescent="0.25">
      <c r="B640" s="56"/>
      <c r="C640" s="56"/>
      <c r="D640" s="56"/>
      <c r="E640" s="56"/>
      <c r="F640" s="56"/>
      <c r="G640" s="56"/>
      <c r="K640" t="str">
        <f>IF(Foerderangebote!A426&lt;&gt;"",Foerderangebote!A426,IF(Foerderangebote!A426&lt;&gt;"",Foerderangebote!A426,""))</f>
        <v/>
      </c>
      <c r="L640" t="str">
        <f>IF(Foerderangebote!A426&lt;&gt;"",Foerderangebote!A426,IF(Foerderangebote!A426&lt;&gt;"",Foerderangebote!A426,""))</f>
        <v/>
      </c>
      <c r="M640" t="str">
        <f>IF(Foerderangebote!G426&lt;&gt;"",Foerderangebote!G426,IF(Foerderangebote!G426&lt;&gt;"",Foerderangebote!G426,""))</f>
        <v/>
      </c>
      <c r="O640" s="336"/>
      <c r="P640" s="336"/>
      <c r="Q640" s="336"/>
      <c r="R640" s="336"/>
      <c r="S640" s="336"/>
      <c r="T640" s="336"/>
      <c r="U640" s="336"/>
      <c r="V640" s="336"/>
      <c r="W640" s="336"/>
      <c r="X640" s="336"/>
    </row>
    <row r="641" spans="2:24" x14ac:dyDescent="0.25">
      <c r="B641" s="56"/>
      <c r="C641" s="56"/>
      <c r="D641" s="56"/>
      <c r="E641" s="56"/>
      <c r="F641" s="56"/>
      <c r="G641" s="56"/>
      <c r="K641" t="str">
        <f>IF(Foerderangebote!A427&lt;&gt;"",Foerderangebote!A427,IF(Foerderangebote!A427&lt;&gt;"",Foerderangebote!A427,""))</f>
        <v/>
      </c>
      <c r="L641" t="str">
        <f>IF(Foerderangebote!A427&lt;&gt;"",Foerderangebote!A427,IF(Foerderangebote!A427&lt;&gt;"",Foerderangebote!A427,""))</f>
        <v/>
      </c>
      <c r="M641" t="str">
        <f>IF(Foerderangebote!G427&lt;&gt;"",Foerderangebote!G427,IF(Foerderangebote!G427&lt;&gt;"",Foerderangebote!G427,""))</f>
        <v/>
      </c>
      <c r="O641" s="336"/>
      <c r="P641" s="336"/>
      <c r="Q641" s="336"/>
      <c r="R641" s="336"/>
      <c r="S641" s="336"/>
      <c r="T641" s="336"/>
      <c r="U641" s="336"/>
      <c r="V641" s="336"/>
      <c r="W641" s="336"/>
      <c r="X641" s="336"/>
    </row>
    <row r="642" spans="2:24" x14ac:dyDescent="0.25">
      <c r="B642" s="56"/>
      <c r="C642" s="56"/>
      <c r="D642" s="56"/>
      <c r="E642" s="56"/>
      <c r="F642" s="56"/>
      <c r="G642" s="56"/>
      <c r="K642" t="str">
        <f>IF(Foerderangebote!A428&lt;&gt;"",Foerderangebote!A428,IF(Foerderangebote!A428&lt;&gt;"",Foerderangebote!A428,""))</f>
        <v/>
      </c>
      <c r="L642" t="str">
        <f>IF(Foerderangebote!A428&lt;&gt;"",Foerderangebote!A428,IF(Foerderangebote!A428&lt;&gt;"",Foerderangebote!A428,""))</f>
        <v/>
      </c>
      <c r="M642" t="str">
        <f>IF(Foerderangebote!G428&lt;&gt;"",Foerderangebote!G428,IF(Foerderangebote!G428&lt;&gt;"",Foerderangebote!G428,""))</f>
        <v/>
      </c>
      <c r="O642" s="336"/>
      <c r="P642" s="336"/>
      <c r="Q642" s="336"/>
      <c r="R642" s="336"/>
      <c r="S642" s="336"/>
      <c r="T642" s="336"/>
      <c r="U642" s="336"/>
      <c r="V642" s="336"/>
      <c r="W642" s="336"/>
      <c r="X642" s="336"/>
    </row>
    <row r="643" spans="2:24" x14ac:dyDescent="0.25">
      <c r="B643" s="56"/>
      <c r="C643" s="56"/>
      <c r="D643" s="56"/>
      <c r="E643" s="56"/>
      <c r="F643" s="56"/>
      <c r="G643" s="56"/>
      <c r="K643" t="str">
        <f>IF(Foerderangebote!A429&lt;&gt;"",Foerderangebote!A429,IF(Foerderangebote!A429&lt;&gt;"",Foerderangebote!A429,""))</f>
        <v/>
      </c>
      <c r="L643" t="str">
        <f>IF(Foerderangebote!A429&lt;&gt;"",Foerderangebote!A429,IF(Foerderangebote!A429&lt;&gt;"",Foerderangebote!A429,""))</f>
        <v/>
      </c>
      <c r="M643" t="str">
        <f>IF(Foerderangebote!G429&lt;&gt;"",Foerderangebote!G429,IF(Foerderangebote!G429&lt;&gt;"",Foerderangebote!G429,""))</f>
        <v/>
      </c>
      <c r="O643" s="336"/>
      <c r="P643" s="336"/>
      <c r="Q643" s="336"/>
      <c r="R643" s="336"/>
      <c r="S643" s="336"/>
      <c r="T643" s="336"/>
      <c r="U643" s="336"/>
      <c r="V643" s="336"/>
      <c r="W643" s="336"/>
      <c r="X643" s="336"/>
    </row>
    <row r="644" spans="2:24" x14ac:dyDescent="0.25">
      <c r="B644" s="56"/>
      <c r="C644" s="56"/>
      <c r="D644" s="56"/>
      <c r="E644" s="56"/>
      <c r="F644" s="56"/>
      <c r="G644" s="56"/>
      <c r="K644" t="str">
        <f>IF(Foerderangebote!A430&lt;&gt;"",Foerderangebote!A430,IF(Foerderangebote!A430&lt;&gt;"",Foerderangebote!A430,""))</f>
        <v/>
      </c>
      <c r="L644" t="str">
        <f>IF(Foerderangebote!A430&lt;&gt;"",Foerderangebote!A430,IF(Foerderangebote!A430&lt;&gt;"",Foerderangebote!A430,""))</f>
        <v/>
      </c>
      <c r="M644" t="str">
        <f>IF(Foerderangebote!G430&lt;&gt;"",Foerderangebote!G430,IF(Foerderangebote!G430&lt;&gt;"",Foerderangebote!G430,""))</f>
        <v/>
      </c>
      <c r="O644" s="336"/>
      <c r="P644" s="336"/>
      <c r="Q644" s="336"/>
      <c r="R644" s="336"/>
      <c r="S644" s="336"/>
      <c r="T644" s="336"/>
      <c r="U644" s="336"/>
      <c r="V644" s="336"/>
      <c r="W644" s="336"/>
      <c r="X644" s="336"/>
    </row>
    <row r="645" spans="2:24" x14ac:dyDescent="0.25">
      <c r="B645" s="56"/>
      <c r="C645" s="56"/>
      <c r="D645" s="56"/>
      <c r="E645" s="56"/>
      <c r="F645" s="56"/>
      <c r="G645" s="56"/>
      <c r="K645" t="str">
        <f>IF(Foerderangebote!A431&lt;&gt;"",Foerderangebote!A431,IF(Foerderangebote!A431&lt;&gt;"",Foerderangebote!A431,""))</f>
        <v/>
      </c>
      <c r="L645" t="str">
        <f>IF(Foerderangebote!A431&lt;&gt;"",Foerderangebote!A431,IF(Foerderangebote!A431&lt;&gt;"",Foerderangebote!A431,""))</f>
        <v/>
      </c>
      <c r="M645" t="str">
        <f>IF(Foerderangebote!G431&lt;&gt;"",Foerderangebote!G431,IF(Foerderangebote!G431&lt;&gt;"",Foerderangebote!G431,""))</f>
        <v/>
      </c>
      <c r="O645" s="336"/>
      <c r="P645" s="336"/>
      <c r="Q645" s="336"/>
      <c r="R645" s="336"/>
      <c r="S645" s="336"/>
      <c r="T645" s="336"/>
      <c r="U645" s="336"/>
      <c r="V645" s="336"/>
      <c r="W645" s="336"/>
      <c r="X645" s="336"/>
    </row>
    <row r="646" spans="2:24" x14ac:dyDescent="0.25">
      <c r="B646" s="56"/>
      <c r="C646" s="56"/>
      <c r="D646" s="56"/>
      <c r="E646" s="56"/>
      <c r="F646" s="56"/>
      <c r="G646" s="56"/>
      <c r="K646" t="str">
        <f>IF(Foerderangebote!A432&lt;&gt;"",Foerderangebote!A432,IF(Foerderangebote!A432&lt;&gt;"",Foerderangebote!A432,""))</f>
        <v/>
      </c>
      <c r="L646" t="str">
        <f>IF(Foerderangebote!A432&lt;&gt;"",Foerderangebote!A432,IF(Foerderangebote!A432&lt;&gt;"",Foerderangebote!A432,""))</f>
        <v/>
      </c>
      <c r="M646" t="str">
        <f>IF(Foerderangebote!G432&lt;&gt;"",Foerderangebote!G432,IF(Foerderangebote!G432&lt;&gt;"",Foerderangebote!G432,""))</f>
        <v/>
      </c>
      <c r="O646" s="336"/>
      <c r="P646" s="336"/>
      <c r="Q646" s="336"/>
      <c r="R646" s="336"/>
      <c r="S646" s="336"/>
      <c r="T646" s="336"/>
      <c r="U646" s="336"/>
      <c r="V646" s="336"/>
      <c r="W646" s="336"/>
      <c r="X646" s="336"/>
    </row>
    <row r="647" spans="2:24" x14ac:dyDescent="0.25">
      <c r="B647" s="56"/>
      <c r="C647" s="56"/>
      <c r="D647" s="56"/>
      <c r="E647" s="56"/>
      <c r="F647" s="56"/>
      <c r="G647" s="56"/>
      <c r="K647" t="str">
        <f>IF(Foerderangebote!A433&lt;&gt;"",Foerderangebote!A433,IF(Foerderangebote!A433&lt;&gt;"",Foerderangebote!A433,""))</f>
        <v/>
      </c>
      <c r="L647" t="str">
        <f>IF(Foerderangebote!A433&lt;&gt;"",Foerderangebote!A433,IF(Foerderangebote!A433&lt;&gt;"",Foerderangebote!A433,""))</f>
        <v/>
      </c>
      <c r="M647" t="str">
        <f>IF(Foerderangebote!G433&lt;&gt;"",Foerderangebote!G433,IF(Foerderangebote!G433&lt;&gt;"",Foerderangebote!G433,""))</f>
        <v/>
      </c>
      <c r="O647" s="336"/>
      <c r="P647" s="336"/>
      <c r="Q647" s="336"/>
      <c r="R647" s="336"/>
      <c r="S647" s="336"/>
      <c r="T647" s="336"/>
      <c r="U647" s="336"/>
      <c r="V647" s="336"/>
      <c r="W647" s="336"/>
      <c r="X647" s="336"/>
    </row>
    <row r="648" spans="2:24" x14ac:dyDescent="0.25">
      <c r="B648" s="56"/>
      <c r="C648" s="56"/>
      <c r="D648" s="56"/>
      <c r="E648" s="56"/>
      <c r="F648" s="56"/>
      <c r="G648" s="56"/>
      <c r="K648" t="str">
        <f>IF(Foerderangebote!A434&lt;&gt;"",Foerderangebote!A434,IF(Foerderangebote!A434&lt;&gt;"",Foerderangebote!A434,""))</f>
        <v/>
      </c>
      <c r="L648" t="str">
        <f>IF(Foerderangebote!A434&lt;&gt;"",Foerderangebote!A434,IF(Foerderangebote!A434&lt;&gt;"",Foerderangebote!A434,""))</f>
        <v/>
      </c>
      <c r="M648" t="str">
        <f>IF(Foerderangebote!G434&lt;&gt;"",Foerderangebote!G434,IF(Foerderangebote!G434&lt;&gt;"",Foerderangebote!G434,""))</f>
        <v/>
      </c>
      <c r="O648" s="336"/>
      <c r="P648" s="336"/>
      <c r="Q648" s="336"/>
      <c r="R648" s="336"/>
      <c r="S648" s="336"/>
      <c r="T648" s="336"/>
      <c r="U648" s="336"/>
      <c r="V648" s="336"/>
      <c r="W648" s="336"/>
      <c r="X648" s="336"/>
    </row>
    <row r="649" spans="2:24" x14ac:dyDescent="0.25">
      <c r="B649" s="56"/>
      <c r="C649" s="56"/>
      <c r="D649" s="56"/>
      <c r="E649" s="56"/>
      <c r="F649" s="56"/>
      <c r="G649" s="56"/>
      <c r="K649" t="str">
        <f>IF(Foerderangebote!A435&lt;&gt;"",Foerderangebote!A435,IF(Foerderangebote!A435&lt;&gt;"",Foerderangebote!A435,""))</f>
        <v/>
      </c>
      <c r="L649" t="str">
        <f>IF(Foerderangebote!A435&lt;&gt;"",Foerderangebote!A435,IF(Foerderangebote!A435&lt;&gt;"",Foerderangebote!A435,""))</f>
        <v/>
      </c>
      <c r="M649" t="str">
        <f>IF(Foerderangebote!G435&lt;&gt;"",Foerderangebote!G435,IF(Foerderangebote!G435&lt;&gt;"",Foerderangebote!G435,""))</f>
        <v/>
      </c>
      <c r="O649" s="336"/>
      <c r="P649" s="336"/>
      <c r="Q649" s="336"/>
      <c r="R649" s="336"/>
      <c r="S649" s="336"/>
      <c r="T649" s="336"/>
      <c r="U649" s="336"/>
      <c r="V649" s="336"/>
      <c r="W649" s="336"/>
      <c r="X649" s="336"/>
    </row>
    <row r="650" spans="2:24" x14ac:dyDescent="0.25">
      <c r="B650" s="56"/>
      <c r="C650" s="56"/>
      <c r="D650" s="56"/>
      <c r="E650" s="56"/>
      <c r="F650" s="56"/>
      <c r="G650" s="56"/>
      <c r="K650" t="str">
        <f>IF(Foerderangebote!A436&lt;&gt;"",Foerderangebote!A436,IF(Foerderangebote!A436&lt;&gt;"",Foerderangebote!A436,""))</f>
        <v/>
      </c>
      <c r="L650" t="str">
        <f>IF(Foerderangebote!A436&lt;&gt;"",Foerderangebote!A436,IF(Foerderangebote!A436&lt;&gt;"",Foerderangebote!A436,""))</f>
        <v/>
      </c>
      <c r="M650" t="str">
        <f>IF(Foerderangebote!G436&lt;&gt;"",Foerderangebote!G436,IF(Foerderangebote!G436&lt;&gt;"",Foerderangebote!G436,""))</f>
        <v/>
      </c>
      <c r="O650" s="336"/>
      <c r="P650" s="336"/>
      <c r="Q650" s="336"/>
      <c r="R650" s="336"/>
      <c r="S650" s="336"/>
      <c r="T650" s="336"/>
      <c r="U650" s="336"/>
      <c r="V650" s="336"/>
      <c r="W650" s="336"/>
      <c r="X650" s="336"/>
    </row>
    <row r="651" spans="2:24" x14ac:dyDescent="0.25">
      <c r="B651" s="56"/>
      <c r="C651" s="56"/>
      <c r="D651" s="56"/>
      <c r="E651" s="56"/>
      <c r="F651" s="56"/>
      <c r="G651" s="56"/>
      <c r="K651" t="str">
        <f>IF(Foerderangebote!A437&lt;&gt;"",Foerderangebote!A437,IF(Foerderangebote!A437&lt;&gt;"",Foerderangebote!A437,""))</f>
        <v/>
      </c>
      <c r="L651" t="str">
        <f>IF(Foerderangebote!A437&lt;&gt;"",Foerderangebote!A437,IF(Foerderangebote!A437&lt;&gt;"",Foerderangebote!A437,""))</f>
        <v/>
      </c>
      <c r="M651" t="str">
        <f>IF(Foerderangebote!G437&lt;&gt;"",Foerderangebote!G437,IF(Foerderangebote!G437&lt;&gt;"",Foerderangebote!G437,""))</f>
        <v/>
      </c>
      <c r="O651" s="336"/>
      <c r="P651" s="336"/>
      <c r="Q651" s="336"/>
      <c r="R651" s="336"/>
      <c r="S651" s="336"/>
      <c r="T651" s="336"/>
      <c r="U651" s="336"/>
      <c r="V651" s="336"/>
      <c r="W651" s="336"/>
      <c r="X651" s="336"/>
    </row>
    <row r="652" spans="2:24" x14ac:dyDescent="0.25">
      <c r="B652" s="56"/>
      <c r="C652" s="56"/>
      <c r="D652" s="56"/>
      <c r="E652" s="56"/>
      <c r="F652" s="56"/>
      <c r="G652" s="56"/>
      <c r="K652" t="str">
        <f>IF(Foerderangebote!A438&lt;&gt;"",Foerderangebote!A438,IF(Foerderangebote!A438&lt;&gt;"",Foerderangebote!A438,""))</f>
        <v/>
      </c>
      <c r="L652" t="str">
        <f>IF(Foerderangebote!A438&lt;&gt;"",Foerderangebote!A438,IF(Foerderangebote!A438&lt;&gt;"",Foerderangebote!A438,""))</f>
        <v/>
      </c>
      <c r="M652" t="str">
        <f>IF(Foerderangebote!G438&lt;&gt;"",Foerderangebote!G438,IF(Foerderangebote!G438&lt;&gt;"",Foerderangebote!G438,""))</f>
        <v/>
      </c>
      <c r="O652" s="336"/>
      <c r="P652" s="336"/>
      <c r="Q652" s="336"/>
      <c r="R652" s="336"/>
      <c r="S652" s="336"/>
      <c r="T652" s="336"/>
      <c r="U652" s="336"/>
      <c r="V652" s="336"/>
      <c r="W652" s="336"/>
      <c r="X652" s="336"/>
    </row>
    <row r="653" spans="2:24" x14ac:dyDescent="0.25">
      <c r="B653" s="56"/>
      <c r="C653" s="56"/>
      <c r="D653" s="56"/>
      <c r="E653" s="56"/>
      <c r="F653" s="56"/>
      <c r="G653" s="56"/>
      <c r="K653" t="str">
        <f>IF(Foerderangebote!A439&lt;&gt;"",Foerderangebote!A439,IF(Foerderangebote!A439&lt;&gt;"",Foerderangebote!A439,""))</f>
        <v/>
      </c>
      <c r="L653" t="str">
        <f>IF(Foerderangebote!A439&lt;&gt;"",Foerderangebote!A439,IF(Foerderangebote!A439&lt;&gt;"",Foerderangebote!A439,""))</f>
        <v/>
      </c>
      <c r="M653" t="str">
        <f>IF(Foerderangebote!G439&lt;&gt;"",Foerderangebote!G439,IF(Foerderangebote!G439&lt;&gt;"",Foerderangebote!G439,""))</f>
        <v/>
      </c>
      <c r="O653" s="336"/>
      <c r="P653" s="336"/>
      <c r="Q653" s="336"/>
      <c r="R653" s="336"/>
      <c r="S653" s="336"/>
      <c r="T653" s="336"/>
      <c r="U653" s="336"/>
      <c r="V653" s="336"/>
      <c r="W653" s="336"/>
      <c r="X653" s="336"/>
    </row>
    <row r="654" spans="2:24" x14ac:dyDescent="0.25">
      <c r="B654" s="56"/>
      <c r="C654" s="56"/>
      <c r="D654" s="56"/>
      <c r="E654" s="56"/>
      <c r="F654" s="56"/>
      <c r="G654" s="56"/>
      <c r="K654" t="str">
        <f>IF(Foerderangebote!A440&lt;&gt;"",Foerderangebote!A440,IF(Foerderangebote!A440&lt;&gt;"",Foerderangebote!A440,""))</f>
        <v/>
      </c>
      <c r="L654" t="str">
        <f>IF(Foerderangebote!A440&lt;&gt;"",Foerderangebote!A440,IF(Foerderangebote!A440&lt;&gt;"",Foerderangebote!A440,""))</f>
        <v/>
      </c>
      <c r="M654" t="str">
        <f>IF(Foerderangebote!G440&lt;&gt;"",Foerderangebote!G440,IF(Foerderangebote!G440&lt;&gt;"",Foerderangebote!G440,""))</f>
        <v/>
      </c>
      <c r="O654" s="336"/>
      <c r="P654" s="336"/>
      <c r="Q654" s="336"/>
      <c r="R654" s="336"/>
      <c r="S654" s="336"/>
      <c r="T654" s="336"/>
      <c r="U654" s="336"/>
      <c r="V654" s="336"/>
      <c r="W654" s="336"/>
      <c r="X654" s="336"/>
    </row>
    <row r="655" spans="2:24" x14ac:dyDescent="0.25">
      <c r="B655" s="56"/>
      <c r="C655" s="56"/>
      <c r="D655" s="56"/>
      <c r="E655" s="56"/>
      <c r="F655" s="56"/>
      <c r="G655" s="56"/>
      <c r="K655" t="str">
        <f>IF(Foerderangebote!A441&lt;&gt;"",Foerderangebote!A441,IF(Foerderangebote!A441&lt;&gt;"",Foerderangebote!A441,""))</f>
        <v/>
      </c>
      <c r="L655" t="str">
        <f>IF(Foerderangebote!A441&lt;&gt;"",Foerderangebote!A441,IF(Foerderangebote!A441&lt;&gt;"",Foerderangebote!A441,""))</f>
        <v/>
      </c>
      <c r="M655" t="str">
        <f>IF(Foerderangebote!G441&lt;&gt;"",Foerderangebote!G441,IF(Foerderangebote!G441&lt;&gt;"",Foerderangebote!G441,""))</f>
        <v/>
      </c>
      <c r="O655" s="336"/>
      <c r="P655" s="336"/>
      <c r="Q655" s="336"/>
      <c r="R655" s="336"/>
      <c r="S655" s="336"/>
      <c r="T655" s="336"/>
      <c r="U655" s="336"/>
      <c r="V655" s="336"/>
      <c r="W655" s="336"/>
      <c r="X655" s="336"/>
    </row>
    <row r="656" spans="2:24" x14ac:dyDescent="0.25">
      <c r="B656" s="56"/>
      <c r="C656" s="56"/>
      <c r="D656" s="56"/>
      <c r="E656" s="56"/>
      <c r="F656" s="56"/>
      <c r="G656" s="56"/>
      <c r="K656" t="str">
        <f>IF(Foerderangebote!A442&lt;&gt;"",Foerderangebote!A442,IF(Foerderangebote!A442&lt;&gt;"",Foerderangebote!A442,""))</f>
        <v/>
      </c>
      <c r="L656" t="str">
        <f>IF(Foerderangebote!A442&lt;&gt;"",Foerderangebote!A442,IF(Foerderangebote!A442&lt;&gt;"",Foerderangebote!A442,""))</f>
        <v/>
      </c>
      <c r="M656" t="str">
        <f>IF(Foerderangebote!G442&lt;&gt;"",Foerderangebote!G442,IF(Foerderangebote!G442&lt;&gt;"",Foerderangebote!G442,""))</f>
        <v/>
      </c>
      <c r="O656" s="336"/>
      <c r="P656" s="336"/>
      <c r="Q656" s="336"/>
      <c r="R656" s="336"/>
      <c r="S656" s="336"/>
      <c r="T656" s="336"/>
      <c r="U656" s="336"/>
      <c r="V656" s="336"/>
      <c r="W656" s="336"/>
      <c r="X656" s="336"/>
    </row>
    <row r="657" spans="2:24" x14ac:dyDescent="0.25">
      <c r="B657" s="56"/>
      <c r="C657" s="56"/>
      <c r="D657" s="56"/>
      <c r="E657" s="56"/>
      <c r="F657" s="56"/>
      <c r="G657" s="56"/>
      <c r="K657" t="str">
        <f>IF(Foerderangebote!A443&lt;&gt;"",Foerderangebote!A443,IF(Foerderangebote!A443&lt;&gt;"",Foerderangebote!A443,""))</f>
        <v/>
      </c>
      <c r="L657" t="str">
        <f>IF(Foerderangebote!A443&lt;&gt;"",Foerderangebote!A443,IF(Foerderangebote!A443&lt;&gt;"",Foerderangebote!A443,""))</f>
        <v/>
      </c>
      <c r="M657" t="str">
        <f>IF(Foerderangebote!G443&lt;&gt;"",Foerderangebote!G443,IF(Foerderangebote!G443&lt;&gt;"",Foerderangebote!G443,""))</f>
        <v/>
      </c>
      <c r="O657" s="336"/>
      <c r="P657" s="336"/>
      <c r="Q657" s="336"/>
      <c r="R657" s="336"/>
      <c r="S657" s="336"/>
      <c r="T657" s="336"/>
      <c r="U657" s="336"/>
      <c r="V657" s="336"/>
      <c r="W657" s="336"/>
      <c r="X657" s="336"/>
    </row>
    <row r="658" spans="2:24" x14ac:dyDescent="0.25">
      <c r="B658" s="56"/>
      <c r="C658" s="56"/>
      <c r="D658" s="56"/>
      <c r="E658" s="56"/>
      <c r="F658" s="56"/>
      <c r="G658" s="56"/>
      <c r="K658" t="str">
        <f>IF(Foerderangebote!A444&lt;&gt;"",Foerderangebote!A444,IF(Foerderangebote!A444&lt;&gt;"",Foerderangebote!A444,""))</f>
        <v/>
      </c>
      <c r="L658" t="str">
        <f>IF(Foerderangebote!A444&lt;&gt;"",Foerderangebote!A444,IF(Foerderangebote!A444&lt;&gt;"",Foerderangebote!A444,""))</f>
        <v/>
      </c>
      <c r="M658" t="str">
        <f>IF(Foerderangebote!G444&lt;&gt;"",Foerderangebote!G444,IF(Foerderangebote!G444&lt;&gt;"",Foerderangebote!G444,""))</f>
        <v/>
      </c>
      <c r="O658" s="336"/>
      <c r="P658" s="336"/>
      <c r="Q658" s="336"/>
      <c r="R658" s="336"/>
      <c r="S658" s="336"/>
      <c r="T658" s="336"/>
      <c r="U658" s="336"/>
      <c r="V658" s="336"/>
      <c r="W658" s="336"/>
      <c r="X658" s="336"/>
    </row>
    <row r="659" spans="2:24" x14ac:dyDescent="0.25">
      <c r="B659" s="56"/>
      <c r="C659" s="56"/>
      <c r="D659" s="56"/>
      <c r="E659" s="56"/>
      <c r="F659" s="56"/>
      <c r="G659" s="56"/>
      <c r="K659" t="str">
        <f>IF(Foerderangebote!A445&lt;&gt;"",Foerderangebote!A445,IF(Foerderangebote!A445&lt;&gt;"",Foerderangebote!A445,""))</f>
        <v/>
      </c>
      <c r="L659" t="str">
        <f>IF(Foerderangebote!A445&lt;&gt;"",Foerderangebote!A445,IF(Foerderangebote!A445&lt;&gt;"",Foerderangebote!A445,""))</f>
        <v/>
      </c>
      <c r="M659" t="str">
        <f>IF(Foerderangebote!G445&lt;&gt;"",Foerderangebote!G445,IF(Foerderangebote!G445&lt;&gt;"",Foerderangebote!G445,""))</f>
        <v/>
      </c>
      <c r="O659" s="336"/>
      <c r="P659" s="336"/>
      <c r="Q659" s="336"/>
      <c r="R659" s="336"/>
      <c r="S659" s="336"/>
      <c r="T659" s="336"/>
      <c r="U659" s="336"/>
      <c r="V659" s="336"/>
      <c r="W659" s="336"/>
      <c r="X659" s="336"/>
    </row>
    <row r="660" spans="2:24" x14ac:dyDescent="0.25">
      <c r="B660" s="56"/>
      <c r="C660" s="56"/>
      <c r="D660" s="56"/>
      <c r="E660" s="56"/>
      <c r="F660" s="56"/>
      <c r="G660" s="56"/>
      <c r="K660" t="str">
        <f>IF(Foerderangebote!A446&lt;&gt;"",Foerderangebote!A446,IF(Foerderangebote!A446&lt;&gt;"",Foerderangebote!A446,""))</f>
        <v/>
      </c>
      <c r="L660" t="str">
        <f>IF(Foerderangebote!A446&lt;&gt;"",Foerderangebote!A446,IF(Foerderangebote!A446&lt;&gt;"",Foerderangebote!A446,""))</f>
        <v/>
      </c>
      <c r="M660" t="str">
        <f>IF(Foerderangebote!G446&lt;&gt;"",Foerderangebote!G446,IF(Foerderangebote!G446&lt;&gt;"",Foerderangebote!G446,""))</f>
        <v/>
      </c>
      <c r="O660" s="336"/>
      <c r="P660" s="336"/>
      <c r="Q660" s="336"/>
      <c r="R660" s="336"/>
      <c r="S660" s="336"/>
      <c r="T660" s="336"/>
      <c r="U660" s="336"/>
      <c r="V660" s="336"/>
      <c r="W660" s="336"/>
      <c r="X660" s="336"/>
    </row>
    <row r="661" spans="2:24" x14ac:dyDescent="0.25">
      <c r="B661" s="56"/>
      <c r="C661" s="56"/>
      <c r="D661" s="56"/>
      <c r="E661" s="56"/>
      <c r="F661" s="56"/>
      <c r="G661" s="56"/>
      <c r="K661" t="str">
        <f>IF(Foerderangebote!A447&lt;&gt;"",Foerderangebote!A447,IF(Foerderangebote!A447&lt;&gt;"",Foerderangebote!A447,""))</f>
        <v/>
      </c>
      <c r="L661" t="str">
        <f>IF(Foerderangebote!A447&lt;&gt;"",Foerderangebote!A447,IF(Foerderangebote!A447&lt;&gt;"",Foerderangebote!A447,""))</f>
        <v/>
      </c>
      <c r="M661" t="str">
        <f>IF(Foerderangebote!G447&lt;&gt;"",Foerderangebote!G447,IF(Foerderangebote!G447&lt;&gt;"",Foerderangebote!G447,""))</f>
        <v/>
      </c>
      <c r="O661" s="336"/>
      <c r="P661" s="336"/>
      <c r="Q661" s="336"/>
      <c r="R661" s="336"/>
      <c r="S661" s="336"/>
      <c r="T661" s="336"/>
      <c r="U661" s="336"/>
      <c r="V661" s="336"/>
      <c r="W661" s="336"/>
      <c r="X661" s="336"/>
    </row>
    <row r="662" spans="2:24" x14ac:dyDescent="0.25">
      <c r="B662" s="56"/>
      <c r="C662" s="56"/>
      <c r="D662" s="56"/>
      <c r="E662" s="56"/>
      <c r="F662" s="56"/>
      <c r="G662" s="56"/>
      <c r="K662" t="str">
        <f>IF(Foerderangebote!A448&lt;&gt;"",Foerderangebote!A448,IF(Foerderangebote!A448&lt;&gt;"",Foerderangebote!A448,""))</f>
        <v/>
      </c>
      <c r="L662" t="str">
        <f>IF(Foerderangebote!A448&lt;&gt;"",Foerderangebote!A448,IF(Foerderangebote!A448&lt;&gt;"",Foerderangebote!A448,""))</f>
        <v/>
      </c>
      <c r="M662" t="str">
        <f>IF(Foerderangebote!G448&lt;&gt;"",Foerderangebote!G448,IF(Foerderangebote!G448&lt;&gt;"",Foerderangebote!G448,""))</f>
        <v/>
      </c>
      <c r="O662" s="336"/>
      <c r="P662" s="336"/>
      <c r="Q662" s="336"/>
      <c r="R662" s="336"/>
      <c r="S662" s="336"/>
      <c r="T662" s="336"/>
      <c r="U662" s="336"/>
      <c r="V662" s="336"/>
      <c r="W662" s="336"/>
      <c r="X662" s="336"/>
    </row>
    <row r="663" spans="2:24" x14ac:dyDescent="0.25">
      <c r="B663" s="56"/>
      <c r="C663" s="56"/>
      <c r="D663" s="56"/>
      <c r="E663" s="56"/>
      <c r="F663" s="56"/>
      <c r="G663" s="56"/>
      <c r="K663" t="str">
        <f>IF(Foerderangebote!A449&lt;&gt;"",Foerderangebote!A449,IF(Foerderangebote!A449&lt;&gt;"",Foerderangebote!A449,""))</f>
        <v/>
      </c>
      <c r="L663" t="str">
        <f>IF(Foerderangebote!A449&lt;&gt;"",Foerderangebote!A449,IF(Foerderangebote!A449&lt;&gt;"",Foerderangebote!A449,""))</f>
        <v/>
      </c>
      <c r="M663" t="str">
        <f>IF(Foerderangebote!G449&lt;&gt;"",Foerderangebote!G449,IF(Foerderangebote!G449&lt;&gt;"",Foerderangebote!G449,""))</f>
        <v/>
      </c>
      <c r="O663" s="336"/>
      <c r="P663" s="336"/>
      <c r="Q663" s="336"/>
      <c r="R663" s="336"/>
      <c r="S663" s="336"/>
      <c r="T663" s="336"/>
      <c r="U663" s="336"/>
      <c r="V663" s="336"/>
      <c r="W663" s="336"/>
      <c r="X663" s="336"/>
    </row>
    <row r="664" spans="2:24" x14ac:dyDescent="0.25">
      <c r="B664" s="56"/>
      <c r="C664" s="56"/>
      <c r="D664" s="56"/>
      <c r="E664" s="56"/>
      <c r="F664" s="56"/>
      <c r="G664" s="56"/>
      <c r="K664" t="str">
        <f>IF(Foerderangebote!A450&lt;&gt;"",Foerderangebote!A450,IF(Foerderangebote!A450&lt;&gt;"",Foerderangebote!A450,""))</f>
        <v/>
      </c>
      <c r="L664" t="str">
        <f>IF(Foerderangebote!A450&lt;&gt;"",Foerderangebote!A450,IF(Foerderangebote!A450&lt;&gt;"",Foerderangebote!A450,""))</f>
        <v/>
      </c>
      <c r="M664" t="str">
        <f>IF(Foerderangebote!G450&lt;&gt;"",Foerderangebote!G450,IF(Foerderangebote!G450&lt;&gt;"",Foerderangebote!G450,""))</f>
        <v/>
      </c>
      <c r="O664" s="336"/>
      <c r="P664" s="336"/>
      <c r="Q664" s="336"/>
      <c r="R664" s="336"/>
      <c r="S664" s="336"/>
      <c r="T664" s="336"/>
      <c r="U664" s="336"/>
      <c r="V664" s="336"/>
      <c r="W664" s="336"/>
      <c r="X664" s="336"/>
    </row>
    <row r="665" spans="2:24" x14ac:dyDescent="0.25">
      <c r="B665" s="56"/>
      <c r="C665" s="56"/>
      <c r="D665" s="56"/>
      <c r="E665" s="56"/>
      <c r="F665" s="56"/>
      <c r="G665" s="56"/>
      <c r="K665" t="str">
        <f>IF(Foerderangebote!A451&lt;&gt;"",Foerderangebote!A451,IF(Foerderangebote!A451&lt;&gt;"",Foerderangebote!A451,""))</f>
        <v/>
      </c>
      <c r="L665" t="str">
        <f>IF(Foerderangebote!A451&lt;&gt;"",Foerderangebote!A451,IF(Foerderangebote!A451&lt;&gt;"",Foerderangebote!A451,""))</f>
        <v/>
      </c>
      <c r="M665" t="str">
        <f>IF(Foerderangebote!G451&lt;&gt;"",Foerderangebote!G451,IF(Foerderangebote!G451&lt;&gt;"",Foerderangebote!G451,""))</f>
        <v/>
      </c>
      <c r="O665" s="336"/>
      <c r="P665" s="336"/>
      <c r="Q665" s="336"/>
      <c r="R665" s="336"/>
      <c r="S665" s="336"/>
      <c r="T665" s="336"/>
      <c r="U665" s="336"/>
      <c r="V665" s="336"/>
      <c r="W665" s="336"/>
      <c r="X665" s="336"/>
    </row>
    <row r="666" spans="2:24" x14ac:dyDescent="0.25">
      <c r="B666" s="56"/>
      <c r="C666" s="56"/>
      <c r="D666" s="56"/>
      <c r="E666" s="56"/>
      <c r="F666" s="56"/>
      <c r="G666" s="56"/>
      <c r="K666" t="str">
        <f>IF(Foerderangebote!A452&lt;&gt;"",Foerderangebote!A452,IF(Foerderangebote!A452&lt;&gt;"",Foerderangebote!A452,""))</f>
        <v/>
      </c>
      <c r="L666" t="str">
        <f>IF(Foerderangebote!A452&lt;&gt;"",Foerderangebote!A452,IF(Foerderangebote!A452&lt;&gt;"",Foerderangebote!A452,""))</f>
        <v/>
      </c>
      <c r="M666" t="str">
        <f>IF(Foerderangebote!G452&lt;&gt;"",Foerderangebote!G452,IF(Foerderangebote!G452&lt;&gt;"",Foerderangebote!G452,""))</f>
        <v/>
      </c>
      <c r="O666" s="336"/>
      <c r="P666" s="336"/>
      <c r="Q666" s="336"/>
      <c r="R666" s="336"/>
      <c r="S666" s="336"/>
      <c r="T666" s="336"/>
      <c r="U666" s="336"/>
      <c r="V666" s="336"/>
      <c r="W666" s="336"/>
      <c r="X666" s="336"/>
    </row>
    <row r="667" spans="2:24" x14ac:dyDescent="0.25">
      <c r="B667" s="56"/>
      <c r="C667" s="56"/>
      <c r="D667" s="56"/>
      <c r="E667" s="56"/>
      <c r="F667" s="56"/>
      <c r="G667" s="56"/>
      <c r="K667" t="str">
        <f>IF(Foerderangebote!A453&lt;&gt;"",Foerderangebote!A453,IF(Foerderangebote!A453&lt;&gt;"",Foerderangebote!A453,""))</f>
        <v/>
      </c>
      <c r="L667" t="str">
        <f>IF(Foerderangebote!A453&lt;&gt;"",Foerderangebote!A453,IF(Foerderangebote!A453&lt;&gt;"",Foerderangebote!A453,""))</f>
        <v/>
      </c>
      <c r="M667" t="str">
        <f>IF(Foerderangebote!G453&lt;&gt;"",Foerderangebote!G453,IF(Foerderangebote!G453&lt;&gt;"",Foerderangebote!G453,""))</f>
        <v/>
      </c>
      <c r="O667" s="336"/>
      <c r="P667" s="336"/>
      <c r="Q667" s="336"/>
      <c r="R667" s="336"/>
      <c r="S667" s="336"/>
      <c r="T667" s="336"/>
      <c r="U667" s="336"/>
      <c r="V667" s="336"/>
      <c r="W667" s="336"/>
      <c r="X667" s="336"/>
    </row>
    <row r="668" spans="2:24" x14ac:dyDescent="0.25">
      <c r="B668" s="56"/>
      <c r="C668" s="56"/>
      <c r="D668" s="56"/>
      <c r="E668" s="56"/>
      <c r="F668" s="56"/>
      <c r="G668" s="56"/>
      <c r="K668" t="str">
        <f>IF(Foerderangebote!A454&lt;&gt;"",Foerderangebote!A454,IF(Foerderangebote!A454&lt;&gt;"",Foerderangebote!A454,""))</f>
        <v/>
      </c>
      <c r="L668" t="str">
        <f>IF(Foerderangebote!A454&lt;&gt;"",Foerderangebote!A454,IF(Foerderangebote!A454&lt;&gt;"",Foerderangebote!A454,""))</f>
        <v/>
      </c>
      <c r="O668" s="336"/>
      <c r="P668" s="336"/>
      <c r="Q668" s="336"/>
      <c r="R668" s="336"/>
      <c r="S668" s="336"/>
      <c r="T668" s="336"/>
      <c r="U668" s="336"/>
      <c r="V668" s="336"/>
      <c r="W668" s="336"/>
      <c r="X668" s="336"/>
    </row>
    <row r="669" spans="2:24" x14ac:dyDescent="0.25">
      <c r="C669" s="6"/>
      <c r="D669" s="6"/>
      <c r="E669" s="52"/>
      <c r="F669" s="59"/>
    </row>
    <row r="670" spans="2:24" x14ac:dyDescent="0.25">
      <c r="C670" s="6"/>
      <c r="D670" s="6"/>
      <c r="E670" s="52"/>
      <c r="F670" s="59"/>
    </row>
    <row r="671" spans="2:24" x14ac:dyDescent="0.25">
      <c r="C671" s="6"/>
      <c r="D671" s="6"/>
      <c r="E671" s="52"/>
      <c r="F671" s="59"/>
    </row>
  </sheetData>
  <sheetProtection algorithmName="SHA-512" hashValue="mEriUJQzcsqpC2th+dWghGsxu/7XAi5aBM5CgJah0mVm/Pl9ChHxfF4PAf0ZRtWYXOp+cwn8HL34XEySLuV6kQ==" saltValue="AF3xsBUVV0sAh5Ec4yGNJA==" spinCount="100000" sheet="1" objects="1" scenarios="1" selectLockedCells="1"/>
  <phoneticPr fontId="33" type="noConversion"/>
  <conditionalFormatting sqref="C1 C31:C32">
    <cfRule type="expression" dxfId="40" priority="42">
      <formula>IF($C1="Nein",TRUE)</formula>
    </cfRule>
  </conditionalFormatting>
  <conditionalFormatting sqref="C1">
    <cfRule type="expression" dxfId="39" priority="41">
      <formula>IF($K1="Nein",TRUE)</formula>
    </cfRule>
  </conditionalFormatting>
  <conditionalFormatting sqref="C1">
    <cfRule type="expression" dxfId="38" priority="40">
      <formula>IF($R1="Nein",TRUE)</formula>
    </cfRule>
  </conditionalFormatting>
  <conditionalFormatting sqref="C1">
    <cfRule type="expression" dxfId="37" priority="39">
      <formula>IF($Y1="Nein",TRUE)</formula>
    </cfRule>
  </conditionalFormatting>
  <conditionalFormatting sqref="C1">
    <cfRule type="expression" dxfId="36" priority="38">
      <formula>IF($AF1="Nein",TRUE)</formula>
    </cfRule>
  </conditionalFormatting>
  <conditionalFormatting sqref="C1">
    <cfRule type="expression" dxfId="35" priority="37">
      <formula>IF($AM1="Nein",TRUE)</formula>
    </cfRule>
  </conditionalFormatting>
  <conditionalFormatting sqref="C1">
    <cfRule type="expression" dxfId="34" priority="36">
      <formula>IF($AT1="Nein",TRUE)</formula>
    </cfRule>
  </conditionalFormatting>
  <conditionalFormatting sqref="C10:C14">
    <cfRule type="expression" dxfId="33" priority="35">
      <formula>IF($C10="Nein",TRUE)</formula>
    </cfRule>
  </conditionalFormatting>
  <conditionalFormatting sqref="C10:C14">
    <cfRule type="expression" dxfId="32" priority="34">
      <formula>IF($K10="Nein",TRUE)</formula>
    </cfRule>
  </conditionalFormatting>
  <conditionalFormatting sqref="C10:C14">
    <cfRule type="expression" dxfId="31" priority="33">
      <formula>IF($R10="Nein",TRUE)</formula>
    </cfRule>
  </conditionalFormatting>
  <conditionalFormatting sqref="C10:C14">
    <cfRule type="expression" dxfId="30" priority="32">
      <formula>IF($Y10="Nein",TRUE)</formula>
    </cfRule>
  </conditionalFormatting>
  <conditionalFormatting sqref="C10:C14">
    <cfRule type="expression" dxfId="29" priority="31">
      <formula>IF($AF10="Nein",TRUE)</formula>
    </cfRule>
  </conditionalFormatting>
  <conditionalFormatting sqref="C10:C14">
    <cfRule type="expression" dxfId="28" priority="30">
      <formula>IF($AM10="Nein",TRUE)</formula>
    </cfRule>
  </conditionalFormatting>
  <conditionalFormatting sqref="C10:C14">
    <cfRule type="expression" dxfId="27" priority="29">
      <formula>IF($AT10="Nein",TRUE)</formula>
    </cfRule>
  </conditionalFormatting>
  <conditionalFormatting sqref="C15:C21">
    <cfRule type="expression" dxfId="26" priority="28">
      <formula>IF($C15="Nein",TRUE)</formula>
    </cfRule>
  </conditionalFormatting>
  <conditionalFormatting sqref="C15:C21">
    <cfRule type="expression" dxfId="25" priority="27">
      <formula>IF($K15="Nein",TRUE)</formula>
    </cfRule>
  </conditionalFormatting>
  <conditionalFormatting sqref="C15:C21">
    <cfRule type="expression" dxfId="24" priority="26">
      <formula>IF($R15="Nein",TRUE)</formula>
    </cfRule>
  </conditionalFormatting>
  <conditionalFormatting sqref="C15:C21">
    <cfRule type="expression" dxfId="23" priority="25">
      <formula>IF($Y15="Nein",TRUE)</formula>
    </cfRule>
  </conditionalFormatting>
  <conditionalFormatting sqref="C15:C21">
    <cfRule type="expression" dxfId="22" priority="24">
      <formula>IF($AF15="Nein",TRUE)</formula>
    </cfRule>
  </conditionalFormatting>
  <conditionalFormatting sqref="C15:C21">
    <cfRule type="expression" dxfId="21" priority="23">
      <formula>IF($AM15="Nein",TRUE)</formula>
    </cfRule>
  </conditionalFormatting>
  <conditionalFormatting sqref="C15:C21">
    <cfRule type="expression" dxfId="20" priority="22">
      <formula>IF($AT15="Nein",TRUE)</formula>
    </cfRule>
  </conditionalFormatting>
  <conditionalFormatting sqref="C23:C30">
    <cfRule type="expression" dxfId="19" priority="21">
      <formula>IF($C23="Nein",TRUE)</formula>
    </cfRule>
  </conditionalFormatting>
  <conditionalFormatting sqref="C23:C30">
    <cfRule type="expression" dxfId="18" priority="20">
      <formula>IF($K23="Nein",TRUE)</formula>
    </cfRule>
  </conditionalFormatting>
  <conditionalFormatting sqref="C23:C30">
    <cfRule type="expression" dxfId="17" priority="19">
      <formula>IF($R23="Nein",TRUE)</formula>
    </cfRule>
  </conditionalFormatting>
  <conditionalFormatting sqref="C23:C30">
    <cfRule type="expression" dxfId="16" priority="18">
      <formula>IF($Y23="Nein",TRUE)</formula>
    </cfRule>
  </conditionalFormatting>
  <conditionalFormatting sqref="C23:C30">
    <cfRule type="expression" dxfId="15" priority="17">
      <formula>IF($AF23="Nein",TRUE)</formula>
    </cfRule>
  </conditionalFormatting>
  <conditionalFormatting sqref="C23:C30">
    <cfRule type="expression" dxfId="14" priority="16">
      <formula>IF($AM23="Nein",TRUE)</formula>
    </cfRule>
  </conditionalFormatting>
  <conditionalFormatting sqref="C23:C30">
    <cfRule type="expression" dxfId="13" priority="15">
      <formula>IF($AT23="Nein",TRUE)</formula>
    </cfRule>
  </conditionalFormatting>
  <conditionalFormatting sqref="C31:C32">
    <cfRule type="expression" dxfId="12" priority="13">
      <formula>IF($K31="Nein",TRUE)</formula>
    </cfRule>
  </conditionalFormatting>
  <conditionalFormatting sqref="C31:C32">
    <cfRule type="expression" dxfId="11" priority="12">
      <formula>IF($R31="Nein",TRUE)</formula>
    </cfRule>
  </conditionalFormatting>
  <conditionalFormatting sqref="C31:C32">
    <cfRule type="expression" dxfId="10" priority="11">
      <formula>IF($Y31="Nein",TRUE)</formula>
    </cfRule>
  </conditionalFormatting>
  <conditionalFormatting sqref="C31:C32">
    <cfRule type="expression" dxfId="9" priority="10">
      <formula>IF($AF31="Nein",TRUE)</formula>
    </cfRule>
  </conditionalFormatting>
  <conditionalFormatting sqref="C31:C32">
    <cfRule type="expression" dxfId="8" priority="9">
      <formula>IF($AM31="Nein",TRUE)</formula>
    </cfRule>
  </conditionalFormatting>
  <conditionalFormatting sqref="C31:C32">
    <cfRule type="expression" dxfId="7" priority="8">
      <formula>IF($AT31="Nein",TRUE)</formula>
    </cfRule>
  </conditionalFormatting>
  <conditionalFormatting sqref="C22">
    <cfRule type="expression" dxfId="6" priority="7">
      <formula>IF($C22="Nein",TRUE)</formula>
    </cfRule>
  </conditionalFormatting>
  <conditionalFormatting sqref="C22">
    <cfRule type="expression" dxfId="5" priority="6">
      <formula>IF($K22="Nein",TRUE)</formula>
    </cfRule>
  </conditionalFormatting>
  <conditionalFormatting sqref="C22">
    <cfRule type="expression" dxfId="4" priority="5">
      <formula>IF($R22="Nein",TRUE)</formula>
    </cfRule>
  </conditionalFormatting>
  <conditionalFormatting sqref="C22">
    <cfRule type="expression" dxfId="3" priority="4">
      <formula>IF($Y22="Nein",TRUE)</formula>
    </cfRule>
  </conditionalFormatting>
  <conditionalFormatting sqref="C22">
    <cfRule type="expression" dxfId="2" priority="3">
      <formula>IF($AF22="Nein",TRUE)</formula>
    </cfRule>
  </conditionalFormatting>
  <conditionalFormatting sqref="C22">
    <cfRule type="expression" dxfId="1" priority="2">
      <formula>IF($AM22="Nein",TRUE)</formula>
    </cfRule>
  </conditionalFormatting>
  <conditionalFormatting sqref="C22">
    <cfRule type="expression" dxfId="0" priority="1">
      <formula>IF($AT22="Nein",TRUE)</formula>
    </cfRule>
  </conditionalFormatting>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16</vt:i4>
      </vt:variant>
    </vt:vector>
  </HeadingPairs>
  <TitlesOfParts>
    <vt:vector size="16" baseType="lpstr">
      <vt:lpstr>Uebersicht</vt:lpstr>
      <vt:lpstr>Foerderangebote</vt:lpstr>
      <vt:lpstr>Kinderliste</vt:lpstr>
      <vt:lpstr>Kind 1</vt:lpstr>
      <vt:lpstr>Kind 2</vt:lpstr>
      <vt:lpstr>Kind 3</vt:lpstr>
      <vt:lpstr>Kind 4</vt:lpstr>
      <vt:lpstr>Kind 5</vt:lpstr>
      <vt:lpstr>Kind 6</vt:lpstr>
      <vt:lpstr>Kind 7</vt:lpstr>
      <vt:lpstr>Kind 8</vt:lpstr>
      <vt:lpstr>Kind 9</vt:lpstr>
      <vt:lpstr>Kind 10</vt:lpstr>
      <vt:lpstr>Druckvorlage_1</vt:lpstr>
      <vt:lpstr>Druckvorlage_2</vt:lpstr>
      <vt:lpstr>Intern</vt:lpstr>
    </vt:vector>
  </TitlesOfParts>
  <Company>Land Steiermark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Kampusch Kristina</dc:creator>
  <cp:lastModifiedBy>Kampusch Kristina</cp:lastModifiedBy>
  <cp:lastPrinted>2025-06-04T10:38:21Z</cp:lastPrinted>
  <dcterms:created xsi:type="dcterms:W3CDTF">2023-10-30T10:26:15Z</dcterms:created>
  <dcterms:modified xsi:type="dcterms:W3CDTF">2025-09-15T07:44:13Z</dcterms:modified>
</cp:coreProperties>
</file>