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DieseArbeitsmappe"/>
  <mc:AlternateContent xmlns:mc="http://schemas.openxmlformats.org/markup-compatibility/2006">
    <mc:Choice Requires="x15">
      <x15ac:absPath xmlns:x15ac="http://schemas.microsoft.com/office/spreadsheetml/2010/11/ac" url="N:\GSKG13_Sprachf\02 15a_2022\03_Call\Call 2025\Beiblatt\"/>
    </mc:Choice>
  </mc:AlternateContent>
  <xr:revisionPtr revIDLastSave="0" documentId="13_ncr:1_{EA99BC0D-1360-4104-88FA-82D28E579EC2}" xr6:coauthVersionLast="47" xr6:coauthVersionMax="47" xr10:uidLastSave="{00000000-0000-0000-0000-000000000000}"/>
  <bookViews>
    <workbookView xWindow="0" yWindow="0" windowWidth="28800" windowHeight="15480" xr2:uid="{00000000-000D-0000-FFFF-FFFF00000000}"/>
  </bookViews>
  <sheets>
    <sheet name="Grunddaten" sheetId="8" r:id="rId1"/>
    <sheet name="Einrichtungsstandorte" sheetId="9" r:id="rId2"/>
    <sheet name="Finanzplan" sheetId="3" r:id="rId3"/>
    <sheet name="FinPlan1" sheetId="1" r:id="rId4"/>
    <sheet name="FinPlan2" sheetId="12" r:id="rId5"/>
    <sheet name="Daten BESK" sheetId="11" r:id="rId6"/>
    <sheet name="Info_IT" sheetId="10" state="hidden" r:id="rId7"/>
  </sheets>
  <definedNames>
    <definedName name="_xlnm.Print_Area" localSheetId="1">Einrichtungsstandorte!$A$1:$AJ$101</definedName>
    <definedName name="_xlnm.Print_Area" localSheetId="0">Grunddaten!$A$1:$G$54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6" i="3" l="1"/>
  <c r="K53" i="3"/>
  <c r="S36" i="12"/>
  <c r="V36" i="12" s="1"/>
  <c r="T32" i="12"/>
  <c r="V35" i="12" s="1"/>
  <c r="T34" i="12" s="1"/>
  <c r="S29" i="12"/>
  <c r="V29" i="12" s="1"/>
  <c r="T25" i="12"/>
  <c r="V28" i="12" s="1"/>
  <c r="T27" i="12" s="1"/>
  <c r="S22" i="12"/>
  <c r="V22" i="12" s="1"/>
  <c r="V21" i="12"/>
  <c r="T20" i="12" s="1"/>
  <c r="L21" i="12"/>
  <c r="T18" i="12"/>
  <c r="S15" i="12"/>
  <c r="V15" i="12" s="1"/>
  <c r="T11" i="12"/>
  <c r="V14" i="12" s="1"/>
  <c r="T13" i="12" s="1"/>
  <c r="S8" i="12"/>
  <c r="V8" i="12" s="1"/>
  <c r="T4" i="12"/>
  <c r="V7" i="12" s="1"/>
  <c r="T6" i="12" s="1"/>
  <c r="AD36" i="12"/>
  <c r="AG36" i="12" s="1"/>
  <c r="AE32" i="12"/>
  <c r="AG35" i="12" s="1"/>
  <c r="AE34" i="12" s="1"/>
  <c r="AD29" i="12"/>
  <c r="AG29" i="12" s="1"/>
  <c r="AE25" i="12"/>
  <c r="AG28" i="12" s="1"/>
  <c r="AE27" i="12" s="1"/>
  <c r="AD22" i="12"/>
  <c r="AG22" i="12" s="1"/>
  <c r="AE18" i="12"/>
  <c r="AG21" i="12" s="1"/>
  <c r="AE20" i="12" s="1"/>
  <c r="AD15" i="12"/>
  <c r="AG15" i="12" s="1"/>
  <c r="AE11" i="12"/>
  <c r="AG14" i="12" s="1"/>
  <c r="AE13" i="12" s="1"/>
  <c r="AD8" i="12"/>
  <c r="AG8" i="12" s="1"/>
  <c r="AE4" i="12"/>
  <c r="AG7" i="12" s="1"/>
  <c r="AE6" i="12" s="1"/>
  <c r="AO36" i="12"/>
  <c r="AR36" i="12" s="1"/>
  <c r="AP32" i="12"/>
  <c r="AR35" i="12" s="1"/>
  <c r="AP34" i="12" s="1"/>
  <c r="AO29" i="12"/>
  <c r="AR29" i="12" s="1"/>
  <c r="AP25" i="12"/>
  <c r="AR28" i="12" s="1"/>
  <c r="AP27" i="12" s="1"/>
  <c r="AO22" i="12"/>
  <c r="AR22" i="12" s="1"/>
  <c r="AH21" i="12"/>
  <c r="AP18" i="12"/>
  <c r="AR21" i="12" s="1"/>
  <c r="AP20" i="12" s="1"/>
  <c r="AO15" i="12"/>
  <c r="AR15" i="12" s="1"/>
  <c r="AP11" i="12"/>
  <c r="AH14" i="12" s="1"/>
  <c r="AO8" i="12"/>
  <c r="AR8" i="12" s="1"/>
  <c r="AP4" i="12"/>
  <c r="AR7" i="12" s="1"/>
  <c r="AP6" i="12" s="1"/>
  <c r="AZ36" i="12"/>
  <c r="BC36" i="12" s="1"/>
  <c r="BA32" i="12"/>
  <c r="BC35" i="12" s="1"/>
  <c r="BA34" i="12" s="1"/>
  <c r="AZ29" i="12"/>
  <c r="BC29" i="12" s="1"/>
  <c r="BA25" i="12"/>
  <c r="BC28" i="12" s="1"/>
  <c r="BA27" i="12" s="1"/>
  <c r="AZ22" i="12"/>
  <c r="BC22" i="12" s="1"/>
  <c r="BC21" i="12"/>
  <c r="BA20" i="12" s="1"/>
  <c r="AS21" i="12"/>
  <c r="BA18" i="12"/>
  <c r="AZ15" i="12"/>
  <c r="BC15" i="12" s="1"/>
  <c r="BA11" i="12"/>
  <c r="BC14" i="12" s="1"/>
  <c r="BA13" i="12" s="1"/>
  <c r="AZ8" i="12"/>
  <c r="BC8" i="12" s="1"/>
  <c r="BA4" i="12"/>
  <c r="BC7" i="12" s="1"/>
  <c r="BA6" i="12" s="1"/>
  <c r="AZ73" i="12"/>
  <c r="BC73" i="12" s="1"/>
  <c r="BA69" i="12"/>
  <c r="BC72" i="12" s="1"/>
  <c r="BA71" i="12" s="1"/>
  <c r="AZ66" i="12"/>
  <c r="BC66" i="12" s="1"/>
  <c r="BA62" i="12"/>
  <c r="BC65" i="12" s="1"/>
  <c r="BA64" i="12" s="1"/>
  <c r="AZ59" i="12"/>
  <c r="BC59" i="12" s="1"/>
  <c r="AS58" i="12"/>
  <c r="BA55" i="12"/>
  <c r="BC58" i="12" s="1"/>
  <c r="BA57" i="12" s="1"/>
  <c r="AZ52" i="12"/>
  <c r="BC52" i="12" s="1"/>
  <c r="BA48" i="12"/>
  <c r="BC51" i="12" s="1"/>
  <c r="BA50" i="12" s="1"/>
  <c r="AZ45" i="12"/>
  <c r="BC45" i="12" s="1"/>
  <c r="BA41" i="12"/>
  <c r="BC44" i="12" s="1"/>
  <c r="BA43" i="12" s="1"/>
  <c r="AO73" i="12"/>
  <c r="AR73" i="12" s="1"/>
  <c r="AP69" i="12"/>
  <c r="AR72" i="12" s="1"/>
  <c r="AP71" i="12" s="1"/>
  <c r="AO66" i="12"/>
  <c r="AR66" i="12" s="1"/>
  <c r="AP62" i="12"/>
  <c r="AR65" i="12" s="1"/>
  <c r="AP64" i="12" s="1"/>
  <c r="AO59" i="12"/>
  <c r="AR59" i="12" s="1"/>
  <c r="AH58" i="12"/>
  <c r="AP55" i="12"/>
  <c r="AR58" i="12" s="1"/>
  <c r="AP57" i="12" s="1"/>
  <c r="AO52" i="12"/>
  <c r="AR52" i="12" s="1"/>
  <c r="AP48" i="12"/>
  <c r="AR51" i="12" s="1"/>
  <c r="AP50" i="12" s="1"/>
  <c r="AO45" i="12"/>
  <c r="AR45" i="12" s="1"/>
  <c r="AP41" i="12"/>
  <c r="AR44" i="12" s="1"/>
  <c r="AP43" i="12" s="1"/>
  <c r="AD73" i="12"/>
  <c r="AG73" i="12" s="1"/>
  <c r="AE69" i="12"/>
  <c r="AG72" i="12" s="1"/>
  <c r="AE71" i="12" s="1"/>
  <c r="AD66" i="12"/>
  <c r="AG66" i="12" s="1"/>
  <c r="AE62" i="12"/>
  <c r="AG65" i="12" s="1"/>
  <c r="AE64" i="12" s="1"/>
  <c r="AD59" i="12"/>
  <c r="AG59" i="12" s="1"/>
  <c r="AG58" i="12"/>
  <c r="AE57" i="12" s="1"/>
  <c r="W58" i="12"/>
  <c r="AE55" i="12"/>
  <c r="AD52" i="12"/>
  <c r="AG52" i="12" s="1"/>
  <c r="AE48" i="12"/>
  <c r="AG51" i="12" s="1"/>
  <c r="AE50" i="12" s="1"/>
  <c r="AD45" i="12"/>
  <c r="AG45" i="12" s="1"/>
  <c r="W44" i="12"/>
  <c r="AE41" i="12"/>
  <c r="AG44" i="12" s="1"/>
  <c r="AE43" i="12" s="1"/>
  <c r="S73" i="12"/>
  <c r="V73" i="12" s="1"/>
  <c r="T69" i="12"/>
  <c r="V72" i="12" s="1"/>
  <c r="T71" i="12" s="1"/>
  <c r="S66" i="12"/>
  <c r="V66" i="12" s="1"/>
  <c r="T62" i="12"/>
  <c r="V65" i="12" s="1"/>
  <c r="T64" i="12" s="1"/>
  <c r="S59" i="12"/>
  <c r="V59" i="12" s="1"/>
  <c r="T55" i="12"/>
  <c r="V58" i="12" s="1"/>
  <c r="T57" i="12" s="1"/>
  <c r="S52" i="12"/>
  <c r="V52" i="12" s="1"/>
  <c r="T48" i="12"/>
  <c r="V51" i="12" s="1"/>
  <c r="T50" i="12" s="1"/>
  <c r="S45" i="12"/>
  <c r="V45" i="12" s="1"/>
  <c r="T41" i="12"/>
  <c r="V44" i="12" s="1"/>
  <c r="T43" i="12" s="1"/>
  <c r="S36" i="1"/>
  <c r="V36" i="1" s="1"/>
  <c r="T32" i="1"/>
  <c r="V35" i="1" s="1"/>
  <c r="T34" i="1" s="1"/>
  <c r="S29" i="1"/>
  <c r="V29" i="1" s="1"/>
  <c r="T25" i="1"/>
  <c r="V28" i="1" s="1"/>
  <c r="T27" i="1" s="1"/>
  <c r="S22" i="1"/>
  <c r="V22" i="1" s="1"/>
  <c r="V21" i="1"/>
  <c r="T20" i="1" s="1"/>
  <c r="L21" i="1"/>
  <c r="T18" i="1"/>
  <c r="S15" i="1"/>
  <c r="V15" i="1" s="1"/>
  <c r="T11" i="1"/>
  <c r="V14" i="1" s="1"/>
  <c r="T13" i="1" s="1"/>
  <c r="S8" i="1"/>
  <c r="V8" i="1" s="1"/>
  <c r="T4" i="1"/>
  <c r="V7" i="1" s="1"/>
  <c r="T6" i="1" s="1"/>
  <c r="AD36" i="1"/>
  <c r="AG36" i="1" s="1"/>
  <c r="AE32" i="1"/>
  <c r="AG35" i="1" s="1"/>
  <c r="AE34" i="1" s="1"/>
  <c r="AD29" i="1"/>
  <c r="AG29" i="1" s="1"/>
  <c r="AE25" i="1"/>
  <c r="AG28" i="1" s="1"/>
  <c r="AE27" i="1" s="1"/>
  <c r="AD22" i="1"/>
  <c r="AG22" i="1" s="1"/>
  <c r="W21" i="1"/>
  <c r="AE18" i="1"/>
  <c r="AG21" i="1" s="1"/>
  <c r="AE20" i="1" s="1"/>
  <c r="AD15" i="1"/>
  <c r="AG15" i="1" s="1"/>
  <c r="AE11" i="1"/>
  <c r="AG14" i="1" s="1"/>
  <c r="AE13" i="1" s="1"/>
  <c r="AD8" i="1"/>
  <c r="AG8" i="1" s="1"/>
  <c r="AE4" i="1"/>
  <c r="AG7" i="1" s="1"/>
  <c r="AE6" i="1" s="1"/>
  <c r="AO36" i="1"/>
  <c r="AR36" i="1" s="1"/>
  <c r="AP32" i="1"/>
  <c r="AR35" i="1" s="1"/>
  <c r="AP34" i="1" s="1"/>
  <c r="AO29" i="1"/>
  <c r="AR29" i="1" s="1"/>
  <c r="AP25" i="1"/>
  <c r="AR28" i="1" s="1"/>
  <c r="AP27" i="1" s="1"/>
  <c r="AO22" i="1"/>
  <c r="AR22" i="1" s="1"/>
  <c r="AP18" i="1"/>
  <c r="AR21" i="1" s="1"/>
  <c r="AP20" i="1" s="1"/>
  <c r="AO15" i="1"/>
  <c r="AR15" i="1" s="1"/>
  <c r="AP11" i="1"/>
  <c r="AR14" i="1" s="1"/>
  <c r="AP13" i="1" s="1"/>
  <c r="AO8" i="1"/>
  <c r="AR8" i="1" s="1"/>
  <c r="AP4" i="1"/>
  <c r="AR7" i="1" s="1"/>
  <c r="AP6" i="1" s="1"/>
  <c r="AZ36" i="1"/>
  <c r="BC36" i="1" s="1"/>
  <c r="BA32" i="1"/>
  <c r="BC35" i="1" s="1"/>
  <c r="BA34" i="1" s="1"/>
  <c r="AZ29" i="1"/>
  <c r="BC29" i="1" s="1"/>
  <c r="BA25" i="1"/>
  <c r="BC28" i="1" s="1"/>
  <c r="BA27" i="1" s="1"/>
  <c r="AZ22" i="1"/>
  <c r="BC22" i="1" s="1"/>
  <c r="AS21" i="1"/>
  <c r="BA18" i="1"/>
  <c r="BC21" i="1" s="1"/>
  <c r="BA20" i="1" s="1"/>
  <c r="AZ15" i="1"/>
  <c r="BC15" i="1" s="1"/>
  <c r="BA11" i="1"/>
  <c r="AS14" i="1" s="1"/>
  <c r="AZ8" i="1"/>
  <c r="BC8" i="1" s="1"/>
  <c r="BA4" i="1"/>
  <c r="BC7" i="1" s="1"/>
  <c r="BA6" i="1" s="1"/>
  <c r="AZ73" i="1"/>
  <c r="BC73" i="1" s="1"/>
  <c r="BA69" i="1"/>
  <c r="BC72" i="1" s="1"/>
  <c r="BA71" i="1" s="1"/>
  <c r="AZ66" i="1"/>
  <c r="BC66" i="1" s="1"/>
  <c r="BA62" i="1"/>
  <c r="BC65" i="1" s="1"/>
  <c r="BA64" i="1" s="1"/>
  <c r="AZ59" i="1"/>
  <c r="BC59" i="1" s="1"/>
  <c r="BA55" i="1"/>
  <c r="BC58" i="1" s="1"/>
  <c r="BA57" i="1" s="1"/>
  <c r="AZ52" i="1"/>
  <c r="BC52" i="1" s="1"/>
  <c r="BA48" i="1"/>
  <c r="AS51" i="1" s="1"/>
  <c r="AZ45" i="1"/>
  <c r="BC45" i="1" s="1"/>
  <c r="BA41" i="1"/>
  <c r="BC44" i="1" s="1"/>
  <c r="BA43" i="1" s="1"/>
  <c r="AO73" i="1"/>
  <c r="AR73" i="1" s="1"/>
  <c r="AP69" i="1"/>
  <c r="AR72" i="1" s="1"/>
  <c r="AP71" i="1" s="1"/>
  <c r="AO66" i="1"/>
  <c r="AR66" i="1" s="1"/>
  <c r="AP62" i="1"/>
  <c r="AR65" i="1" s="1"/>
  <c r="AP64" i="1" s="1"/>
  <c r="AO59" i="1"/>
  <c r="AR59" i="1" s="1"/>
  <c r="AP55" i="1"/>
  <c r="AH58" i="1" s="1"/>
  <c r="AO52" i="1"/>
  <c r="AR52" i="1" s="1"/>
  <c r="AP48" i="1"/>
  <c r="AR51" i="1" s="1"/>
  <c r="AP50" i="1" s="1"/>
  <c r="AO45" i="1"/>
  <c r="AR45" i="1" s="1"/>
  <c r="AP41" i="1"/>
  <c r="AR44" i="1" s="1"/>
  <c r="AP43" i="1" s="1"/>
  <c r="AD73" i="1"/>
  <c r="AG73" i="1" s="1"/>
  <c r="AE69" i="1"/>
  <c r="AG72" i="1" s="1"/>
  <c r="AE71" i="1" s="1"/>
  <c r="AD66" i="1"/>
  <c r="AG66" i="1" s="1"/>
  <c r="AE62" i="1"/>
  <c r="AG65" i="1" s="1"/>
  <c r="AE64" i="1" s="1"/>
  <c r="AD59" i="1"/>
  <c r="AG59" i="1" s="1"/>
  <c r="W58" i="1"/>
  <c r="AE55" i="1"/>
  <c r="AG58" i="1" s="1"/>
  <c r="AE57" i="1" s="1"/>
  <c r="AD52" i="1"/>
  <c r="AG52" i="1" s="1"/>
  <c r="AE48" i="1"/>
  <c r="AG51" i="1" s="1"/>
  <c r="AE50" i="1" s="1"/>
  <c r="AD45" i="1"/>
  <c r="AG45" i="1" s="1"/>
  <c r="AE41" i="1"/>
  <c r="AG44" i="1" s="1"/>
  <c r="AE43" i="1" s="1"/>
  <c r="S73" i="1"/>
  <c r="V73" i="1" s="1"/>
  <c r="T69" i="1"/>
  <c r="V72" i="1" s="1"/>
  <c r="T71" i="1" s="1"/>
  <c r="S66" i="1"/>
  <c r="V66" i="1" s="1"/>
  <c r="T62" i="1"/>
  <c r="V65" i="1" s="1"/>
  <c r="T64" i="1" s="1"/>
  <c r="S59" i="1"/>
  <c r="V59" i="1" s="1"/>
  <c r="V58" i="1"/>
  <c r="T57" i="1" s="1"/>
  <c r="L58" i="1"/>
  <c r="T55" i="1"/>
  <c r="S52" i="1"/>
  <c r="V52" i="1" s="1"/>
  <c r="T48" i="1"/>
  <c r="V51" i="1" s="1"/>
  <c r="T50" i="1" s="1"/>
  <c r="S45" i="1"/>
  <c r="V45" i="1" s="1"/>
  <c r="T41" i="1"/>
  <c r="V44" i="1" s="1"/>
  <c r="T43" i="1" s="1"/>
  <c r="K32" i="10"/>
  <c r="K23" i="10"/>
  <c r="G29" i="8"/>
  <c r="I5" i="12"/>
  <c r="I3" i="12"/>
  <c r="L14" i="12" l="1"/>
  <c r="L35" i="12"/>
  <c r="L7" i="12"/>
  <c r="L28" i="12"/>
  <c r="W21" i="12"/>
  <c r="W14" i="12"/>
  <c r="W7" i="12"/>
  <c r="W35" i="12"/>
  <c r="W28" i="12"/>
  <c r="AR14" i="12"/>
  <c r="AP13" i="12" s="1"/>
  <c r="AH35" i="12"/>
  <c r="AH7" i="12"/>
  <c r="AH28" i="12"/>
  <c r="AS14" i="12"/>
  <c r="AS7" i="12"/>
  <c r="AS35" i="12"/>
  <c r="AS28" i="12"/>
  <c r="AS51" i="12"/>
  <c r="AS72" i="12"/>
  <c r="AS44" i="12"/>
  <c r="AS65" i="12"/>
  <c r="AH51" i="12"/>
  <c r="AH44" i="12"/>
  <c r="AH72" i="12"/>
  <c r="AH65" i="12"/>
  <c r="W51" i="12"/>
  <c r="W72" i="12"/>
  <c r="W65" i="12"/>
  <c r="L58" i="12"/>
  <c r="L51" i="12"/>
  <c r="L44" i="12"/>
  <c r="L72" i="12"/>
  <c r="L65" i="12"/>
  <c r="L14" i="1"/>
  <c r="L7" i="1"/>
  <c r="L35" i="1"/>
  <c r="L28" i="1"/>
  <c r="W14" i="1"/>
  <c r="W7" i="1"/>
  <c r="W35" i="1"/>
  <c r="W28" i="1"/>
  <c r="AH21" i="1"/>
  <c r="AH14" i="1"/>
  <c r="AH7" i="1"/>
  <c r="AH35" i="1"/>
  <c r="AH28" i="1"/>
  <c r="BC14" i="1"/>
  <c r="BA13" i="1" s="1"/>
  <c r="AS35" i="1"/>
  <c r="AS7" i="1"/>
  <c r="AS28" i="1"/>
  <c r="AS58" i="1"/>
  <c r="BC51" i="1"/>
  <c r="BA50" i="1" s="1"/>
  <c r="AS44" i="1"/>
  <c r="AS72" i="1"/>
  <c r="AS65" i="1"/>
  <c r="AR58" i="1"/>
  <c r="AP57" i="1" s="1"/>
  <c r="AH51" i="1"/>
  <c r="AH44" i="1"/>
  <c r="AH72" i="1"/>
  <c r="AH65" i="1"/>
  <c r="W51" i="1"/>
  <c r="W44" i="1"/>
  <c r="W72" i="1"/>
  <c r="W65" i="1"/>
  <c r="L51" i="1"/>
  <c r="L44" i="1"/>
  <c r="L72" i="1"/>
  <c r="L65" i="1"/>
  <c r="K8" i="12"/>
  <c r="I5" i="1"/>
  <c r="I3" i="1"/>
  <c r="H73" i="1"/>
  <c r="K73" i="1" s="1"/>
  <c r="I69" i="1"/>
  <c r="K72" i="1" s="1"/>
  <c r="I71" i="1" s="1"/>
  <c r="H66" i="1"/>
  <c r="K66" i="1" s="1"/>
  <c r="I62" i="1"/>
  <c r="K65" i="1" s="1"/>
  <c r="I64" i="1" s="1"/>
  <c r="H59" i="1"/>
  <c r="K59" i="1" s="1"/>
  <c r="I55" i="1"/>
  <c r="A58" i="1" s="1"/>
  <c r="H36" i="1"/>
  <c r="K36" i="1" s="1"/>
  <c r="I32" i="1"/>
  <c r="A35" i="1" s="1"/>
  <c r="H29" i="1"/>
  <c r="K29" i="1" s="1"/>
  <c r="I25" i="1"/>
  <c r="K28" i="1" s="1"/>
  <c r="I27" i="1" s="1"/>
  <c r="K58" i="1" l="1"/>
  <c r="I57" i="1" s="1"/>
  <c r="A72" i="1"/>
  <c r="A65" i="1"/>
  <c r="K35" i="1"/>
  <c r="I34" i="1" s="1"/>
  <c r="A28" i="1"/>
  <c r="AQ15" i="10"/>
  <c r="AR15" i="10" s="1"/>
  <c r="K28" i="10"/>
  <c r="K19" i="10"/>
  <c r="O7" i="10"/>
  <c r="O3" i="10"/>
  <c r="O9" i="10"/>
  <c r="O5" i="10"/>
  <c r="F3" i="10"/>
  <c r="D15" i="10" s="1"/>
  <c r="F5" i="10"/>
  <c r="L15" i="10" s="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AS15" i="10" l="1"/>
  <c r="D12" i="11"/>
  <c r="D13" i="11"/>
  <c r="D14" i="11"/>
  <c r="D15" i="11"/>
  <c r="D16" i="11"/>
  <c r="D17" i="11"/>
  <c r="D18" i="11"/>
  <c r="D19" i="11"/>
  <c r="B54" i="3"/>
  <c r="D11" i="11" l="1"/>
  <c r="D10" i="11"/>
  <c r="D9" i="11"/>
  <c r="B67" i="3"/>
  <c r="R8" i="3"/>
  <c r="F8" i="3"/>
  <c r="N15" i="10" l="1"/>
  <c r="M15" i="10"/>
  <c r="AJ89" i="9"/>
  <c r="AJ64" i="9"/>
  <c r="AJ38" i="9"/>
  <c r="AJ13" i="9"/>
  <c r="AG89" i="9"/>
  <c r="AG64" i="9"/>
  <c r="AG38" i="9"/>
  <c r="AG13" i="9"/>
  <c r="AD89" i="9"/>
  <c r="AD64" i="9"/>
  <c r="AD38" i="9"/>
  <c r="AD13" i="9"/>
  <c r="AA89" i="9"/>
  <c r="AA64" i="9"/>
  <c r="AA38" i="9"/>
  <c r="AA13" i="9"/>
  <c r="X89" i="9"/>
  <c r="X64" i="9"/>
  <c r="X38" i="9"/>
  <c r="X13" i="9"/>
  <c r="U89" i="9"/>
  <c r="U64" i="9"/>
  <c r="U38" i="9"/>
  <c r="U13" i="9"/>
  <c r="R89" i="9"/>
  <c r="R64" i="9"/>
  <c r="R38" i="9"/>
  <c r="R13" i="9"/>
  <c r="O89" i="9"/>
  <c r="O64" i="9"/>
  <c r="O38" i="9"/>
  <c r="O13" i="9"/>
  <c r="L89" i="9"/>
  <c r="L64" i="9"/>
  <c r="L38" i="9"/>
  <c r="L13" i="9"/>
  <c r="I89" i="9"/>
  <c r="I64" i="9"/>
  <c r="I38" i="9"/>
  <c r="I13" i="9"/>
  <c r="F13" i="9"/>
  <c r="F38" i="9"/>
  <c r="F89" i="9"/>
  <c r="F64" i="9"/>
  <c r="C64" i="9"/>
  <c r="C89" i="9"/>
  <c r="C38" i="9"/>
  <c r="B22" i="9"/>
  <c r="F41" i="3"/>
  <c r="T17" i="3"/>
  <c r="Q17" i="3"/>
  <c r="T15" i="3"/>
  <c r="Q15" i="3"/>
  <c r="H17" i="3"/>
  <c r="E17" i="3"/>
  <c r="H15" i="3"/>
  <c r="E15" i="3"/>
  <c r="F15" i="10"/>
  <c r="E15" i="10"/>
  <c r="F43" i="8" l="1"/>
  <c r="F45" i="8" s="1"/>
  <c r="F40" i="8"/>
  <c r="F42" i="8" s="1"/>
  <c r="F37" i="8"/>
  <c r="F39" i="8" s="1"/>
  <c r="F34" i="8"/>
  <c r="F36" i="8" s="1"/>
  <c r="F32" i="8"/>
  <c r="B15" i="10" s="1"/>
  <c r="F26" i="11" l="1"/>
  <c r="I11" i="1"/>
  <c r="K14" i="1" s="1"/>
  <c r="R15" i="10"/>
  <c r="S15" i="10" s="1"/>
  <c r="J15" i="10"/>
  <c r="K15" i="10" s="1"/>
  <c r="P15" i="10"/>
  <c r="Q15" i="10" s="1"/>
  <c r="H15" i="10"/>
  <c r="I15" i="10" s="1"/>
  <c r="C30" i="8"/>
  <c r="L27" i="10" l="1"/>
  <c r="M27" i="10" s="1"/>
  <c r="L18" i="10"/>
  <c r="M18" i="10" s="1"/>
  <c r="T15" i="10"/>
  <c r="U15" i="10"/>
  <c r="G30" i="8"/>
  <c r="A31" i="8" s="1"/>
  <c r="H73" i="12"/>
  <c r="K73" i="12" s="1"/>
  <c r="I69" i="12"/>
  <c r="A72" i="12" s="1"/>
  <c r="H66" i="12"/>
  <c r="K66" i="12" s="1"/>
  <c r="I62" i="12"/>
  <c r="K65" i="12" s="1"/>
  <c r="I64" i="12" s="1"/>
  <c r="H59" i="12"/>
  <c r="K59" i="12" s="1"/>
  <c r="I55" i="12"/>
  <c r="A58" i="12" s="1"/>
  <c r="H52" i="12"/>
  <c r="K52" i="12" s="1"/>
  <c r="I48" i="12"/>
  <c r="K51" i="12" s="1"/>
  <c r="I50" i="12" s="1"/>
  <c r="H45" i="12"/>
  <c r="K45" i="12" s="1"/>
  <c r="I41" i="12"/>
  <c r="A44" i="12" s="1"/>
  <c r="H36" i="12"/>
  <c r="K36" i="12" s="1"/>
  <c r="I32" i="12"/>
  <c r="K35" i="12" s="1"/>
  <c r="I34" i="12" s="1"/>
  <c r="H29" i="12"/>
  <c r="K29" i="12" s="1"/>
  <c r="I25" i="12"/>
  <c r="K28" i="12" s="1"/>
  <c r="I27" i="12" s="1"/>
  <c r="H22" i="12"/>
  <c r="K22" i="12" s="1"/>
  <c r="I18" i="12"/>
  <c r="K21" i="12" s="1"/>
  <c r="I20" i="12" s="1"/>
  <c r="H15" i="12"/>
  <c r="K15" i="12" s="1"/>
  <c r="I11" i="12"/>
  <c r="K14" i="12" s="1"/>
  <c r="W32" i="3"/>
  <c r="AD15" i="10" s="1"/>
  <c r="K58" i="12" l="1"/>
  <c r="I57" i="12" s="1"/>
  <c r="V15" i="10"/>
  <c r="A28" i="12"/>
  <c r="K44" i="12"/>
  <c r="I43" i="12" s="1"/>
  <c r="A14" i="12"/>
  <c r="K72" i="12"/>
  <c r="I71" i="12" s="1"/>
  <c r="I13" i="12"/>
  <c r="A51" i="12"/>
  <c r="A65" i="12"/>
  <c r="A35" i="12"/>
  <c r="A21" i="12"/>
  <c r="K32" i="3"/>
  <c r="AG15" i="10" l="1"/>
  <c r="Y15" i="10"/>
  <c r="I6" i="12"/>
  <c r="I7" i="12" s="1"/>
  <c r="I8" i="12" l="1"/>
  <c r="AC15" i="10"/>
  <c r="W36" i="3"/>
  <c r="H52" i="1"/>
  <c r="K52" i="1" s="1"/>
  <c r="I48" i="1"/>
  <c r="K51" i="1" s="1"/>
  <c r="I50" i="1" s="1"/>
  <c r="H45" i="1"/>
  <c r="K45" i="1" s="1"/>
  <c r="I41" i="1"/>
  <c r="K44" i="1" s="1"/>
  <c r="I43" i="1" s="1"/>
  <c r="W34" i="3" l="1"/>
  <c r="W33" i="3"/>
  <c r="A44" i="1"/>
  <c r="A51" i="1"/>
  <c r="C14" i="11" l="1"/>
  <c r="B14" i="11"/>
  <c r="J55" i="11"/>
  <c r="K55" i="11" s="1"/>
  <c r="I55" i="11"/>
  <c r="G55" i="11"/>
  <c r="H55" i="11" s="1"/>
  <c r="F55" i="11"/>
  <c r="E55" i="11"/>
  <c r="C55" i="11"/>
  <c r="B55" i="11"/>
  <c r="J54" i="11"/>
  <c r="K54" i="11" s="1"/>
  <c r="I54" i="11"/>
  <c r="G54" i="11"/>
  <c r="H54" i="11" s="1"/>
  <c r="F54" i="11"/>
  <c r="E54" i="11"/>
  <c r="C54" i="11"/>
  <c r="B54" i="11"/>
  <c r="J53" i="11"/>
  <c r="K53" i="11" s="1"/>
  <c r="I53" i="11"/>
  <c r="G53" i="11"/>
  <c r="H53" i="11" s="1"/>
  <c r="F53" i="11"/>
  <c r="E53" i="11"/>
  <c r="C53" i="11"/>
  <c r="B53" i="11"/>
  <c r="J52" i="11"/>
  <c r="K52" i="11" s="1"/>
  <c r="I52" i="11"/>
  <c r="G52" i="11"/>
  <c r="H52" i="11" s="1"/>
  <c r="F52" i="11"/>
  <c r="E52" i="11"/>
  <c r="C52" i="11"/>
  <c r="B52" i="11"/>
  <c r="J51" i="11"/>
  <c r="K51" i="11" s="1"/>
  <c r="I51" i="11"/>
  <c r="G51" i="11"/>
  <c r="H51" i="11" s="1"/>
  <c r="F51" i="11"/>
  <c r="E51" i="11"/>
  <c r="C51" i="11"/>
  <c r="B51" i="11"/>
  <c r="J50" i="11"/>
  <c r="K50" i="11" s="1"/>
  <c r="I50" i="11"/>
  <c r="G50" i="11"/>
  <c r="H50" i="11" s="1"/>
  <c r="F50" i="11"/>
  <c r="E50" i="11"/>
  <c r="C50" i="11"/>
  <c r="B50" i="11"/>
  <c r="J49" i="11"/>
  <c r="K49" i="11" s="1"/>
  <c r="I49" i="11"/>
  <c r="G49" i="11"/>
  <c r="H49" i="11" s="1"/>
  <c r="F49" i="11"/>
  <c r="E49" i="11"/>
  <c r="C49" i="11"/>
  <c r="B49" i="11"/>
  <c r="J48" i="11"/>
  <c r="K48" i="11" s="1"/>
  <c r="I48" i="11"/>
  <c r="G48" i="11"/>
  <c r="H48" i="11" s="1"/>
  <c r="F48" i="11"/>
  <c r="E48" i="11"/>
  <c r="C48" i="11"/>
  <c r="B48" i="11"/>
  <c r="J47" i="11"/>
  <c r="K47" i="11" s="1"/>
  <c r="I47" i="11"/>
  <c r="G47" i="11"/>
  <c r="H47" i="11" s="1"/>
  <c r="F47" i="11"/>
  <c r="E47" i="11"/>
  <c r="C47" i="11"/>
  <c r="B47" i="11"/>
  <c r="J46" i="11"/>
  <c r="K46" i="11" s="1"/>
  <c r="I46" i="11"/>
  <c r="G46" i="11"/>
  <c r="H46" i="11" s="1"/>
  <c r="F46" i="11"/>
  <c r="E46" i="11"/>
  <c r="C46" i="11"/>
  <c r="B46" i="11"/>
  <c r="J45" i="11"/>
  <c r="K45" i="11" s="1"/>
  <c r="I45" i="11"/>
  <c r="G45" i="11"/>
  <c r="H45" i="11" s="1"/>
  <c r="F45" i="11"/>
  <c r="E45" i="11"/>
  <c r="C45" i="11"/>
  <c r="B45" i="11"/>
  <c r="J44" i="11"/>
  <c r="K44" i="11" s="1"/>
  <c r="I44" i="11"/>
  <c r="G44" i="11"/>
  <c r="H44" i="11" s="1"/>
  <c r="F44" i="11"/>
  <c r="E44" i="11"/>
  <c r="C44" i="11"/>
  <c r="B44" i="11"/>
  <c r="J43" i="11"/>
  <c r="K43" i="11" s="1"/>
  <c r="I43" i="11"/>
  <c r="G43" i="11"/>
  <c r="H43" i="11" s="1"/>
  <c r="F43" i="11"/>
  <c r="E43" i="11"/>
  <c r="C43" i="11"/>
  <c r="B43" i="11"/>
  <c r="J42" i="11"/>
  <c r="K42" i="11" s="1"/>
  <c r="I42" i="11"/>
  <c r="G42" i="11"/>
  <c r="H42" i="11" s="1"/>
  <c r="F42" i="11"/>
  <c r="E42" i="11"/>
  <c r="C42" i="11"/>
  <c r="B42" i="11"/>
  <c r="J41" i="11"/>
  <c r="K41" i="11" s="1"/>
  <c r="I41" i="11"/>
  <c r="G41" i="11"/>
  <c r="H41" i="11" s="1"/>
  <c r="F41" i="11"/>
  <c r="E41" i="11"/>
  <c r="C41" i="11"/>
  <c r="B41" i="11"/>
  <c r="J40" i="11"/>
  <c r="K40" i="11" s="1"/>
  <c r="I40" i="11"/>
  <c r="G40" i="11"/>
  <c r="H40" i="11" s="1"/>
  <c r="F40" i="11"/>
  <c r="E40" i="11"/>
  <c r="C40" i="11"/>
  <c r="B40" i="11"/>
  <c r="J39" i="11"/>
  <c r="K39" i="11" s="1"/>
  <c r="I39" i="11"/>
  <c r="G39" i="11"/>
  <c r="H39" i="11" s="1"/>
  <c r="F39" i="11"/>
  <c r="E39" i="11"/>
  <c r="C39" i="11"/>
  <c r="B39" i="11"/>
  <c r="J38" i="11"/>
  <c r="K38" i="11" s="1"/>
  <c r="I38" i="11"/>
  <c r="G38" i="11"/>
  <c r="H38" i="11" s="1"/>
  <c r="F38" i="11"/>
  <c r="E38" i="11"/>
  <c r="C38" i="11"/>
  <c r="B38" i="11"/>
  <c r="J37" i="11"/>
  <c r="K37" i="11" s="1"/>
  <c r="I37" i="11"/>
  <c r="G37" i="11"/>
  <c r="H37" i="11" s="1"/>
  <c r="F37" i="11"/>
  <c r="E37" i="11"/>
  <c r="C37" i="11"/>
  <c r="B37" i="11"/>
  <c r="J36" i="11"/>
  <c r="K36" i="11" s="1"/>
  <c r="I36" i="11"/>
  <c r="G36" i="11"/>
  <c r="H36" i="11" s="1"/>
  <c r="F36" i="11"/>
  <c r="E36" i="11"/>
  <c r="C36" i="11"/>
  <c r="B36" i="11"/>
  <c r="J35" i="11"/>
  <c r="K35" i="11" s="1"/>
  <c r="I35" i="11"/>
  <c r="G35" i="11"/>
  <c r="H35" i="11" s="1"/>
  <c r="F35" i="11"/>
  <c r="E35" i="11"/>
  <c r="C35" i="11"/>
  <c r="B35" i="11"/>
  <c r="J34" i="11"/>
  <c r="K34" i="11" s="1"/>
  <c r="I34" i="11"/>
  <c r="G34" i="11"/>
  <c r="H34" i="11" s="1"/>
  <c r="F34" i="11"/>
  <c r="E34" i="11"/>
  <c r="C34" i="11"/>
  <c r="B34" i="11"/>
  <c r="J33" i="11"/>
  <c r="K33" i="11" s="1"/>
  <c r="I33" i="11"/>
  <c r="G33" i="11"/>
  <c r="H33" i="11" s="1"/>
  <c r="F33" i="11"/>
  <c r="E33" i="11"/>
  <c r="C33" i="11"/>
  <c r="B33" i="11"/>
  <c r="J32" i="11"/>
  <c r="K32" i="11" s="1"/>
  <c r="I32" i="11"/>
  <c r="G32" i="11"/>
  <c r="H32" i="11" s="1"/>
  <c r="F32" i="11"/>
  <c r="E32" i="11"/>
  <c r="C32" i="11"/>
  <c r="B32" i="11"/>
  <c r="J31" i="11"/>
  <c r="K31" i="11" s="1"/>
  <c r="I31" i="11"/>
  <c r="G31" i="11"/>
  <c r="H31" i="11" s="1"/>
  <c r="F31" i="11"/>
  <c r="E31" i="11"/>
  <c r="C31" i="11"/>
  <c r="B31" i="11"/>
  <c r="J30" i="11"/>
  <c r="K30" i="11" s="1"/>
  <c r="I30" i="11"/>
  <c r="G30" i="11"/>
  <c r="H30" i="11" s="1"/>
  <c r="F30" i="11"/>
  <c r="E30" i="11"/>
  <c r="C30" i="11"/>
  <c r="B30" i="11"/>
  <c r="J29" i="11"/>
  <c r="K29" i="11" s="1"/>
  <c r="I29" i="11"/>
  <c r="G29" i="11"/>
  <c r="H29" i="11" s="1"/>
  <c r="F29" i="11"/>
  <c r="E29" i="11"/>
  <c r="C29" i="11"/>
  <c r="B29" i="11"/>
  <c r="J28" i="11"/>
  <c r="K28" i="11" s="1"/>
  <c r="I28" i="11"/>
  <c r="G28" i="11"/>
  <c r="H28" i="11" s="1"/>
  <c r="F28" i="11"/>
  <c r="E28" i="11"/>
  <c r="C28" i="11"/>
  <c r="B28" i="11"/>
  <c r="J27" i="11"/>
  <c r="K27" i="11" s="1"/>
  <c r="I27" i="11"/>
  <c r="G27" i="11"/>
  <c r="H27" i="11" s="1"/>
  <c r="F27" i="11"/>
  <c r="E27" i="11"/>
  <c r="C27" i="11"/>
  <c r="B27" i="11"/>
  <c r="J26" i="11"/>
  <c r="K26" i="11" s="1"/>
  <c r="I26" i="11"/>
  <c r="G26" i="11"/>
  <c r="H26" i="11" s="1"/>
  <c r="E26" i="11"/>
  <c r="C26" i="11"/>
  <c r="B26" i="11"/>
  <c r="J25" i="11"/>
  <c r="K25" i="11" s="1"/>
  <c r="I25" i="11"/>
  <c r="G25" i="11"/>
  <c r="H25" i="11" s="1"/>
  <c r="F25" i="11"/>
  <c r="E25" i="11"/>
  <c r="C25" i="11"/>
  <c r="B25" i="11"/>
  <c r="J24" i="11"/>
  <c r="K24" i="11" s="1"/>
  <c r="I24" i="11"/>
  <c r="G24" i="11"/>
  <c r="H24" i="11" s="1"/>
  <c r="F24" i="11"/>
  <c r="E24" i="11"/>
  <c r="C24" i="11"/>
  <c r="B24" i="11"/>
  <c r="J23" i="11"/>
  <c r="K23" i="11" s="1"/>
  <c r="I23" i="11"/>
  <c r="G23" i="11"/>
  <c r="H23" i="11" s="1"/>
  <c r="F23" i="11"/>
  <c r="E23" i="11"/>
  <c r="C23" i="11"/>
  <c r="B23" i="11"/>
  <c r="J22" i="11"/>
  <c r="K22" i="11" s="1"/>
  <c r="I22" i="11"/>
  <c r="G22" i="11"/>
  <c r="H22" i="11" s="1"/>
  <c r="F22" i="11"/>
  <c r="E22" i="11"/>
  <c r="C22" i="11"/>
  <c r="B22" i="11"/>
  <c r="J21" i="11"/>
  <c r="K21" i="11" s="1"/>
  <c r="I21" i="11"/>
  <c r="G21" i="11"/>
  <c r="H21" i="11" s="1"/>
  <c r="F21" i="11"/>
  <c r="E21" i="11"/>
  <c r="C21" i="11"/>
  <c r="B21" i="11"/>
  <c r="J20" i="11"/>
  <c r="K20" i="11" s="1"/>
  <c r="I20" i="11"/>
  <c r="G20" i="11"/>
  <c r="H20" i="11" s="1"/>
  <c r="F20" i="11"/>
  <c r="E20" i="11"/>
  <c r="C20" i="11"/>
  <c r="B20" i="11"/>
  <c r="J19" i="11"/>
  <c r="K19" i="11" s="1"/>
  <c r="I19" i="11"/>
  <c r="G19" i="11"/>
  <c r="H19" i="11" s="1"/>
  <c r="F19" i="11"/>
  <c r="E19" i="11"/>
  <c r="C19" i="11"/>
  <c r="B19" i="11"/>
  <c r="J18" i="11"/>
  <c r="K18" i="11" s="1"/>
  <c r="I18" i="11"/>
  <c r="G18" i="11"/>
  <c r="H18" i="11" s="1"/>
  <c r="F18" i="11"/>
  <c r="E18" i="11"/>
  <c r="C18" i="11"/>
  <c r="B18" i="11"/>
  <c r="J17" i="11"/>
  <c r="K17" i="11" s="1"/>
  <c r="I17" i="11"/>
  <c r="G17" i="11"/>
  <c r="H17" i="11" s="1"/>
  <c r="F17" i="11"/>
  <c r="E17" i="11"/>
  <c r="C17" i="11"/>
  <c r="B17" i="11"/>
  <c r="J16" i="11"/>
  <c r="K16" i="11" s="1"/>
  <c r="I16" i="11"/>
  <c r="G16" i="11"/>
  <c r="H16" i="11" s="1"/>
  <c r="F16" i="11"/>
  <c r="E16" i="11"/>
  <c r="C16" i="11"/>
  <c r="B16" i="11"/>
  <c r="J15" i="11"/>
  <c r="K15" i="11" s="1"/>
  <c r="I15" i="11"/>
  <c r="G15" i="11"/>
  <c r="H15" i="11" s="1"/>
  <c r="F15" i="11"/>
  <c r="E15" i="11"/>
  <c r="C15" i="11"/>
  <c r="B15" i="11"/>
  <c r="J14" i="11"/>
  <c r="K14" i="11" s="1"/>
  <c r="I14" i="11"/>
  <c r="G14" i="11"/>
  <c r="H14" i="11" s="1"/>
  <c r="F14" i="11"/>
  <c r="E14" i="11"/>
  <c r="J11" i="11"/>
  <c r="K11" i="11" s="1"/>
  <c r="I11" i="11"/>
  <c r="G11" i="11"/>
  <c r="H11" i="11" s="1"/>
  <c r="F11" i="11"/>
  <c r="E11" i="11"/>
  <c r="C11" i="11"/>
  <c r="B11" i="11"/>
  <c r="J10" i="11"/>
  <c r="K10" i="11" s="1"/>
  <c r="I10" i="11"/>
  <c r="G10" i="11"/>
  <c r="H10" i="11" s="1"/>
  <c r="F10" i="11"/>
  <c r="E10" i="11"/>
  <c r="C10" i="11"/>
  <c r="B10" i="11"/>
  <c r="C13" i="11"/>
  <c r="C12" i="11"/>
  <c r="B13" i="11"/>
  <c r="B12" i="11"/>
  <c r="J13" i="11"/>
  <c r="K13" i="11" s="1"/>
  <c r="I13" i="11"/>
  <c r="G13" i="11"/>
  <c r="H13" i="11" s="1"/>
  <c r="F13" i="11"/>
  <c r="E13" i="11"/>
  <c r="J12" i="11"/>
  <c r="K12" i="11" s="1"/>
  <c r="I12" i="11"/>
  <c r="G12" i="11"/>
  <c r="H12" i="11" s="1"/>
  <c r="F12" i="11"/>
  <c r="E12" i="11"/>
  <c r="AH79" i="9"/>
  <c r="AH54" i="9"/>
  <c r="AH28" i="9"/>
  <c r="AH3" i="9"/>
  <c r="AE79" i="9" l="1"/>
  <c r="AE54" i="9"/>
  <c r="AB79" i="9"/>
  <c r="AB54" i="9"/>
  <c r="Y79" i="9"/>
  <c r="Y54" i="9"/>
  <c r="V79" i="9"/>
  <c r="V54" i="9"/>
  <c r="AE28" i="9"/>
  <c r="AE3" i="9"/>
  <c r="AB28" i="9"/>
  <c r="AB3" i="9"/>
  <c r="Y28" i="9"/>
  <c r="Y3" i="9"/>
  <c r="V28" i="9"/>
  <c r="V3" i="9"/>
  <c r="S79" i="9"/>
  <c r="S54" i="9"/>
  <c r="S28" i="9"/>
  <c r="S3" i="9"/>
  <c r="P79" i="9"/>
  <c r="P54" i="9"/>
  <c r="M79" i="9"/>
  <c r="M54" i="9"/>
  <c r="J79" i="9"/>
  <c r="J54" i="9"/>
  <c r="G79" i="9"/>
  <c r="G54" i="9"/>
  <c r="D79" i="9"/>
  <c r="D54" i="9"/>
  <c r="A79" i="9"/>
  <c r="A54" i="9"/>
  <c r="P28" i="9"/>
  <c r="P3" i="9"/>
  <c r="M28" i="9"/>
  <c r="M3" i="9"/>
  <c r="J28" i="9"/>
  <c r="J3" i="9"/>
  <c r="G28" i="9"/>
  <c r="G3" i="9"/>
  <c r="D28" i="9"/>
  <c r="D3" i="9"/>
  <c r="H22" i="1" l="1"/>
  <c r="K22" i="1" s="1"/>
  <c r="I18" i="1"/>
  <c r="H15" i="1"/>
  <c r="K15" i="1" s="1"/>
  <c r="I13" i="1" l="1"/>
  <c r="K21" i="1"/>
  <c r="K8" i="1" s="1"/>
  <c r="A21" i="1"/>
  <c r="A14" i="1"/>
  <c r="I20" i="1" l="1"/>
  <c r="I6" i="1"/>
  <c r="I7" i="1" s="1"/>
  <c r="J9" i="11"/>
  <c r="K9" i="11" s="1"/>
  <c r="I9" i="11"/>
  <c r="I7" i="11" s="1"/>
  <c r="G9" i="11"/>
  <c r="G7" i="11" s="1"/>
  <c r="F9" i="11"/>
  <c r="F7" i="11" s="1"/>
  <c r="E9" i="11"/>
  <c r="E7" i="11" s="1"/>
  <c r="C9" i="11"/>
  <c r="B9" i="11"/>
  <c r="K7" i="11" l="1"/>
  <c r="I8" i="1"/>
  <c r="X15" i="10"/>
  <c r="K36" i="3"/>
  <c r="J7" i="11"/>
  <c r="H9" i="11"/>
  <c r="H7" i="11" s="1"/>
  <c r="A28" i="9" l="1"/>
  <c r="S16" i="3" l="1"/>
  <c r="S14" i="3"/>
  <c r="G16" i="3"/>
  <c r="G14" i="3"/>
  <c r="K15" i="3" l="1"/>
  <c r="K17" i="3"/>
  <c r="W15" i="3"/>
  <c r="W17" i="3"/>
  <c r="W20" i="3" l="1"/>
  <c r="W23" i="3" l="1"/>
  <c r="K34" i="10" s="1"/>
  <c r="W27" i="3" s="1"/>
  <c r="W19" i="3"/>
  <c r="K20" i="3"/>
  <c r="K19" i="3"/>
  <c r="W22" i="3" l="1"/>
  <c r="K28" i="3"/>
  <c r="K49" i="3" s="1"/>
  <c r="AL15" i="10" l="1"/>
  <c r="AE15" i="10"/>
  <c r="AF15" i="10" s="1"/>
  <c r="K30" i="10"/>
  <c r="W26" i="3" s="1"/>
  <c r="W28" i="3"/>
  <c r="AB15" i="10" s="1"/>
  <c r="W15" i="10"/>
  <c r="K23" i="3"/>
  <c r="K25" i="10" s="1"/>
  <c r="K27" i="3" s="1"/>
  <c r="K22" i="3"/>
  <c r="AI15" i="10" l="1"/>
  <c r="Z15" i="10"/>
  <c r="AA15" i="10" s="1"/>
  <c r="K21" i="10"/>
  <c r="K26" i="3" s="1"/>
  <c r="I4" i="12"/>
  <c r="I4" i="1"/>
  <c r="K62" i="3" l="1"/>
  <c r="O15" i="10" l="1"/>
  <c r="K30" i="3"/>
  <c r="K50" i="3" s="1"/>
  <c r="G15" i="10"/>
  <c r="W30" i="3"/>
  <c r="K63" i="3" l="1"/>
  <c r="K33" i="3" l="1"/>
  <c r="K51" i="3" s="1"/>
  <c r="K69" i="3"/>
  <c r="E54" i="8" s="1"/>
  <c r="AH15" i="10" l="1"/>
  <c r="D51" i="8"/>
  <c r="K64" i="3"/>
  <c r="E51" i="8" s="1"/>
  <c r="F51" i="8" l="1"/>
  <c r="AK15" i="10"/>
  <c r="AN15" i="10" s="1"/>
  <c r="E52" i="8"/>
  <c r="E53" i="8" s="1"/>
  <c r="K34" i="3"/>
  <c r="K56" i="3" s="1"/>
  <c r="D54" i="8" s="1"/>
  <c r="F54" i="8" s="1"/>
  <c r="K67" i="3" l="1"/>
  <c r="D52" i="8"/>
  <c r="F52" i="8" l="1"/>
  <c r="D53" i="8"/>
  <c r="F53" i="8" s="1"/>
  <c r="AM15" i="10"/>
  <c r="K54" i="3"/>
  <c r="K72" i="3" s="1"/>
  <c r="AJ15" i="10" l="1"/>
  <c r="AO15" i="10"/>
  <c r="AP15"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Pirstl Katinka</author>
  </authors>
  <commentList>
    <comment ref="E14" authorId="0" shapeId="0" xr:uid="{00000000-0006-0000-0300-000001000000}">
      <text>
        <r>
          <rPr>
            <sz val="9"/>
            <color indexed="81"/>
            <rFont val="Segoe UI"/>
            <family val="2"/>
          </rPr>
          <t>Beispiel: Eine Fachkraft ist in einem Jahresbetrieb von September bis Juli im Einsatz, wird jedoch bis August angestellt (=Anstellungszeitraum), obwohl die Einrichtung geschlossen hat.
Die "Einsatz - Wochenstunden" sind daher höher als die "Anstellung - Wochenstunden" - es wird ein Ausgleich geschafft.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Pirstl Katinka</author>
  </authors>
  <commentList>
    <comment ref="E14" authorId="0" shapeId="0" xr:uid="{00000000-0006-0000-0400-000001000000}">
      <text>
        <r>
          <rPr>
            <sz val="9"/>
            <color indexed="81"/>
            <rFont val="Segoe UI"/>
            <family val="2"/>
          </rPr>
          <t>Beispiel: Eine Fachkraft ist in einem Jahresbetrieb von September bis Juli im Einsatz, wird jedoch bis August angestellt (=Anstellungszeitraum), obwohl die Einrichtung geschlossen hat.
Die "Einsatz - Wochenstunden" sind daher höher als die "Anstellung - Wochenstunden" - es wird ein Ausgleich aufgebaut.</t>
        </r>
      </text>
    </comment>
  </commentList>
</comments>
</file>

<file path=xl/sharedStrings.xml><?xml version="1.0" encoding="utf-8"?>
<sst xmlns="http://schemas.openxmlformats.org/spreadsheetml/2006/main" count="2223" uniqueCount="243">
  <si>
    <t>von:</t>
  </si>
  <si>
    <t>bis:</t>
  </si>
  <si>
    <t>Name der Fachkraft:</t>
  </si>
  <si>
    <t>Anstellung - Wochenstunden:</t>
  </si>
  <si>
    <t>Durchschnittlicher Stundenlohn:</t>
  </si>
  <si>
    <t>Priorität 1</t>
  </si>
  <si>
    <t>Maximal förderbare Personal- und Personalnebenkosten für Kinder mit Sprachförderbedarf</t>
  </si>
  <si>
    <t>Priorität 2</t>
  </si>
  <si>
    <t>Maximal förderbare Personal- und Personalnebenkosten für Kinder im letzten Kindergartenjahr</t>
  </si>
  <si>
    <t>Angaben zum Finanzierungsplan - Übersicht</t>
  </si>
  <si>
    <t>Förderbare Personalkosten:</t>
  </si>
  <si>
    <r>
      <rPr>
        <b/>
        <sz val="11"/>
        <rFont val="Arial"/>
        <family val="2"/>
      </rPr>
      <t>Dauer</t>
    </r>
    <r>
      <rPr>
        <sz val="11"/>
        <rFont val="Arial"/>
        <family val="2"/>
      </rPr>
      <t xml:space="preserve"> der Fördermaßnahmen </t>
    </r>
  </si>
  <si>
    <r>
      <t xml:space="preserve">Anzahl der Kinder mit Sprachförderbedarf in den </t>
    </r>
    <r>
      <rPr>
        <b/>
        <sz val="11"/>
        <rFont val="Arial"/>
        <family val="2"/>
      </rPr>
      <t>Jahresbetrieben,</t>
    </r>
    <r>
      <rPr>
        <sz val="11"/>
        <rFont val="Arial"/>
        <family val="2"/>
      </rPr>
      <t xml:space="preserve"> für die um </t>
    </r>
    <r>
      <rPr>
        <b/>
        <sz val="11"/>
        <rFont val="Arial"/>
        <family val="2"/>
      </rPr>
      <t>Förderung angesucht</t>
    </r>
    <r>
      <rPr>
        <sz val="11"/>
        <rFont val="Arial"/>
        <family val="2"/>
      </rPr>
      <t xml:space="preserve"> wird:</t>
    </r>
  </si>
  <si>
    <r>
      <t xml:space="preserve">Anzahl der Kinder mit Sprachförderbedarf in den </t>
    </r>
    <r>
      <rPr>
        <b/>
        <sz val="11"/>
        <rFont val="Arial"/>
        <family val="2"/>
      </rPr>
      <t>Ganzjahresbetrieben,</t>
    </r>
    <r>
      <rPr>
        <sz val="11"/>
        <rFont val="Arial"/>
        <family val="2"/>
      </rPr>
      <t xml:space="preserve"> für die um </t>
    </r>
    <r>
      <rPr>
        <b/>
        <sz val="11"/>
        <rFont val="Arial"/>
        <family val="2"/>
      </rPr>
      <t>Förderung angesucht</t>
    </r>
    <r>
      <rPr>
        <sz val="11"/>
        <rFont val="Arial"/>
        <family val="2"/>
      </rPr>
      <t xml:space="preserve"> wird:</t>
    </r>
  </si>
  <si>
    <t>Eingetragene voraussichtliche Personalkosten gesamt:</t>
  </si>
  <si>
    <t>Berechnete eventuelle Eigenmittel:</t>
  </si>
  <si>
    <r>
      <t xml:space="preserve">Berechnete maximal förderbare Personal- und Personalnebenkosten in den </t>
    </r>
    <r>
      <rPr>
        <b/>
        <sz val="11"/>
        <rFont val="Arial"/>
        <family val="2"/>
      </rPr>
      <t>Ganzjahresbetrieben:</t>
    </r>
  </si>
  <si>
    <r>
      <t xml:space="preserve">Berechnete maximal förderbare Personal- und Personalnebenkosten in den </t>
    </r>
    <r>
      <rPr>
        <b/>
        <sz val="11"/>
        <rFont val="Arial"/>
        <family val="2"/>
      </rPr>
      <t>Jahresbetrieben:</t>
    </r>
  </si>
  <si>
    <r>
      <t xml:space="preserve">Berechnete </t>
    </r>
    <r>
      <rPr>
        <b/>
        <sz val="11"/>
        <rFont val="Arial"/>
        <family val="2"/>
      </rPr>
      <t>Maximalsumme</t>
    </r>
    <r>
      <rPr>
        <sz val="11"/>
        <rFont val="Arial"/>
        <family val="2"/>
      </rPr>
      <t xml:space="preserve"> gesamt für Kinder mit Sprachförderbedarf, für die um Förderung angesucht werden kann:</t>
    </r>
  </si>
  <si>
    <r>
      <t xml:space="preserve">Anzahl der </t>
    </r>
    <r>
      <rPr>
        <b/>
        <sz val="11"/>
        <rFont val="Arial"/>
        <family val="2"/>
      </rPr>
      <t>Jahresbetriebe,</t>
    </r>
    <r>
      <rPr>
        <sz val="11"/>
        <rFont val="Arial"/>
        <family val="2"/>
      </rPr>
      <t xml:space="preserve"> für die um </t>
    </r>
    <r>
      <rPr>
        <b/>
        <sz val="11"/>
        <rFont val="Arial"/>
        <family val="2"/>
      </rPr>
      <t xml:space="preserve">Förderung angesucht </t>
    </r>
    <r>
      <rPr>
        <sz val="11"/>
        <rFont val="Arial"/>
        <family val="2"/>
      </rPr>
      <t>wird:</t>
    </r>
  </si>
  <si>
    <r>
      <t xml:space="preserve">Anzahl der </t>
    </r>
    <r>
      <rPr>
        <b/>
        <sz val="11"/>
        <rFont val="Arial"/>
        <family val="2"/>
      </rPr>
      <t>Ganzjahresbetriebe,</t>
    </r>
    <r>
      <rPr>
        <sz val="11"/>
        <rFont val="Arial"/>
        <family val="2"/>
      </rPr>
      <t xml:space="preserve"> für die um </t>
    </r>
    <r>
      <rPr>
        <b/>
        <sz val="11"/>
        <rFont val="Arial"/>
        <family val="2"/>
      </rPr>
      <t xml:space="preserve">Förderung angesucht </t>
    </r>
    <r>
      <rPr>
        <sz val="11"/>
        <rFont val="Arial"/>
        <family val="2"/>
      </rPr>
      <t>wird:</t>
    </r>
  </si>
  <si>
    <r>
      <t>Anzahl der Kinder im verpflichtenden Kindergartenjahr</t>
    </r>
    <r>
      <rPr>
        <b/>
        <sz val="11"/>
        <rFont val="Arial"/>
        <family val="2"/>
      </rPr>
      <t xml:space="preserve"> </t>
    </r>
    <r>
      <rPr>
        <sz val="11"/>
        <rFont val="Arial"/>
        <family val="2"/>
      </rPr>
      <t xml:space="preserve">in </t>
    </r>
    <r>
      <rPr>
        <b/>
        <sz val="11"/>
        <rFont val="Arial"/>
        <family val="2"/>
      </rPr>
      <t>Jahresbetrieben,</t>
    </r>
    <r>
      <rPr>
        <sz val="11"/>
        <rFont val="Arial"/>
        <family val="2"/>
      </rPr>
      <t xml:space="preserve"> für die um </t>
    </r>
    <r>
      <rPr>
        <b/>
        <sz val="11"/>
        <rFont val="Arial"/>
        <family val="2"/>
      </rPr>
      <t>Förderung angesucht</t>
    </r>
    <r>
      <rPr>
        <sz val="11"/>
        <rFont val="Arial"/>
        <family val="2"/>
      </rPr>
      <t xml:space="preserve"> wird:</t>
    </r>
  </si>
  <si>
    <r>
      <t xml:space="preserve">Anzahl der Kinder im verpflichtenden Kindergartenjahr in </t>
    </r>
    <r>
      <rPr>
        <b/>
        <sz val="11"/>
        <rFont val="Arial"/>
        <family val="2"/>
      </rPr>
      <t>Ganzjahresbetrieben,</t>
    </r>
    <r>
      <rPr>
        <sz val="11"/>
        <rFont val="Arial"/>
        <family val="2"/>
      </rPr>
      <t xml:space="preserve"> für die um </t>
    </r>
    <r>
      <rPr>
        <b/>
        <sz val="11"/>
        <rFont val="Arial"/>
        <family val="2"/>
      </rPr>
      <t>Förderung angesucht</t>
    </r>
    <r>
      <rPr>
        <sz val="11"/>
        <rFont val="Arial"/>
        <family val="2"/>
      </rPr>
      <t xml:space="preserve"> wird:</t>
    </r>
  </si>
  <si>
    <r>
      <t xml:space="preserve">Berechnete maximal förderbare </t>
    </r>
    <r>
      <rPr>
        <b/>
        <sz val="11"/>
        <rFont val="Arial"/>
        <family val="2"/>
      </rPr>
      <t>Wochenstunden</t>
    </r>
    <r>
      <rPr>
        <sz val="11"/>
        <rFont val="Arial"/>
        <family val="2"/>
      </rPr>
      <t xml:space="preserve"> Priorität 2, für die um Förderung angesucht werden kann:</t>
    </r>
  </si>
  <si>
    <r>
      <rPr>
        <b/>
        <sz val="11"/>
        <rFont val="Arial"/>
        <family val="2"/>
      </rPr>
      <t>Berechnete Maximalsumme</t>
    </r>
    <r>
      <rPr>
        <sz val="11"/>
        <rFont val="Arial"/>
        <family val="2"/>
      </rPr>
      <t xml:space="preserve"> gesamt für Kinder im letzten Kindergartenjahr, für die um Förderung angesucht werden kann:</t>
    </r>
  </si>
  <si>
    <t>Einsatz - Wochenstunden:</t>
  </si>
  <si>
    <t>von</t>
  </si>
  <si>
    <t>bis</t>
  </si>
  <si>
    <t>Kontrolle bei DRZ
(muss übereinstimmen)</t>
  </si>
  <si>
    <t>Eigenmittel</t>
  </si>
  <si>
    <t xml:space="preserve">Gesamtsumme </t>
  </si>
  <si>
    <t>Durchschnittlicher Stundensatz unter Berücksichtigung der eingetragenen Planungen:</t>
  </si>
  <si>
    <t>Amt der Steiermärkischen Landesregierung</t>
  </si>
  <si>
    <t>E-Mail: kin@stmk.gv.at</t>
  </si>
  <si>
    <t>Abteilung 6 Bildung und Gesellschaft</t>
  </si>
  <si>
    <t>Referat Kinderbildung und -betreuung</t>
  </si>
  <si>
    <t>Karmeliterplatz 2</t>
  </si>
  <si>
    <t>Für Rückfragen:</t>
  </si>
  <si>
    <t>Davon Ganzjahresbetriebe:</t>
  </si>
  <si>
    <t>Davon Jahresbetriebe:</t>
  </si>
  <si>
    <t>(TT.MM.JJJJ)</t>
  </si>
  <si>
    <t>Finanzierungsplan gesamt</t>
  </si>
  <si>
    <t>Voraussichtliche Gesamtkosten:</t>
  </si>
  <si>
    <t>FinPlan2</t>
  </si>
  <si>
    <t>Telefon:</t>
  </si>
  <si>
    <t>E-Mail:</t>
  </si>
  <si>
    <t>Befüllt sich nach Angaben selbstständig</t>
  </si>
  <si>
    <t>Anzahl Jahresbetriebe, für die angesucht wird</t>
  </si>
  <si>
    <t>Anzahl Ganzjahresbetriebe, für die angesucht wird</t>
  </si>
  <si>
    <t>€</t>
  </si>
  <si>
    <t>[Formel]</t>
  </si>
  <si>
    <t>Stundensatz austauschbar</t>
  </si>
  <si>
    <t>OV-Kostensatz</t>
  </si>
  <si>
    <t>OV-Kostensatz austauschbar</t>
  </si>
  <si>
    <t>Max. Lohn-Stundensatz</t>
  </si>
  <si>
    <t xml:space="preserve">Stundensatz Berechnung </t>
  </si>
  <si>
    <t>Max. Lohn-Stundensatz austauschbar</t>
  </si>
  <si>
    <t>h</t>
  </si>
  <si>
    <t>Befüllt sich nach vollständigen Angaben selbstständig</t>
  </si>
  <si>
    <t>Datensatz</t>
  </si>
  <si>
    <t>Anzahl Kinder
gesamt</t>
  </si>
  <si>
    <t>Kinder Prio1</t>
  </si>
  <si>
    <t>Prio1 Wochenstd</t>
  </si>
  <si>
    <t>Kinder Prio2</t>
  </si>
  <si>
    <t>Prio2 Wochenstd</t>
  </si>
  <si>
    <t>Summe 
Ansuchen</t>
  </si>
  <si>
    <t>Prio1</t>
  </si>
  <si>
    <t>Prio2</t>
  </si>
  <si>
    <t>Anzahl der Kinder im verpflichtenden Kindergartenjahr in Jahresbetrieben, für die um Förderung angesucht wird:</t>
  </si>
  <si>
    <t>Anzahl der Kinder im verpfl. Kindergartenjahr in Ganzjahresbetrieben, für die um Förderung angesucht wird:</t>
  </si>
  <si>
    <t>Dauer des Einsatzes im Förderungszeitraum</t>
  </si>
  <si>
    <t>Voraussichtliche Personalkosten im Förderungszeitraum:</t>
  </si>
  <si>
    <t>Anstellungszeitraum der Fachkraft:</t>
  </si>
  <si>
    <t xml:space="preserve">    Zutreffendes ankreuzen</t>
  </si>
  <si>
    <r>
      <t xml:space="preserve">Angabe erforderlich   </t>
    </r>
    <r>
      <rPr>
        <b/>
        <sz val="11"/>
        <rFont val="Arial"/>
        <family val="2"/>
      </rPr>
      <t>*</t>
    </r>
  </si>
  <si>
    <t>Bitte beachten Sie:</t>
  </si>
  <si>
    <r>
      <t xml:space="preserve">Information zum Ausfüllen   </t>
    </r>
    <r>
      <rPr>
        <b/>
        <sz val="10"/>
        <color theme="9" tint="-0.249977111117893"/>
        <rFont val="Arial"/>
        <family val="2"/>
      </rPr>
      <t xml:space="preserve"> </t>
    </r>
    <r>
      <rPr>
        <b/>
        <sz val="10"/>
        <color theme="9" tint="-0.249977111117893"/>
        <rFont val="Webdings"/>
        <family val="1"/>
        <charset val="2"/>
      </rPr>
      <t>i</t>
    </r>
  </si>
  <si>
    <t>Ort:*</t>
  </si>
  <si>
    <t>Postleitzahl:*</t>
  </si>
  <si>
    <t>Angaben zur Dauer der Maßnahmen</t>
  </si>
  <si>
    <t>Anstellungszeitraum der SFK von:*</t>
  </si>
  <si>
    <t>Angaben zu den Einrichtungsstandorten</t>
  </si>
  <si>
    <t>Anzahl der Einrichtungsstandorte, für die eine Förderung angesucht wird :</t>
  </si>
  <si>
    <r>
      <t xml:space="preserve">Angaben zu den Finanzierungsplänen: </t>
    </r>
    <r>
      <rPr>
        <b/>
        <sz val="10"/>
        <color theme="1"/>
        <rFont val="Webdings"/>
        <family val="1"/>
        <charset val="2"/>
      </rPr>
      <t>i</t>
    </r>
  </si>
  <si>
    <t>Kinderbetreuungseinrichtungsnummer (KSKZ-Zahl):*</t>
  </si>
  <si>
    <r>
      <t xml:space="preserve">Gesamtanzahl der Kinder mit festgestelltem
Sprachförderbedarf (Prio 1), für die Förderung </t>
    </r>
    <r>
      <rPr>
        <b/>
        <sz val="10"/>
        <color theme="1"/>
        <rFont val="Arial"/>
        <family val="2"/>
      </rPr>
      <t>beantragt wird</t>
    </r>
    <r>
      <rPr>
        <sz val="10"/>
        <color theme="1"/>
        <rFont val="Arial"/>
        <family val="2"/>
      </rPr>
      <t>:*</t>
    </r>
  </si>
  <si>
    <t>Priorität 1*</t>
  </si>
  <si>
    <t>Ist von der/dem Förderungswerber:in zu befüllen</t>
  </si>
  <si>
    <r>
      <t xml:space="preserve">Berechnete Anzahl der förderbaren Wochenstunden für Kinder in </t>
    </r>
    <r>
      <rPr>
        <b/>
        <sz val="10.5"/>
        <rFont val="Arial"/>
        <family val="2"/>
      </rPr>
      <t>Ganzjahresbetrieben,</t>
    </r>
    <r>
      <rPr>
        <sz val="10.5"/>
        <rFont val="Arial"/>
        <family val="2"/>
      </rPr>
      <t xml:space="preserve"> für die um Förderung angesucht wird:</t>
    </r>
  </si>
  <si>
    <r>
      <t xml:space="preserve">Berechnete Anzahl der förderbaren Wochenstunden für Kinder in </t>
    </r>
    <r>
      <rPr>
        <b/>
        <sz val="10.5"/>
        <rFont val="Arial"/>
        <family val="2"/>
      </rPr>
      <t>Ganzjahresbetrieben</t>
    </r>
    <r>
      <rPr>
        <sz val="10.5"/>
        <rFont val="Arial"/>
        <family val="2"/>
      </rPr>
      <t xml:space="preserve"> für die um Förderung angesucht wird:</t>
    </r>
  </si>
  <si>
    <r>
      <rPr>
        <b/>
        <sz val="8"/>
        <color theme="1"/>
        <rFont val="Webdings"/>
        <family val="1"/>
        <charset val="2"/>
      </rPr>
      <t>i</t>
    </r>
    <r>
      <rPr>
        <b/>
        <sz val="8"/>
        <color theme="1"/>
        <rFont val="Arial"/>
        <family val="2"/>
      </rPr>
      <t xml:space="preserve"> </t>
    </r>
    <r>
      <rPr>
        <sz val="8"/>
        <color theme="1"/>
        <rFont val="Arial"/>
        <family val="2"/>
      </rPr>
      <t>Auswahl durch Dropdown</t>
    </r>
  </si>
  <si>
    <r>
      <t xml:space="preserve">Art der Einrichtung:* </t>
    </r>
    <r>
      <rPr>
        <sz val="10"/>
        <color theme="1"/>
        <rFont val="Webdings"/>
        <family val="1"/>
        <charset val="2"/>
      </rPr>
      <t>i</t>
    </r>
  </si>
  <si>
    <r>
      <t xml:space="preserve">Betriebsart:* </t>
    </r>
    <r>
      <rPr>
        <sz val="10"/>
        <color theme="1"/>
        <rFont val="Webdings"/>
        <family val="1"/>
        <charset val="2"/>
      </rPr>
      <t>i</t>
    </r>
  </si>
  <si>
    <r>
      <t xml:space="preserve">Gesamtanzahl der Kinder mit nach BESK KOMPAKT/
BESK-DaZ KOMPAKT </t>
    </r>
    <r>
      <rPr>
        <b/>
        <sz val="10"/>
        <color theme="1"/>
        <rFont val="Arial"/>
        <family val="2"/>
      </rPr>
      <t>festgestelltem Sprachförderbedarf</t>
    </r>
    <r>
      <rPr>
        <sz val="10"/>
        <color theme="1"/>
        <rFont val="Arial"/>
        <family val="2"/>
      </rPr>
      <t xml:space="preserve"> (Prio 1):*</t>
    </r>
  </si>
  <si>
    <t>ergibt</t>
  </si>
  <si>
    <t>Einrichtungsnummer</t>
  </si>
  <si>
    <t>Name der Einrichtung</t>
  </si>
  <si>
    <t>Betriebsart</t>
  </si>
  <si>
    <t>Gesamtanzahl Kinder der angesuchten Einrichtung</t>
  </si>
  <si>
    <t>Gesamtanzahl Kinder Prio1</t>
  </si>
  <si>
    <t>Angesuchte Kinder Prio1</t>
  </si>
  <si>
    <t>Wochenstunden Prio1 angesucht</t>
  </si>
  <si>
    <t>Gesamtanzahl Kinder Prio2</t>
  </si>
  <si>
    <t>Angesuchte Kinder Prio2</t>
  </si>
  <si>
    <t>Wochenstunden Prio2 angesucht</t>
  </si>
  <si>
    <t>Name der Einrichtung:*</t>
  </si>
  <si>
    <t>Adresse und Hausnummer:*</t>
  </si>
  <si>
    <t>Durchschnittlicher Stundenlohn aller angegebener Fachkräfte</t>
  </si>
  <si>
    <t>muss überein-</t>
  </si>
  <si>
    <t>stimmen</t>
  </si>
  <si>
    <t>bis:*</t>
  </si>
  <si>
    <t>Angaben zur Einrichtung (1)</t>
  </si>
  <si>
    <t>Angaben zur Einrichtung (2)</t>
  </si>
  <si>
    <t>Angaben zur Einrichtung (3)</t>
  </si>
  <si>
    <t>Angaben zur Einrichtung (4)</t>
  </si>
  <si>
    <t>Angaben zur Einrichtung (5)</t>
  </si>
  <si>
    <t>Angaben zur Einrichtung (6)</t>
  </si>
  <si>
    <t>Angaben zur Einrichtung (7)</t>
  </si>
  <si>
    <t>Angaben zur Einrichtung (8)</t>
  </si>
  <si>
    <t>Angaben zur Einrichtung (9)</t>
  </si>
  <si>
    <t>Angaben zur Einrichtung (10)</t>
  </si>
  <si>
    <t>Angaben zur Einrichtung (11)</t>
  </si>
  <si>
    <t>Angaben zur Einrichtung (12)</t>
  </si>
  <si>
    <t>Angaben zur Einrichtung (13)</t>
  </si>
  <si>
    <t>Angaben zur Einrichtung (14)</t>
  </si>
  <si>
    <t>Angaben zur Einrichtung (15)</t>
  </si>
  <si>
    <t>Angaben zur Einrichtung (16)</t>
  </si>
  <si>
    <t>Angaben zur Einrichtung (17)</t>
  </si>
  <si>
    <t>Angaben zur Einrichtung (18)</t>
  </si>
  <si>
    <t>Angaben zur Einrichtung (19)</t>
  </si>
  <si>
    <t>Angaben zur Einrichtung (20)</t>
  </si>
  <si>
    <t>Angaben zur Einrichtung (21)</t>
  </si>
  <si>
    <t>Angaben zur Einrichtung (22)</t>
  </si>
  <si>
    <t>Angaben zur Einrichtung (24)</t>
  </si>
  <si>
    <t>Angaben zur Einrichtung (25)</t>
  </si>
  <si>
    <t>Angaben zur Einrichtung (26)</t>
  </si>
  <si>
    <t>Angaben zur Einrichtung (27)</t>
  </si>
  <si>
    <t>Angaben zur Einrichtung (28)</t>
  </si>
  <si>
    <t>Angaben zur Einrichtung (29)</t>
  </si>
  <si>
    <t>Angaben zur Einrichtung (30)</t>
  </si>
  <si>
    <t>Angaben zur Einrichtung (31)</t>
  </si>
  <si>
    <t>Angaben zur Einrichtung (32)</t>
  </si>
  <si>
    <t>Angaben zur Einrichtung (33)</t>
  </si>
  <si>
    <t>Angaben zur Einrichtung (34)</t>
  </si>
  <si>
    <t>Angaben zur Einrichtung (35)</t>
  </si>
  <si>
    <t>Angaben zur Einrichtung (36)</t>
  </si>
  <si>
    <t>Angaben zur Einrichtung (37)</t>
  </si>
  <si>
    <t>Angaben zur Einrichtung (38)</t>
  </si>
  <si>
    <t>Angaben zur Einrichtung (39)</t>
  </si>
  <si>
    <t>Angaben zur Einrichtung (40)</t>
  </si>
  <si>
    <t>Angaben zur Einrichtung (41)</t>
  </si>
  <si>
    <t>Angaben zur Einrichtung (42)</t>
  </si>
  <si>
    <t>Angaben zur Einrichtung (43)</t>
  </si>
  <si>
    <t>Angaben zur Einrichtung (44)</t>
  </si>
  <si>
    <t>Angaben zur Einrichtung (45)</t>
  </si>
  <si>
    <t>Angaben zur Einrichtung (46)</t>
  </si>
  <si>
    <t>Angaben zur Einrichtung (47)</t>
  </si>
  <si>
    <t>FinPlan1</t>
  </si>
  <si>
    <r>
      <t>Angaben zum Personal -</t>
    </r>
    <r>
      <rPr>
        <b/>
        <sz val="14"/>
        <color theme="5" tint="-0.249977111117893"/>
        <rFont val="Arial"/>
        <family val="2"/>
      </rPr>
      <t xml:space="preserve"> Priorität 1</t>
    </r>
  </si>
  <si>
    <r>
      <t>Angaben zum Personal -</t>
    </r>
    <r>
      <rPr>
        <b/>
        <sz val="14"/>
        <color theme="5" tint="-0.249977111117893"/>
        <rFont val="Arial"/>
        <family val="2"/>
      </rPr>
      <t xml:space="preserve"> </t>
    </r>
    <r>
      <rPr>
        <b/>
        <sz val="14"/>
        <color theme="8" tint="-0.249977111117893"/>
        <rFont val="Arial"/>
        <family val="2"/>
      </rPr>
      <t>Priorität 2</t>
    </r>
  </si>
  <si>
    <t xml:space="preserve">Projekt-
zeitraum
von </t>
  </si>
  <si>
    <t>Projekt-dauer 
in Wochen</t>
  </si>
  <si>
    <t>Angaben zur Einrichtung (23)</t>
  </si>
  <si>
    <t>Förderbare Personal- und Personalnebenkosten nach Anpassung, für die um Förderung angesucht werden kann:</t>
  </si>
  <si>
    <r>
      <t>Berechnete maximal förderbare Personal- und Personalnebenkosten in den</t>
    </r>
    <r>
      <rPr>
        <b/>
        <sz val="11"/>
        <rFont val="Arial"/>
        <family val="2"/>
      </rPr>
      <t xml:space="preserve"> Jahresbetrieben</t>
    </r>
  </si>
  <si>
    <r>
      <t>Eingetragene Wochenstunden</t>
    </r>
    <r>
      <rPr>
        <b/>
        <sz val="11"/>
        <rFont val="Arial"/>
        <family val="2"/>
      </rPr>
      <t xml:space="preserve"> "Finanzplan Priorität 1"</t>
    </r>
    <r>
      <rPr>
        <sz val="11"/>
        <rFont val="Arial"/>
        <family val="2"/>
      </rPr>
      <t xml:space="preserve"> gesamt:</t>
    </r>
  </si>
  <si>
    <r>
      <t>Eingetragene Wochenstunden</t>
    </r>
    <r>
      <rPr>
        <b/>
        <sz val="11"/>
        <rFont val="Arial"/>
        <family val="2"/>
      </rPr>
      <t xml:space="preserve"> "Finanzplan Priorität 2"</t>
    </r>
    <r>
      <rPr>
        <sz val="11"/>
        <rFont val="Arial"/>
        <family val="2"/>
      </rPr>
      <t xml:space="preserve"> gesamt:</t>
    </r>
  </si>
  <si>
    <r>
      <t xml:space="preserve">Berechnete Anzahl der förderbaren Wochenstunden für Kinder in </t>
    </r>
    <r>
      <rPr>
        <b/>
        <sz val="10.5"/>
        <rFont val="Arial"/>
        <family val="2"/>
      </rPr>
      <t>Jahresbetrieben,</t>
    </r>
    <r>
      <rPr>
        <sz val="10.5"/>
        <rFont val="Arial"/>
        <family val="2"/>
      </rPr>
      <t xml:space="preserve"> für die um Förderung angesucht wird:</t>
    </r>
  </si>
  <si>
    <r>
      <t xml:space="preserve">Personal- und Personalnebenkosten </t>
    </r>
    <r>
      <rPr>
        <b/>
        <sz val="11"/>
        <rFont val="Arial"/>
        <family val="2"/>
      </rPr>
      <t xml:space="preserve">laut Angaben </t>
    </r>
    <r>
      <rPr>
        <sz val="11"/>
        <rFont val="Arial"/>
        <family val="2"/>
      </rPr>
      <t>"Finanzplan Priorität 2":</t>
    </r>
  </si>
  <si>
    <r>
      <t>Personal- und Personalnebenkosten</t>
    </r>
    <r>
      <rPr>
        <b/>
        <sz val="11"/>
        <rFont val="Arial"/>
        <family val="2"/>
      </rPr>
      <t xml:space="preserve"> laut Angaben</t>
    </r>
    <r>
      <rPr>
        <sz val="11"/>
        <rFont val="Arial"/>
        <family val="2"/>
      </rPr>
      <t xml:space="preserve"> "Finanzplan Priorität 1":</t>
    </r>
  </si>
  <si>
    <r>
      <t xml:space="preserve">Berechnete maximal förderbare </t>
    </r>
    <r>
      <rPr>
        <b/>
        <sz val="11"/>
        <rFont val="Arial"/>
        <family val="2"/>
      </rPr>
      <t>Wochenstunden</t>
    </r>
    <r>
      <rPr>
        <sz val="11"/>
        <rFont val="Arial"/>
        <family val="2"/>
      </rPr>
      <t xml:space="preserve"> Priorität 1, für die um Förderung angesucht wird:</t>
    </r>
  </si>
  <si>
    <r>
      <t xml:space="preserve">Anzahl der </t>
    </r>
    <r>
      <rPr>
        <b/>
        <sz val="11"/>
        <rFont val="Arial"/>
        <family val="2"/>
      </rPr>
      <t>Wochenstunden</t>
    </r>
    <r>
      <rPr>
        <sz val="11"/>
        <rFont val="Arial"/>
        <family val="2"/>
      </rPr>
      <t xml:space="preserve"> Priorität 1, für die um </t>
    </r>
    <r>
      <rPr>
        <u/>
        <sz val="11"/>
        <rFont val="Arial"/>
        <family val="2"/>
      </rPr>
      <t>Förderung angesucht</t>
    </r>
    <r>
      <rPr>
        <sz val="11"/>
        <rFont val="Arial"/>
        <family val="2"/>
      </rPr>
      <t xml:space="preserve"> wird:</t>
    </r>
  </si>
  <si>
    <r>
      <t xml:space="preserve">Anzahl der Stunden laut Angaben </t>
    </r>
    <r>
      <rPr>
        <b/>
        <sz val="11"/>
        <rFont val="Arial"/>
        <family val="2"/>
      </rPr>
      <t>"Einrichtungsstandorte",</t>
    </r>
    <r>
      <rPr>
        <sz val="11"/>
        <rFont val="Arial"/>
        <family val="2"/>
      </rPr>
      <t xml:space="preserve"> für die angesucht wird gesamt:</t>
    </r>
  </si>
  <si>
    <r>
      <rPr>
        <b/>
        <sz val="11"/>
        <rFont val="Arial"/>
        <family val="2"/>
      </rPr>
      <t>Maximalsumme</t>
    </r>
    <r>
      <rPr>
        <sz val="11"/>
        <rFont val="Arial"/>
        <family val="2"/>
      </rPr>
      <t xml:space="preserve"> gesamt für Kinder mit Sprachförderbedarf:</t>
    </r>
  </si>
  <si>
    <r>
      <rPr>
        <b/>
        <sz val="11"/>
        <rFont val="Arial"/>
        <family val="2"/>
      </rPr>
      <t>Förderbare Personal- und Personalnebenkosten</t>
    </r>
    <r>
      <rPr>
        <sz val="11"/>
        <rFont val="Arial"/>
        <family val="2"/>
      </rPr>
      <t xml:space="preserve"> laut Angaben "Finanzplan Priorität 1" nach Anpassung:</t>
    </r>
  </si>
  <si>
    <t>Einreichbare Overhead-Kosten:</t>
  </si>
  <si>
    <r>
      <t xml:space="preserve">Anzahl der </t>
    </r>
    <r>
      <rPr>
        <b/>
        <sz val="11"/>
        <rFont val="Arial"/>
        <family val="2"/>
      </rPr>
      <t>Wochenstunden</t>
    </r>
    <r>
      <rPr>
        <sz val="11"/>
        <rFont val="Arial"/>
        <family val="2"/>
      </rPr>
      <t xml:space="preserve"> Priorität 2, für die um </t>
    </r>
    <r>
      <rPr>
        <u/>
        <sz val="11"/>
        <rFont val="Arial"/>
        <family val="2"/>
      </rPr>
      <t>Förderung angesucht</t>
    </r>
    <r>
      <rPr>
        <sz val="11"/>
        <rFont val="Arial"/>
        <family val="2"/>
      </rPr>
      <t xml:space="preserve"> wird:</t>
    </r>
  </si>
  <si>
    <r>
      <rPr>
        <b/>
        <sz val="11"/>
        <rFont val="Arial"/>
        <family val="2"/>
      </rPr>
      <t>Maximalsumme</t>
    </r>
    <r>
      <rPr>
        <sz val="11"/>
        <rFont val="Arial"/>
        <family val="2"/>
      </rPr>
      <t xml:space="preserve"> gesamt für Kinder im letzten Kindergartenjahr:</t>
    </r>
  </si>
  <si>
    <r>
      <rPr>
        <b/>
        <sz val="11"/>
        <rFont val="Arial"/>
        <family val="2"/>
      </rPr>
      <t>Förderbare</t>
    </r>
    <r>
      <rPr>
        <sz val="11"/>
        <rFont val="Arial"/>
        <family val="2"/>
      </rPr>
      <t xml:space="preserve"> </t>
    </r>
    <r>
      <rPr>
        <b/>
        <sz val="11"/>
        <rFont val="Arial"/>
        <family val="2"/>
      </rPr>
      <t>Personal- und Personalnebenkosten</t>
    </r>
    <r>
      <rPr>
        <sz val="11"/>
        <rFont val="Arial"/>
        <family val="2"/>
      </rPr>
      <t xml:space="preserve"> laut Angaben "Finanzplan Priorität 2 nach Anpassung:</t>
    </r>
  </si>
  <si>
    <t xml:space="preserve">Projekt-zeitraum von </t>
  </si>
  <si>
    <t>Projekt-zeitraum
bis</t>
  </si>
  <si>
    <t>Jahresbetriebe</t>
  </si>
  <si>
    <t>Ganzjahresbetriebe</t>
  </si>
  <si>
    <t>Summen laut Ansuchen vor möglicher Anpassung</t>
  </si>
  <si>
    <t>Tatsächlich förderbare Beträge</t>
  </si>
  <si>
    <r>
      <t xml:space="preserve">Angesuchte 
förderb. 
Wochenstd.
</t>
    </r>
    <r>
      <rPr>
        <b/>
        <sz val="11"/>
        <color theme="1"/>
        <rFont val="Calibri"/>
        <family val="2"/>
        <scheme val="minor"/>
      </rPr>
      <t>Prio1</t>
    </r>
  </si>
  <si>
    <r>
      <t xml:space="preserve">Angegebner
durchschnitt.
Std.-Lohn
</t>
    </r>
    <r>
      <rPr>
        <b/>
        <sz val="11"/>
        <color theme="1"/>
        <rFont val="Calibri"/>
        <family val="2"/>
        <scheme val="minor"/>
      </rPr>
      <t>Prio 1</t>
    </r>
  </si>
  <si>
    <r>
      <t xml:space="preserve">Angesuchte 
förderb. 
Wochenstd.
</t>
    </r>
    <r>
      <rPr>
        <b/>
        <sz val="11"/>
        <color theme="1"/>
        <rFont val="Calibri"/>
        <family val="2"/>
        <scheme val="minor"/>
      </rPr>
      <t>Prio2</t>
    </r>
  </si>
  <si>
    <r>
      <t xml:space="preserve">Angegebner
durchschnittl.
Std.-Lohn
</t>
    </r>
    <r>
      <rPr>
        <b/>
        <sz val="11"/>
        <color theme="1"/>
        <rFont val="Calibri"/>
        <family val="2"/>
        <scheme val="minor"/>
      </rPr>
      <t>Prio 2</t>
    </r>
  </si>
  <si>
    <r>
      <t xml:space="preserve">Personal-
Personalnebnen-
kosten
</t>
    </r>
    <r>
      <rPr>
        <b/>
        <sz val="11"/>
        <color theme="1"/>
        <rFont val="Calibri"/>
        <family val="2"/>
        <scheme val="minor"/>
      </rPr>
      <t>Prio 1</t>
    </r>
  </si>
  <si>
    <r>
      <t xml:space="preserve">Personal-
Personalneben-kosten
</t>
    </r>
    <r>
      <rPr>
        <b/>
        <sz val="11"/>
        <color theme="1"/>
        <rFont val="Calibri"/>
        <family val="2"/>
        <scheme val="minor"/>
      </rPr>
      <t>Prio 2</t>
    </r>
  </si>
  <si>
    <r>
      <t xml:space="preserve">Maximal Förderbare Kosten
</t>
    </r>
    <r>
      <rPr>
        <b/>
        <sz val="11"/>
        <rFont val="Calibri"/>
        <family val="2"/>
        <scheme val="minor"/>
      </rPr>
      <t>Prio 1</t>
    </r>
  </si>
  <si>
    <r>
      <t xml:space="preserve">Overhead
</t>
    </r>
    <r>
      <rPr>
        <b/>
        <sz val="11"/>
        <rFont val="Calibri"/>
        <family val="2"/>
        <scheme val="minor"/>
      </rPr>
      <t xml:space="preserve"> Prio 1</t>
    </r>
  </si>
  <si>
    <r>
      <t xml:space="preserve">Summe
</t>
    </r>
    <r>
      <rPr>
        <b/>
        <sz val="11"/>
        <rFont val="Calibri"/>
        <family val="2"/>
        <scheme val="minor"/>
      </rPr>
      <t>Prio 1</t>
    </r>
    <r>
      <rPr>
        <sz val="11"/>
        <rFont val="Calibri"/>
        <family val="2"/>
        <scheme val="minor"/>
      </rPr>
      <t xml:space="preserve"> + OV</t>
    </r>
  </si>
  <si>
    <r>
      <t xml:space="preserve">Maximal Förderbare Kosten
</t>
    </r>
    <r>
      <rPr>
        <b/>
        <sz val="11"/>
        <rFont val="Calibri"/>
        <family val="2"/>
        <scheme val="minor"/>
      </rPr>
      <t>Prio 2</t>
    </r>
  </si>
  <si>
    <r>
      <t xml:space="preserve">Overhead
</t>
    </r>
    <r>
      <rPr>
        <b/>
        <sz val="11"/>
        <rFont val="Calibri"/>
        <family val="2"/>
        <scheme val="minor"/>
      </rPr>
      <t xml:space="preserve"> Prio 2</t>
    </r>
  </si>
  <si>
    <r>
      <t xml:space="preserve">Summe
</t>
    </r>
    <r>
      <rPr>
        <b/>
        <sz val="11"/>
        <rFont val="Calibri"/>
        <family val="2"/>
        <scheme val="minor"/>
      </rPr>
      <t>Prio 2</t>
    </r>
    <r>
      <rPr>
        <sz val="11"/>
        <rFont val="Calibri"/>
        <family val="2"/>
        <scheme val="minor"/>
      </rPr>
      <t xml:space="preserve"> + OV</t>
    </r>
  </si>
  <si>
    <t>OV</t>
  </si>
  <si>
    <t>Prio 1 + 2</t>
  </si>
  <si>
    <t>SUMME Maximalbetrag Priorität 1 und Priorität 2 inkl. Overhead-Kosten</t>
  </si>
  <si>
    <t>SUMME</t>
  </si>
  <si>
    <t>Summen Wochenstd</t>
  </si>
  <si>
    <t>Summe 
Wochenstd
JB</t>
  </si>
  <si>
    <t>Summe 
Wochenstd
GJB</t>
  </si>
  <si>
    <t>Summe JB
GJB</t>
  </si>
  <si>
    <r>
      <t xml:space="preserve">Anzahl </t>
    </r>
    <r>
      <rPr>
        <b/>
        <sz val="10"/>
        <color theme="1"/>
        <rFont val="Arial"/>
        <family val="2"/>
      </rPr>
      <t>Jahresbetriebe Prio1</t>
    </r>
    <r>
      <rPr>
        <sz val="10"/>
        <color theme="1"/>
        <rFont val="Arial"/>
        <family val="2"/>
      </rPr>
      <t>, für die angesucht wird</t>
    </r>
  </si>
  <si>
    <r>
      <t xml:space="preserve">Anzahl </t>
    </r>
    <r>
      <rPr>
        <b/>
        <sz val="10"/>
        <color theme="1"/>
        <rFont val="Arial"/>
        <family val="2"/>
      </rPr>
      <t>Ganzjahresbetriebe Prio1</t>
    </r>
    <r>
      <rPr>
        <sz val="10"/>
        <color theme="1"/>
        <rFont val="Arial"/>
        <family val="2"/>
      </rPr>
      <t>, für die angesucht wird</t>
    </r>
  </si>
  <si>
    <r>
      <t xml:space="preserve">Anzahl </t>
    </r>
    <r>
      <rPr>
        <b/>
        <sz val="10"/>
        <color theme="1"/>
        <rFont val="Arial"/>
        <family val="2"/>
      </rPr>
      <t>Jahresbetriebe Prio2</t>
    </r>
    <r>
      <rPr>
        <sz val="10"/>
        <color theme="1"/>
        <rFont val="Arial"/>
        <family val="2"/>
      </rPr>
      <t>, für die angesucht wird</t>
    </r>
  </si>
  <si>
    <r>
      <t xml:space="preserve">Anzahl </t>
    </r>
    <r>
      <rPr>
        <b/>
        <sz val="10"/>
        <color theme="1"/>
        <rFont val="Arial"/>
        <family val="2"/>
      </rPr>
      <t>Ganzjahresbetriebe Prio2</t>
    </r>
    <r>
      <rPr>
        <sz val="10"/>
        <color theme="1"/>
        <rFont val="Arial"/>
        <family val="2"/>
      </rPr>
      <t>, für die angesucht wird</t>
    </r>
  </si>
  <si>
    <t>Anzahl 
JB
Prio 1 + Prio 2</t>
  </si>
  <si>
    <t>Anzahl 
GJB
Prio 1 + Prio 2</t>
  </si>
  <si>
    <t>Priorität 2*</t>
  </si>
  <si>
    <t>Personalkosten:</t>
  </si>
  <si>
    <r>
      <rPr>
        <sz val="8"/>
        <color theme="1"/>
        <rFont val="Webdings"/>
        <family val="1"/>
        <charset val="2"/>
      </rPr>
      <t>i</t>
    </r>
    <r>
      <rPr>
        <sz val="8"/>
        <color theme="1"/>
        <rFont val="Arial"/>
        <family val="1"/>
        <charset val="2"/>
      </rPr>
      <t xml:space="preserve"> Bei Durchrechnungszeitraum ist Anstellungszeitraum zwingend anzugeben - Zeitraum, in dem SFK angestellt sind.</t>
    </r>
  </si>
  <si>
    <r>
      <t xml:space="preserve">Anzahl der Kinder mit Sprachförderbedarf in den </t>
    </r>
    <r>
      <rPr>
        <b/>
        <sz val="10"/>
        <color theme="1"/>
        <rFont val="Arial"/>
        <family val="2"/>
      </rPr>
      <t>Jahresbetrieben</t>
    </r>
    <r>
      <rPr>
        <sz val="10"/>
        <color theme="1"/>
        <rFont val="Arial"/>
        <family val="2"/>
      </rPr>
      <t>, für die um Förderung angesucht wird:</t>
    </r>
  </si>
  <si>
    <r>
      <t xml:space="preserve">Anzahl der berechneteten Stunden maximal für </t>
    </r>
    <r>
      <rPr>
        <b/>
        <sz val="10"/>
        <color theme="1"/>
        <rFont val="Arial"/>
        <family val="2"/>
      </rPr>
      <t>Jahresbetriebe</t>
    </r>
    <r>
      <rPr>
        <sz val="10"/>
        <color theme="1"/>
        <rFont val="Arial"/>
        <family val="2"/>
      </rPr>
      <t xml:space="preserve"> (gerundet)</t>
    </r>
  </si>
  <si>
    <r>
      <t xml:space="preserve">Anzahl der Kinder mit Sprachförderbedarf in den </t>
    </r>
    <r>
      <rPr>
        <b/>
        <sz val="10"/>
        <rFont val="Arial"/>
        <family val="2"/>
      </rPr>
      <t>Ganzjahresbetrieben</t>
    </r>
    <r>
      <rPr>
        <sz val="10"/>
        <rFont val="Arial"/>
        <family val="2"/>
      </rPr>
      <t>, für die um Förderung angesucht wird:</t>
    </r>
  </si>
  <si>
    <r>
      <t xml:space="preserve">Anzahl der berechneteten Stunden maximal für </t>
    </r>
    <r>
      <rPr>
        <b/>
        <sz val="10"/>
        <color theme="1"/>
        <rFont val="Arial"/>
        <family val="2"/>
      </rPr>
      <t>Ganzjahresbetriebe</t>
    </r>
    <r>
      <rPr>
        <sz val="10"/>
        <color theme="1"/>
        <rFont val="Arial"/>
        <family val="2"/>
      </rPr>
      <t xml:space="preserve"> (gerundet)</t>
    </r>
  </si>
  <si>
    <t>8010 Graz</t>
  </si>
  <si>
    <t>Tel: +43 (0)316/ 877-5445</t>
  </si>
  <si>
    <t>Geplanter Einsatz der SFK in Jahresbetrieben von:*</t>
  </si>
  <si>
    <t>Geplanter Einsatz der SFK in Ganzjahresbetrieben von:*</t>
  </si>
  <si>
    <t xml:space="preserve">Gesamtanzahl der Kinder mit nach BESK KOMPAKT/
BESK-DaZ KOMPAKT festgestelltem Sprachförderbedarf (Prio 1): </t>
  </si>
  <si>
    <t xml:space="preserve">Gesamtanzahl der Kinder mit festgestelltem
Sprachförderbedarf (Prio 1), für die Förderung beantragt wird: </t>
  </si>
  <si>
    <r>
      <rPr>
        <sz val="8"/>
        <color theme="1"/>
        <rFont val="Webdings"/>
        <family val="1"/>
        <charset val="2"/>
      </rPr>
      <t>i</t>
    </r>
    <r>
      <rPr>
        <sz val="8"/>
        <color theme="1"/>
        <rFont val="Arial"/>
        <family val="1"/>
        <charset val="2"/>
      </rPr>
      <t xml:space="preserve"> Zeitraum, in dem Sprachförderkräfte tatsächlich in der/den Einrichtung/en tätig sind</t>
    </r>
  </si>
  <si>
    <t>Bezeichnung Antragsteller*in:*</t>
  </si>
  <si>
    <r>
      <rPr>
        <sz val="8"/>
        <color theme="9" tint="-0.249977111117893"/>
        <rFont val="Webdings"/>
        <family val="1"/>
        <charset val="2"/>
      </rPr>
      <t>i</t>
    </r>
    <r>
      <rPr>
        <sz val="9"/>
        <color theme="9" tint="-0.249977111117893"/>
        <rFont val="Arial"/>
        <family val="1"/>
        <charset val="2"/>
      </rPr>
      <t xml:space="preserve"> "Angaben zu den Einrichtungsstandorten" befüllt sich automatisch nach dem Befüllen des Registerblatts "Einrichtungsstandorte"</t>
    </r>
  </si>
  <si>
    <t>Overhead-Kosten (sofern beantragt):</t>
  </si>
  <si>
    <t>Angaben zu den Einrichtungen, für die um Förderung angesucht wird.</t>
  </si>
  <si>
    <r>
      <t xml:space="preserve">Antragsteller*in ist:* </t>
    </r>
    <r>
      <rPr>
        <sz val="10"/>
        <color theme="1"/>
        <rFont val="Webdings"/>
        <family val="1"/>
        <charset val="2"/>
      </rPr>
      <t>i</t>
    </r>
  </si>
  <si>
    <r>
      <rPr>
        <sz val="9"/>
        <color theme="9" tint="-0.249977111117893"/>
        <rFont val="Webdings"/>
        <family val="1"/>
        <charset val="2"/>
      </rPr>
      <t>i</t>
    </r>
    <r>
      <rPr>
        <sz val="9"/>
        <color theme="9" tint="-0.249977111117893"/>
        <rFont val="Arial"/>
        <family val="2"/>
      </rPr>
      <t xml:space="preserve"> "Angaben zu den Finanzierungsplänen" befüllt sich automatisch nach dem Befüllen der Registerblätter "FinPlan1" und "FinPlan2"</t>
    </r>
  </si>
  <si>
    <t>OV angesucht</t>
  </si>
  <si>
    <t>Summe Personal + Overhead</t>
  </si>
  <si>
    <t>DR
Ja/Nein</t>
  </si>
  <si>
    <t>Angaben zu Einrichtungsstandorte</t>
  </si>
  <si>
    <r>
      <t xml:space="preserve">Gesamtanzahl aller Kinder der Einrichtung zum </t>
    </r>
    <r>
      <rPr>
        <b/>
        <sz val="10"/>
        <color theme="1"/>
        <rFont val="Arial"/>
        <family val="2"/>
      </rPr>
      <t>Stichtag 15.05.2025</t>
    </r>
    <r>
      <rPr>
        <sz val="10"/>
        <color theme="1"/>
        <rFont val="Arial"/>
        <family val="2"/>
      </rPr>
      <t>:*</t>
    </r>
  </si>
  <si>
    <r>
      <t xml:space="preserve">Gesamtanzahl der Kinder im 
</t>
    </r>
    <r>
      <rPr>
        <b/>
        <sz val="10"/>
        <color theme="1"/>
        <rFont val="Arial"/>
        <family val="2"/>
      </rPr>
      <t>verpflichtenden Kindergartenjahr (2025/26)</t>
    </r>
    <r>
      <rPr>
        <sz val="10"/>
        <color theme="1"/>
        <rFont val="Arial"/>
        <family val="2"/>
      </rPr>
      <t xml:space="preserve"> (Prio 2):*</t>
    </r>
  </si>
  <si>
    <r>
      <rPr>
        <sz val="10"/>
        <rFont val="Arial"/>
        <family val="2"/>
      </rPr>
      <t>Gesamtanzahl der Kinder im verpflichte</t>
    </r>
    <r>
      <rPr>
        <sz val="10"/>
        <color theme="1"/>
        <rFont val="Arial"/>
        <family val="2"/>
      </rPr>
      <t xml:space="preserve">nden 
Kindergartenjahr (2025/26) (Prio 2), für die Förderung </t>
    </r>
    <r>
      <rPr>
        <b/>
        <sz val="10"/>
        <color theme="1"/>
        <rFont val="Arial"/>
        <family val="2"/>
      </rPr>
      <t>beantragt wird</t>
    </r>
    <r>
      <rPr>
        <sz val="10"/>
        <color theme="1"/>
        <rFont val="Arial"/>
        <family val="2"/>
      </rPr>
      <t>:*</t>
    </r>
  </si>
  <si>
    <t>Gesamtanzahl aller Kinder der um Förderung 
angesuchten Einrichtungen zum Stichtag 15.05.2025:</t>
  </si>
  <si>
    <t xml:space="preserve">Gesamtanzahl der Kinder
 im verpflichtenden Kindergartenjahr (2025/26) (Prio 2): </t>
  </si>
  <si>
    <t xml:space="preserve">Gesamtanzahl der Kinder im verpflichtenden 
Kindergartenjahr (2025/26) (Prio 2), für die Förderung beantragt wird: </t>
  </si>
  <si>
    <t>Berechnungsbeiblatt zum Förderungsantrag "Frühe sprachliche Förderung"</t>
  </si>
  <si>
    <r>
      <t xml:space="preserve">Dieses Dokument ist </t>
    </r>
    <r>
      <rPr>
        <b/>
        <u/>
        <sz val="10"/>
        <color theme="1"/>
        <rFont val="Arial"/>
        <family val="2"/>
      </rPr>
      <t>vollständig ausgefüllt</t>
    </r>
    <r>
      <rPr>
        <sz val="10"/>
        <color theme="1"/>
        <rFont val="Arial"/>
        <family val="2"/>
      </rPr>
      <t xml:space="preserve"> verpflichtend dem Förderungsantrag beizulegen!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</si>
</sst>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 #,##0.00_-;\-&quot;€&quot;\ * #,##0.00_-;_-&quot;€&quot;\ * &quot;-&quot;??_-;_-@_-"/>
    <numFmt numFmtId="164" formatCode="_-* #,##0.00\ &quot;€&quot;_-;\-* #,##0.00\ &quot;€&quot;_-;_-* &quot;-&quot;??\ &quot;€&quot;_-;_-@_-"/>
    <numFmt numFmtId="165" formatCode="#,##0.00\ &quot;Woche(n)&quot;"/>
    <numFmt numFmtId="166" formatCode="#,##0.00\ &quot;Stunde(n)&quot;"/>
    <numFmt numFmtId="167" formatCode="0.00\ &quot;Stunde(n)&quot;"/>
    <numFmt numFmtId="168" formatCode="#,##0.00,&quot;Stunde(n)&quot;"/>
    <numFmt numFmtId="169" formatCode="&quot;€&quot;\ #,##0.00"/>
    <numFmt numFmtId="170" formatCode="0\ &quot;Kind(er)&quot;"/>
    <numFmt numFmtId="171" formatCode="#,##0\ &quot;Kind(er)&quot;"/>
    <numFmt numFmtId="172" formatCode="#,##0\ &quot;€&quot;"/>
    <numFmt numFmtId="173" formatCode="\-"/>
    <numFmt numFmtId="174" formatCode="dd/mm/yyyy;@"/>
  </numFmts>
  <fonts count="69">
    <font>
      <sz val="11"/>
      <color theme="1"/>
      <name val="Calibri"/>
      <family val="2"/>
      <scheme val="minor"/>
    </font>
    <font>
      <sz val="11"/>
      <color theme="1"/>
      <name val="Calibri"/>
      <family val="2"/>
      <scheme val="minor"/>
    </font>
    <font>
      <b/>
      <sz val="11"/>
      <name val="Arial"/>
      <family val="2"/>
    </font>
    <font>
      <sz val="14"/>
      <name val="Arial"/>
      <family val="2"/>
    </font>
    <font>
      <sz val="11"/>
      <name val="Arial"/>
      <family val="2"/>
    </font>
    <font>
      <sz val="10"/>
      <name val="Arial"/>
      <family val="2"/>
    </font>
    <font>
      <u/>
      <sz val="11"/>
      <name val="Arial"/>
      <family val="2"/>
    </font>
    <font>
      <sz val="11"/>
      <name val="Calibri"/>
      <family val="2"/>
      <scheme val="minor"/>
    </font>
    <font>
      <b/>
      <sz val="14"/>
      <name val="Arial"/>
      <family val="2"/>
    </font>
    <font>
      <sz val="10"/>
      <name val="Calibri"/>
      <family val="2"/>
      <scheme val="minor"/>
    </font>
    <font>
      <b/>
      <u/>
      <sz val="11"/>
      <color rgb="FF000000"/>
      <name val="Calibri"/>
      <family val="2"/>
      <scheme val="minor"/>
    </font>
    <font>
      <b/>
      <sz val="10"/>
      <name val="Arial"/>
      <family val="2"/>
    </font>
    <font>
      <i/>
      <sz val="8"/>
      <color theme="1"/>
      <name val="Arial"/>
      <family val="2"/>
    </font>
    <font>
      <b/>
      <sz val="11"/>
      <color theme="1"/>
      <name val="Arial"/>
      <family val="2"/>
    </font>
    <font>
      <u/>
      <sz val="11"/>
      <color theme="10"/>
      <name val="Calibri"/>
      <family val="2"/>
      <scheme val="minor"/>
    </font>
    <font>
      <b/>
      <sz val="10"/>
      <color theme="1"/>
      <name val="Arial"/>
      <family val="2"/>
    </font>
    <font>
      <sz val="8"/>
      <color theme="1"/>
      <name val="Arial"/>
      <family val="2"/>
    </font>
    <font>
      <b/>
      <sz val="8"/>
      <color theme="1"/>
      <name val="Arial"/>
      <family val="2"/>
    </font>
    <font>
      <sz val="11"/>
      <color theme="1"/>
      <name val="Arial"/>
      <family val="2"/>
    </font>
    <font>
      <i/>
      <u/>
      <sz val="8"/>
      <color theme="10"/>
      <name val="Arial"/>
      <family val="2"/>
    </font>
    <font>
      <sz val="11"/>
      <color rgb="FF006100"/>
      <name val="Calibri"/>
      <family val="2"/>
      <scheme val="minor"/>
    </font>
    <font>
      <sz val="10"/>
      <color theme="1"/>
      <name val="Arial"/>
      <family val="2"/>
    </font>
    <font>
      <b/>
      <sz val="9"/>
      <color theme="1"/>
      <name val="Arial"/>
      <family val="2"/>
    </font>
    <font>
      <sz val="9"/>
      <color theme="1"/>
      <name val="Arial"/>
      <family val="2"/>
    </font>
    <font>
      <sz val="11"/>
      <color theme="2" tint="-0.249977111117893"/>
      <name val="Arial"/>
      <family val="2"/>
    </font>
    <font>
      <b/>
      <sz val="11"/>
      <color theme="0"/>
      <name val="Calibri"/>
      <family val="2"/>
      <scheme val="minor"/>
    </font>
    <font>
      <b/>
      <sz val="11"/>
      <color theme="1"/>
      <name val="Calibri"/>
      <family val="2"/>
      <scheme val="minor"/>
    </font>
    <font>
      <sz val="9"/>
      <name val="Arial"/>
      <family val="2"/>
    </font>
    <font>
      <i/>
      <sz val="9"/>
      <name val="Arial"/>
      <family val="2"/>
    </font>
    <font>
      <b/>
      <sz val="8"/>
      <color rgb="FFFF0000"/>
      <name val="Arial"/>
      <family val="2"/>
    </font>
    <font>
      <b/>
      <sz val="10"/>
      <color theme="9" tint="-0.249977111117893"/>
      <name val="Arial"/>
      <family val="2"/>
    </font>
    <font>
      <b/>
      <sz val="8"/>
      <color theme="9" tint="-0.249977111117893"/>
      <name val="Arial"/>
      <family val="2"/>
    </font>
    <font>
      <b/>
      <sz val="9"/>
      <name val="Arial"/>
      <family val="2"/>
    </font>
    <font>
      <b/>
      <sz val="10"/>
      <color theme="9" tint="-0.249977111117893"/>
      <name val="Webdings"/>
      <family val="1"/>
      <charset val="2"/>
    </font>
    <font>
      <b/>
      <sz val="10"/>
      <color theme="1"/>
      <name val="Webdings"/>
      <family val="1"/>
      <charset val="2"/>
    </font>
    <font>
      <sz val="8"/>
      <color theme="1"/>
      <name val="Webdings"/>
      <family val="1"/>
      <charset val="2"/>
    </font>
    <font>
      <sz val="8"/>
      <color theme="1"/>
      <name val="Arial"/>
      <family val="1"/>
      <charset val="2"/>
    </font>
    <font>
      <b/>
      <u/>
      <sz val="11"/>
      <color theme="1"/>
      <name val="Arial"/>
      <family val="2"/>
    </font>
    <font>
      <sz val="10"/>
      <color theme="1"/>
      <name val="Webdings"/>
      <family val="1"/>
      <charset val="2"/>
    </font>
    <font>
      <b/>
      <sz val="8"/>
      <color theme="1"/>
      <name val="Webdings"/>
      <family val="1"/>
      <charset val="2"/>
    </font>
    <font>
      <sz val="10.5"/>
      <name val="Arial"/>
      <family val="2"/>
    </font>
    <font>
      <b/>
      <sz val="10.5"/>
      <name val="Arial"/>
      <family val="2"/>
    </font>
    <font>
      <sz val="11"/>
      <color rgb="FF9C5700"/>
      <name val="Calibri"/>
      <family val="2"/>
      <scheme val="minor"/>
    </font>
    <font>
      <sz val="11"/>
      <color rgb="FF9C5700"/>
      <name val="Arial"/>
      <family val="2"/>
    </font>
    <font>
      <b/>
      <sz val="12"/>
      <color theme="1"/>
      <name val="Calibri"/>
      <family val="2"/>
      <scheme val="minor"/>
    </font>
    <font>
      <sz val="10"/>
      <color theme="1"/>
      <name val="Calibri"/>
      <family val="2"/>
      <scheme val="minor"/>
    </font>
    <font>
      <i/>
      <sz val="10"/>
      <color theme="1"/>
      <name val="Calibri"/>
      <family val="2"/>
      <scheme val="minor"/>
    </font>
    <font>
      <sz val="11"/>
      <color rgb="FFCC0066"/>
      <name val="Calibri"/>
      <family val="2"/>
      <scheme val="minor"/>
    </font>
    <font>
      <b/>
      <sz val="11"/>
      <color theme="9" tint="-0.499984740745262"/>
      <name val="Arial"/>
      <family val="2"/>
    </font>
    <font>
      <sz val="9.5"/>
      <name val="Calibri"/>
      <family val="2"/>
      <scheme val="minor"/>
    </font>
    <font>
      <b/>
      <sz val="14"/>
      <color theme="5" tint="-0.249977111117893"/>
      <name val="Arial"/>
      <family val="2"/>
    </font>
    <font>
      <b/>
      <sz val="14"/>
      <color theme="8" tint="-0.249977111117893"/>
      <name val="Arial"/>
      <family val="2"/>
    </font>
    <font>
      <sz val="9"/>
      <name val="Calibri"/>
      <family val="2"/>
      <scheme val="minor"/>
    </font>
    <font>
      <b/>
      <sz val="14"/>
      <color theme="0"/>
      <name val="Calibri"/>
      <family val="2"/>
      <scheme val="minor"/>
    </font>
    <font>
      <sz val="18"/>
      <color theme="1"/>
      <name val="Calibri"/>
      <family val="2"/>
      <scheme val="minor"/>
    </font>
    <font>
      <b/>
      <sz val="11"/>
      <name val="Calibri"/>
      <family val="2"/>
      <scheme val="minor"/>
    </font>
    <font>
      <sz val="16"/>
      <name val="Calibri"/>
      <family val="2"/>
      <scheme val="minor"/>
    </font>
    <font>
      <sz val="9"/>
      <color indexed="81"/>
      <name val="Segoe UI"/>
      <family val="2"/>
    </font>
    <font>
      <b/>
      <u/>
      <sz val="10"/>
      <color theme="1"/>
      <name val="Arial"/>
      <family val="2"/>
    </font>
    <font>
      <sz val="11"/>
      <color rgb="FFFF0000"/>
      <name val="Calibri"/>
      <family val="2"/>
      <scheme val="minor"/>
    </font>
    <font>
      <b/>
      <sz val="9"/>
      <color theme="2" tint="-0.249977111117893"/>
      <name val="Arial"/>
      <family val="2"/>
    </font>
    <font>
      <sz val="9"/>
      <color theme="9" tint="-0.249977111117893"/>
      <name val="Arial"/>
      <family val="1"/>
      <charset val="2"/>
    </font>
    <font>
      <sz val="9"/>
      <color theme="9" tint="-0.249977111117893"/>
      <name val="Webdings"/>
      <family val="1"/>
      <charset val="2"/>
    </font>
    <font>
      <sz val="9"/>
      <color theme="9" tint="-0.249977111117893"/>
      <name val="Arial"/>
      <family val="2"/>
    </font>
    <font>
      <sz val="8"/>
      <color theme="9" tint="-0.249977111117893"/>
      <name val="Webdings"/>
      <family val="1"/>
      <charset val="2"/>
    </font>
    <font>
      <b/>
      <sz val="8"/>
      <color rgb="FF006100"/>
      <name val="Arial"/>
      <family val="2"/>
    </font>
    <font>
      <sz val="8"/>
      <color theme="2" tint="-0.249977111117893"/>
      <name val="Arial"/>
      <family val="2"/>
    </font>
    <font>
      <b/>
      <i/>
      <sz val="10"/>
      <color theme="1"/>
      <name val="Arial"/>
      <family val="2"/>
    </font>
    <font>
      <b/>
      <i/>
      <sz val="10"/>
      <name val="Arial"/>
      <family val="2"/>
    </font>
  </fonts>
  <fills count="33">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gray0625">
        <fgColor theme="2" tint="-0.499984740745262"/>
        <bgColor theme="9" tint="0.39994506668294322"/>
      </patternFill>
    </fill>
    <fill>
      <patternFill patternType="solid">
        <fgColor theme="4"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C6EFCE"/>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gray0625">
        <fgColor auto="1"/>
        <bgColor theme="2"/>
      </patternFill>
    </fill>
    <fill>
      <patternFill patternType="gray0625">
        <bgColor theme="2"/>
      </patternFill>
    </fill>
    <fill>
      <patternFill patternType="solid">
        <fgColor theme="2"/>
        <bgColor indexed="64"/>
      </patternFill>
    </fill>
    <fill>
      <patternFill patternType="gray0625">
        <fgColor theme="2" tint="-0.499984740745262"/>
        <bgColor theme="2"/>
      </patternFill>
    </fill>
    <fill>
      <patternFill patternType="gray0625">
        <fgColor theme="2" tint="-0.499984740745262"/>
        <bgColor theme="9" tint="0.59999389629810485"/>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bgColor theme="9"/>
      </patternFill>
    </fill>
    <fill>
      <patternFill patternType="mediumGray">
        <bgColor theme="0" tint="-4.9989318521683403E-2"/>
      </patternFill>
    </fill>
    <fill>
      <patternFill patternType="solid">
        <fgColor rgb="FFFFEB9C"/>
      </patternFill>
    </fill>
    <fill>
      <patternFill patternType="gray0625">
        <fgColor theme="1"/>
        <bgColor theme="5" tint="0.59999389629810485"/>
      </patternFill>
    </fill>
    <fill>
      <patternFill patternType="gray0625">
        <fgColor theme="1"/>
        <bgColor theme="4" tint="0.79998168889431442"/>
      </patternFill>
    </fill>
    <fill>
      <patternFill patternType="solid">
        <fgColor rgb="FFFFCCCC"/>
        <bgColor indexed="64"/>
      </patternFill>
    </fill>
    <fill>
      <patternFill patternType="solid">
        <fgColor rgb="FFFF9999"/>
        <bgColor indexed="64"/>
      </patternFill>
    </fill>
    <fill>
      <patternFill patternType="solid">
        <fgColor rgb="FF9999FF"/>
        <bgColor indexed="64"/>
      </patternFill>
    </fill>
    <fill>
      <patternFill patternType="solid">
        <fgColor rgb="FFC5C5FF"/>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6" tint="0.79998168889431442"/>
        <bgColor indexed="64"/>
      </patternFill>
    </fill>
  </fills>
  <borders count="76">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top/>
      <bottom style="medium">
        <color theme="9" tint="-0.249977111117893"/>
      </bottom>
      <diagonal/>
    </border>
    <border>
      <left/>
      <right style="medium">
        <color indexed="64"/>
      </right>
      <top style="medium">
        <color theme="9" tint="-0.249977111117893"/>
      </top>
      <bottom style="thin">
        <color indexed="64"/>
      </bottom>
      <diagonal/>
    </border>
    <border>
      <left style="thin">
        <color indexed="64"/>
      </left>
      <right style="thin">
        <color indexed="64"/>
      </right>
      <top style="thin">
        <color indexed="64"/>
      </top>
      <bottom style="medium">
        <color theme="9" tint="-0.249977111117893"/>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thin">
        <color indexed="64"/>
      </left>
      <right/>
      <top/>
      <bottom style="medium">
        <color indexed="64"/>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dashDot">
        <color indexed="64"/>
      </bottom>
      <diagonal/>
    </border>
    <border>
      <left/>
      <right/>
      <top/>
      <bottom style="dashDot">
        <color indexed="64"/>
      </bottom>
      <diagonal/>
    </border>
    <border>
      <left/>
      <right style="thin">
        <color indexed="64"/>
      </right>
      <top/>
      <bottom style="dashDot">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theme="9" tint="-0.249977111117893"/>
      </top>
      <bottom style="thin">
        <color indexed="64"/>
      </bottom>
      <diagonal/>
    </border>
    <border>
      <left style="medium">
        <color indexed="64"/>
      </left>
      <right style="thin">
        <color indexed="64"/>
      </right>
      <top style="medium">
        <color theme="9" tint="-0.249977111117893"/>
      </top>
      <bottom/>
      <diagonal/>
    </border>
    <border>
      <left style="medium">
        <color indexed="64"/>
      </left>
      <right style="thin">
        <color indexed="64"/>
      </right>
      <top style="thin">
        <color indexed="64"/>
      </top>
      <bottom style="medium">
        <color theme="9" tint="-0.249977111117893"/>
      </bottom>
      <diagonal/>
    </border>
    <border>
      <left/>
      <right style="medium">
        <color indexed="64"/>
      </right>
      <top/>
      <bottom style="medium">
        <color theme="9" tint="-0.249977111117893"/>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top style="dashDot">
        <color indexed="64"/>
      </top>
      <bottom/>
      <diagonal/>
    </border>
    <border>
      <left style="thin">
        <color indexed="64"/>
      </left>
      <right style="thin">
        <color indexed="64"/>
      </right>
      <top style="dashDot">
        <color indexed="64"/>
      </top>
      <bottom style="thin">
        <color indexed="64"/>
      </bottom>
      <diagonal/>
    </border>
    <border>
      <left style="thin">
        <color indexed="64"/>
      </left>
      <right/>
      <top style="dashDot">
        <color indexed="64"/>
      </top>
      <bottom/>
      <diagonal/>
    </border>
    <border>
      <left/>
      <right style="thin">
        <color indexed="64"/>
      </right>
      <top style="dashDot">
        <color indexed="64"/>
      </top>
      <bottom/>
      <diagonal/>
    </border>
  </borders>
  <cellStyleXfs count="6">
    <xf numFmtId="0" fontId="0" fillId="0" borderId="0"/>
    <xf numFmtId="164" fontId="1" fillId="0" borderId="0" applyFont="0" applyFill="0" applyBorder="0" applyAlignment="0" applyProtection="0"/>
    <xf numFmtId="0" fontId="14" fillId="0" borderId="0" applyNumberFormat="0" applyFill="0" applyBorder="0" applyAlignment="0" applyProtection="0"/>
    <xf numFmtId="0" fontId="20" fillId="9" borderId="0" applyNumberFormat="0" applyBorder="0" applyAlignment="0" applyProtection="0"/>
    <xf numFmtId="0" fontId="32" fillId="22" borderId="7" applyNumberFormat="0" applyFont="0" applyBorder="0" applyAlignment="0">
      <alignment horizontal="center"/>
    </xf>
    <xf numFmtId="0" fontId="42" fillId="23" borderId="0" applyNumberFormat="0" applyBorder="0" applyAlignment="0" applyProtection="0"/>
  </cellStyleXfs>
  <cellXfs count="552">
    <xf numFmtId="0" fontId="0" fillId="0" borderId="0" xfId="0"/>
    <xf numFmtId="0" fontId="3" fillId="0" borderId="0" xfId="0" applyFont="1" applyBorder="1" applyProtection="1"/>
    <xf numFmtId="0" fontId="4" fillId="0" borderId="0" xfId="0" applyFont="1" applyProtection="1"/>
    <xf numFmtId="0" fontId="3" fillId="4" borderId="0" xfId="0" applyFont="1" applyFill="1" applyBorder="1" applyProtection="1"/>
    <xf numFmtId="0" fontId="4" fillId="0" borderId="3" xfId="0" applyFont="1" applyBorder="1" applyProtection="1"/>
    <xf numFmtId="0" fontId="4" fillId="0" borderId="4" xfId="0" applyFont="1" applyBorder="1" applyProtection="1"/>
    <xf numFmtId="0" fontId="4" fillId="2" borderId="0" xfId="0" applyFont="1" applyFill="1" applyBorder="1" applyProtection="1"/>
    <xf numFmtId="0" fontId="4" fillId="0" borderId="5" xfId="0" applyFont="1" applyBorder="1" applyProtection="1"/>
    <xf numFmtId="0" fontId="4" fillId="0" borderId="0" xfId="0" applyFont="1" applyBorder="1" applyProtection="1"/>
    <xf numFmtId="0" fontId="4" fillId="0" borderId="6" xfId="0" applyFont="1" applyBorder="1" applyProtection="1"/>
    <xf numFmtId="0" fontId="4" fillId="0" borderId="0" xfId="0" applyFont="1" applyBorder="1" applyAlignment="1" applyProtection="1">
      <alignment horizontal="right"/>
    </xf>
    <xf numFmtId="14" fontId="4" fillId="0" borderId="0" xfId="0" applyNumberFormat="1" applyFont="1" applyBorder="1" applyAlignment="1" applyProtection="1">
      <alignment horizontal="right"/>
    </xf>
    <xf numFmtId="0" fontId="4" fillId="2" borderId="5" xfId="0" applyFont="1" applyFill="1" applyBorder="1" applyProtection="1"/>
    <xf numFmtId="0" fontId="4" fillId="0" borderId="6" xfId="0" applyFont="1" applyFill="1" applyBorder="1" applyProtection="1"/>
    <xf numFmtId="0" fontId="4" fillId="3" borderId="0" xfId="0" applyFont="1" applyFill="1" applyBorder="1" applyProtection="1"/>
    <xf numFmtId="0" fontId="2" fillId="0" borderId="5" xfId="0" applyFont="1" applyBorder="1" applyProtection="1"/>
    <xf numFmtId="4" fontId="4" fillId="0" borderId="0" xfId="0" applyNumberFormat="1" applyFont="1" applyBorder="1" applyProtection="1"/>
    <xf numFmtId="0" fontId="4" fillId="0" borderId="7" xfId="0" applyFont="1" applyBorder="1" applyProtection="1"/>
    <xf numFmtId="0" fontId="4" fillId="0" borderId="8" xfId="0" applyFont="1" applyBorder="1" applyProtection="1"/>
    <xf numFmtId="0" fontId="4" fillId="0" borderId="9" xfId="0" applyFont="1" applyBorder="1" applyProtection="1"/>
    <xf numFmtId="0" fontId="4" fillId="0" borderId="3" xfId="0" applyFont="1" applyBorder="1" applyAlignment="1" applyProtection="1">
      <alignment horizontal="right"/>
    </xf>
    <xf numFmtId="0" fontId="4" fillId="3" borderId="5" xfId="0" applyFont="1" applyFill="1" applyBorder="1" applyProtection="1"/>
    <xf numFmtId="0" fontId="4" fillId="3" borderId="0" xfId="0" applyFont="1" applyFill="1" applyBorder="1" applyAlignment="1" applyProtection="1">
      <alignment horizontal="right"/>
    </xf>
    <xf numFmtId="0" fontId="7" fillId="0" borderId="5" xfId="0" applyFont="1" applyBorder="1" applyProtection="1"/>
    <xf numFmtId="0" fontId="7" fillId="0" borderId="0" xfId="0" applyFont="1" applyBorder="1" applyProtection="1"/>
    <xf numFmtId="0" fontId="7" fillId="0" borderId="0" xfId="0" applyFont="1" applyBorder="1" applyAlignment="1" applyProtection="1">
      <alignment horizontal="right"/>
    </xf>
    <xf numFmtId="0" fontId="7" fillId="0" borderId="6" xfId="0" applyFont="1" applyFill="1" applyBorder="1" applyProtection="1"/>
    <xf numFmtId="0" fontId="7" fillId="0" borderId="6" xfId="0" applyFont="1" applyBorder="1" applyProtection="1"/>
    <xf numFmtId="0" fontId="7" fillId="0" borderId="0" xfId="0" applyFont="1" applyProtection="1"/>
    <xf numFmtId="0" fontId="7" fillId="0" borderId="0" xfId="0" applyFont="1" applyAlignment="1" applyProtection="1">
      <alignment horizontal="right"/>
    </xf>
    <xf numFmtId="0" fontId="8" fillId="0" borderId="2" xfId="0" applyFont="1" applyBorder="1" applyProtection="1"/>
    <xf numFmtId="0" fontId="4" fillId="2" borderId="11" xfId="0" applyFont="1" applyFill="1" applyBorder="1" applyProtection="1"/>
    <xf numFmtId="0" fontId="4" fillId="7" borderId="0" xfId="0" applyFont="1" applyFill="1" applyBorder="1" applyProtection="1"/>
    <xf numFmtId="0" fontId="4" fillId="3" borderId="11" xfId="0" applyFont="1" applyFill="1" applyBorder="1" applyProtection="1"/>
    <xf numFmtId="0" fontId="18" fillId="0" borderId="0" xfId="0" applyFont="1"/>
    <xf numFmtId="0" fontId="18" fillId="0" borderId="0" xfId="0" applyFont="1" applyBorder="1"/>
    <xf numFmtId="0" fontId="24" fillId="2" borderId="0" xfId="0" applyFont="1" applyFill="1" applyBorder="1" applyProtection="1"/>
    <xf numFmtId="0" fontId="24" fillId="6" borderId="0" xfId="0" applyFont="1" applyFill="1" applyBorder="1" applyProtection="1"/>
    <xf numFmtId="0" fontId="11" fillId="2" borderId="5" xfId="0" applyFont="1" applyFill="1" applyBorder="1" applyAlignment="1" applyProtection="1">
      <alignment horizontal="left"/>
    </xf>
    <xf numFmtId="0" fontId="11" fillId="2" borderId="0" xfId="0" applyFont="1" applyFill="1" applyBorder="1" applyAlignment="1" applyProtection="1">
      <alignment horizontal="left"/>
    </xf>
    <xf numFmtId="0" fontId="11" fillId="2" borderId="13" xfId="0" applyFont="1" applyFill="1" applyBorder="1" applyAlignment="1" applyProtection="1">
      <alignment horizontal="left"/>
    </xf>
    <xf numFmtId="0" fontId="11" fillId="3" borderId="5" xfId="0" applyFont="1" applyFill="1" applyBorder="1" applyAlignment="1" applyProtection="1">
      <alignment horizontal="left"/>
    </xf>
    <xf numFmtId="0" fontId="11" fillId="3" borderId="0" xfId="0" applyFont="1" applyFill="1" applyBorder="1" applyAlignment="1" applyProtection="1">
      <alignment horizontal="left"/>
    </xf>
    <xf numFmtId="0" fontId="11" fillId="3" borderId="13" xfId="0" applyFont="1" applyFill="1" applyBorder="1" applyAlignment="1" applyProtection="1">
      <alignment horizontal="left"/>
    </xf>
    <xf numFmtId="0" fontId="4" fillId="0" borderId="8" xfId="0" applyFont="1" applyBorder="1" applyAlignment="1" applyProtection="1">
      <alignment horizontal="right"/>
    </xf>
    <xf numFmtId="164" fontId="2" fillId="17" borderId="10" xfId="1" applyFont="1" applyFill="1" applyBorder="1" applyProtection="1"/>
    <xf numFmtId="164" fontId="4" fillId="17" borderId="10" xfId="1" applyFont="1" applyFill="1" applyBorder="1" applyProtection="1"/>
    <xf numFmtId="164" fontId="4" fillId="17" borderId="16" xfId="1" applyFont="1" applyFill="1" applyBorder="1" applyProtection="1"/>
    <xf numFmtId="165" fontId="2" fillId="17" borderId="10" xfId="0" applyNumberFormat="1" applyFont="1" applyFill="1" applyBorder="1" applyProtection="1"/>
    <xf numFmtId="0" fontId="2" fillId="0" borderId="3" xfId="0" applyFont="1" applyBorder="1" applyAlignment="1" applyProtection="1">
      <alignment horizontal="center" vertical="center"/>
    </xf>
    <xf numFmtId="14" fontId="4" fillId="10" borderId="10" xfId="0" applyNumberFormat="1" applyFont="1" applyFill="1" applyBorder="1" applyProtection="1">
      <protection locked="0"/>
    </xf>
    <xf numFmtId="166" fontId="4" fillId="10" borderId="10" xfId="0" applyNumberFormat="1" applyFont="1" applyFill="1" applyBorder="1" applyAlignment="1" applyProtection="1">
      <alignment horizontal="right"/>
      <protection locked="0"/>
    </xf>
    <xf numFmtId="164" fontId="4" fillId="10" borderId="10" xfId="1" applyFont="1" applyFill="1" applyBorder="1" applyAlignment="1" applyProtection="1">
      <alignment horizontal="right"/>
      <protection locked="0"/>
    </xf>
    <xf numFmtId="0" fontId="26" fillId="0" borderId="0" xfId="0" applyFont="1"/>
    <xf numFmtId="0" fontId="0" fillId="10" borderId="0" xfId="0" applyFill="1"/>
    <xf numFmtId="0" fontId="0" fillId="10" borderId="19" xfId="0" applyFill="1" applyBorder="1"/>
    <xf numFmtId="169" fontId="0" fillId="0" borderId="0" xfId="0" applyNumberFormat="1"/>
    <xf numFmtId="0" fontId="21" fillId="0" borderId="0" xfId="0" applyFont="1"/>
    <xf numFmtId="0" fontId="15" fillId="0" borderId="0" xfId="0" applyFont="1"/>
    <xf numFmtId="171" fontId="2" fillId="17" borderId="10" xfId="0" applyNumberFormat="1" applyFont="1" applyFill="1" applyBorder="1" applyProtection="1"/>
    <xf numFmtId="0" fontId="0" fillId="10" borderId="0" xfId="0" applyFill="1" applyAlignment="1">
      <alignment horizontal="right"/>
    </xf>
    <xf numFmtId="0" fontId="0" fillId="0" borderId="0" xfId="0" applyAlignment="1">
      <alignment horizontal="right"/>
    </xf>
    <xf numFmtId="0" fontId="31" fillId="0" borderId="35" xfId="0" applyFont="1" applyBorder="1" applyAlignment="1">
      <alignment horizontal="left" vertical="center" wrapText="1"/>
    </xf>
    <xf numFmtId="14" fontId="5" fillId="10" borderId="10" xfId="0" applyNumberFormat="1" applyFont="1" applyFill="1" applyBorder="1" applyProtection="1">
      <protection locked="0"/>
    </xf>
    <xf numFmtId="14" fontId="5" fillId="10" borderId="17" xfId="0" applyNumberFormat="1" applyFont="1" applyFill="1" applyBorder="1" applyProtection="1">
      <protection locked="0"/>
    </xf>
    <xf numFmtId="166" fontId="5" fillId="10" borderId="12" xfId="0" applyNumberFormat="1" applyFont="1" applyFill="1" applyBorder="1" applyAlignment="1" applyProtection="1">
      <alignment horizontal="right"/>
      <protection locked="0"/>
    </xf>
    <xf numFmtId="0" fontId="40" fillId="2" borderId="5" xfId="0" applyFont="1" applyFill="1" applyBorder="1" applyProtection="1"/>
    <xf numFmtId="0" fontId="40" fillId="3" borderId="5" xfId="0" applyFont="1" applyFill="1" applyBorder="1" applyProtection="1"/>
    <xf numFmtId="0" fontId="0" fillId="0" borderId="10" xfId="0" applyBorder="1"/>
    <xf numFmtId="0" fontId="4" fillId="0" borderId="5" xfId="0" applyFont="1" applyFill="1" applyBorder="1" applyProtection="1"/>
    <xf numFmtId="0" fontId="4" fillId="0" borderId="0" xfId="0" applyFont="1" applyFill="1" applyBorder="1" applyProtection="1"/>
    <xf numFmtId="0" fontId="4" fillId="0" borderId="0" xfId="0" applyFont="1" applyFill="1" applyBorder="1" applyAlignment="1" applyProtection="1">
      <alignment horizontal="right"/>
    </xf>
    <xf numFmtId="0" fontId="0" fillId="3" borderId="0" xfId="0" applyFill="1"/>
    <xf numFmtId="0" fontId="0" fillId="2" borderId="0" xfId="0" applyFill="1"/>
    <xf numFmtId="166" fontId="2" fillId="17" borderId="10" xfId="0" applyNumberFormat="1" applyFont="1" applyFill="1" applyBorder="1" applyProtection="1"/>
    <xf numFmtId="0" fontId="0" fillId="0" borderId="0" xfId="0" applyFont="1"/>
    <xf numFmtId="0" fontId="26" fillId="2" borderId="0" xfId="0" applyFont="1" applyFill="1"/>
    <xf numFmtId="0" fontId="26" fillId="3" borderId="0" xfId="0" applyFont="1" applyFill="1"/>
    <xf numFmtId="0" fontId="0" fillId="0" borderId="0" xfId="0" applyAlignment="1"/>
    <xf numFmtId="0" fontId="26" fillId="26" borderId="10"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10" borderId="10" xfId="0" applyFont="1" applyFill="1" applyBorder="1" applyAlignment="1">
      <alignment horizontal="center" vertical="center" wrapText="1"/>
    </xf>
    <xf numFmtId="0" fontId="26" fillId="3" borderId="10" xfId="0" applyFont="1" applyFill="1" applyBorder="1" applyAlignment="1">
      <alignment horizontal="center" vertical="center" wrapText="1"/>
    </xf>
    <xf numFmtId="0" fontId="26" fillId="29" borderId="10" xfId="0" applyFont="1" applyFill="1" applyBorder="1" applyAlignment="1">
      <alignment horizontal="center" vertical="center" wrapText="1"/>
    </xf>
    <xf numFmtId="0" fontId="0" fillId="10" borderId="10" xfId="0" applyFill="1" applyBorder="1" applyAlignment="1">
      <alignment horizontal="center" vertical="center" wrapText="1"/>
    </xf>
    <xf numFmtId="14" fontId="0" fillId="0" borderId="10" xfId="0" applyNumberFormat="1" applyBorder="1"/>
    <xf numFmtId="169" fontId="0" fillId="0" borderId="10" xfId="0" applyNumberFormat="1" applyBorder="1"/>
    <xf numFmtId="4" fontId="7" fillId="31" borderId="10" xfId="0" applyNumberFormat="1" applyFont="1" applyFill="1" applyBorder="1" applyAlignment="1">
      <alignment horizontal="center" vertical="center" wrapText="1"/>
    </xf>
    <xf numFmtId="4" fontId="0" fillId="0" borderId="10" xfId="0" applyNumberFormat="1" applyBorder="1"/>
    <xf numFmtId="3" fontId="0" fillId="0" borderId="10" xfId="0" applyNumberFormat="1" applyBorder="1"/>
    <xf numFmtId="4" fontId="0" fillId="0" borderId="0" xfId="0" applyNumberFormat="1"/>
    <xf numFmtId="4" fontId="26" fillId="0" borderId="10" xfId="0" applyNumberFormat="1" applyFont="1" applyBorder="1"/>
    <xf numFmtId="0" fontId="0" fillId="2" borderId="10" xfId="0" applyFill="1" applyBorder="1" applyAlignment="1">
      <alignment horizontal="center" vertical="center" wrapText="1"/>
    </xf>
    <xf numFmtId="0" fontId="0" fillId="3" borderId="10" xfId="0" applyFill="1" applyBorder="1" applyAlignment="1">
      <alignment horizontal="center" vertical="center" wrapText="1"/>
    </xf>
    <xf numFmtId="4" fontId="7" fillId="3" borderId="10" xfId="0" applyNumberFormat="1" applyFont="1" applyFill="1" applyBorder="1" applyAlignment="1">
      <alignment horizontal="center" vertical="center" wrapText="1"/>
    </xf>
    <xf numFmtId="4" fontId="7" fillId="2" borderId="10" xfId="0" applyNumberFormat="1" applyFont="1" applyFill="1" applyBorder="1" applyAlignment="1">
      <alignment horizontal="center" vertical="center" wrapText="1"/>
    </xf>
    <xf numFmtId="169" fontId="0" fillId="0" borderId="21" xfId="0" applyNumberFormat="1" applyBorder="1"/>
    <xf numFmtId="4" fontId="0" fillId="0" borderId="45" xfId="0" applyNumberFormat="1" applyBorder="1"/>
    <xf numFmtId="0" fontId="0" fillId="10" borderId="21" xfId="0" applyFill="1" applyBorder="1" applyAlignment="1">
      <alignment horizontal="center" vertical="center" wrapText="1"/>
    </xf>
    <xf numFmtId="4" fontId="7" fillId="2" borderId="45" xfId="0" applyNumberFormat="1" applyFont="1" applyFill="1" applyBorder="1" applyAlignment="1">
      <alignment horizontal="center" vertical="center" wrapText="1"/>
    </xf>
    <xf numFmtId="0" fontId="0" fillId="2" borderId="30" xfId="0" applyFill="1" applyBorder="1" applyAlignment="1">
      <alignment horizontal="center" vertical="center" wrapText="1"/>
    </xf>
    <xf numFmtId="4" fontId="0" fillId="0" borderId="30" xfId="0" applyNumberFormat="1" applyBorder="1"/>
    <xf numFmtId="0" fontId="26" fillId="10" borderId="15" xfId="0" applyFont="1" applyFill="1" applyBorder="1" applyAlignment="1">
      <alignment horizontal="center" vertical="center" wrapText="1"/>
    </xf>
    <xf numFmtId="4" fontId="0" fillId="0" borderId="15" xfId="0" applyNumberFormat="1" applyBorder="1"/>
    <xf numFmtId="0" fontId="26" fillId="29" borderId="30" xfId="0" applyFont="1" applyFill="1" applyBorder="1" applyAlignment="1">
      <alignment horizontal="center" vertical="center" wrapText="1"/>
    </xf>
    <xf numFmtId="3" fontId="0" fillId="0" borderId="30" xfId="0" applyNumberFormat="1" applyBorder="1"/>
    <xf numFmtId="0" fontId="0" fillId="0" borderId="21" xfId="0" applyBorder="1"/>
    <xf numFmtId="0" fontId="26" fillId="26" borderId="45" xfId="0" applyFont="1" applyFill="1" applyBorder="1" applyAlignment="1">
      <alignment horizontal="center" vertical="center" wrapText="1"/>
    </xf>
    <xf numFmtId="4" fontId="0" fillId="0" borderId="21" xfId="0" applyNumberFormat="1" applyBorder="1"/>
    <xf numFmtId="3" fontId="0" fillId="0" borderId="45" xfId="0" applyNumberFormat="1" applyBorder="1"/>
    <xf numFmtId="0" fontId="25" fillId="21" borderId="30" xfId="0" applyFont="1" applyFill="1" applyBorder="1" applyAlignment="1">
      <alignment horizontal="center" vertical="center" wrapText="1"/>
    </xf>
    <xf numFmtId="0" fontId="0" fillId="0" borderId="6" xfId="0" applyBorder="1"/>
    <xf numFmtId="4" fontId="0" fillId="0" borderId="55" xfId="0" applyNumberFormat="1" applyBorder="1"/>
    <xf numFmtId="0" fontId="0" fillId="10" borderId="30" xfId="0" applyFill="1" applyBorder="1" applyAlignment="1">
      <alignment horizontal="center" vertical="center" wrapText="1"/>
    </xf>
    <xf numFmtId="0" fontId="0" fillId="10" borderId="15" xfId="0" applyFill="1" applyBorder="1" applyAlignment="1">
      <alignment horizontal="center" vertical="center" wrapText="1"/>
    </xf>
    <xf numFmtId="4" fontId="0" fillId="0" borderId="32" xfId="0" applyNumberFormat="1" applyBorder="1"/>
    <xf numFmtId="4" fontId="7" fillId="31" borderId="15" xfId="0" applyNumberFormat="1" applyFont="1" applyFill="1" applyBorder="1" applyAlignment="1">
      <alignment horizontal="center" vertical="center" wrapText="1"/>
    </xf>
    <xf numFmtId="4" fontId="26" fillId="0" borderId="15" xfId="0" applyNumberFormat="1" applyFont="1" applyBorder="1"/>
    <xf numFmtId="0" fontId="16" fillId="0" borderId="0" xfId="0" applyFont="1" applyAlignment="1" applyProtection="1">
      <alignment vertical="center"/>
    </xf>
    <xf numFmtId="0" fontId="18" fillId="0" borderId="0" xfId="0" applyFont="1" applyProtection="1"/>
    <xf numFmtId="0" fontId="21" fillId="0" borderId="0" xfId="0" applyFont="1" applyBorder="1" applyProtection="1"/>
    <xf numFmtId="0" fontId="18" fillId="0" borderId="0" xfId="0" applyFont="1" applyBorder="1" applyProtection="1"/>
    <xf numFmtId="0" fontId="21" fillId="0" borderId="0" xfId="0" applyFont="1" applyFill="1" applyBorder="1" applyProtection="1"/>
    <xf numFmtId="1" fontId="15" fillId="15" borderId="10" xfId="0" applyNumberFormat="1" applyFont="1" applyFill="1" applyBorder="1" applyAlignment="1" applyProtection="1">
      <alignment horizontal="center" vertical="center"/>
    </xf>
    <xf numFmtId="0" fontId="5" fillId="0" borderId="26" xfId="0" applyFont="1" applyBorder="1" applyProtection="1"/>
    <xf numFmtId="0" fontId="42" fillId="23" borderId="0" xfId="5" applyBorder="1" applyProtection="1"/>
    <xf numFmtId="0" fontId="43" fillId="23" borderId="0" xfId="5" applyFont="1" applyBorder="1" applyAlignment="1" applyProtection="1">
      <alignment horizontal="right"/>
    </xf>
    <xf numFmtId="1" fontId="21" fillId="10" borderId="42" xfId="0" applyNumberFormat="1" applyFont="1" applyFill="1" applyBorder="1" applyAlignment="1" applyProtection="1">
      <alignment horizontal="left" vertical="center"/>
      <protection locked="0"/>
    </xf>
    <xf numFmtId="1" fontId="21" fillId="10" borderId="10" xfId="0" applyNumberFormat="1" applyFont="1" applyFill="1" applyBorder="1" applyAlignment="1" applyProtection="1">
      <alignment vertical="center"/>
      <protection locked="0"/>
    </xf>
    <xf numFmtId="0" fontId="23" fillId="10" borderId="10" xfId="0" applyFont="1" applyFill="1" applyBorder="1" applyAlignment="1" applyProtection="1">
      <alignment horizontal="center"/>
      <protection locked="0"/>
    </xf>
    <xf numFmtId="0" fontId="23" fillId="10" borderId="12" xfId="0" applyFont="1" applyFill="1" applyBorder="1" applyAlignment="1" applyProtection="1">
      <alignment horizontal="center"/>
      <protection locked="0"/>
    </xf>
    <xf numFmtId="0" fontId="5" fillId="0" borderId="0" xfId="0" applyFont="1" applyBorder="1" applyAlignment="1" applyProtection="1">
      <alignment wrapText="1"/>
    </xf>
    <xf numFmtId="0" fontId="4" fillId="0" borderId="0" xfId="0" applyFont="1" applyFill="1" applyProtection="1"/>
    <xf numFmtId="0" fontId="0" fillId="0" borderId="0" xfId="0" applyProtection="1"/>
    <xf numFmtId="0" fontId="4" fillId="0" borderId="31" xfId="0" applyFont="1" applyBorder="1" applyProtection="1"/>
    <xf numFmtId="0" fontId="10" fillId="0" borderId="0" xfId="0" applyFont="1" applyProtection="1"/>
    <xf numFmtId="0" fontId="4" fillId="4" borderId="2" xfId="0" applyFont="1" applyFill="1" applyBorder="1" applyProtection="1"/>
    <xf numFmtId="0" fontId="4" fillId="4" borderId="3" xfId="0" applyFont="1" applyFill="1" applyBorder="1" applyProtection="1"/>
    <xf numFmtId="0" fontId="4" fillId="4" borderId="4" xfId="0" applyFont="1" applyFill="1" applyBorder="1" applyProtection="1"/>
    <xf numFmtId="0" fontId="4" fillId="4" borderId="5" xfId="0" applyFont="1" applyFill="1" applyBorder="1" applyProtection="1"/>
    <xf numFmtId="0" fontId="4" fillId="4" borderId="0" xfId="0" applyFont="1" applyFill="1" applyBorder="1" applyProtection="1"/>
    <xf numFmtId="0" fontId="4" fillId="4" borderId="6" xfId="0" applyFont="1" applyFill="1" applyBorder="1" applyProtection="1"/>
    <xf numFmtId="0" fontId="2" fillId="4" borderId="6" xfId="0" applyFont="1" applyFill="1" applyBorder="1" applyProtection="1"/>
    <xf numFmtId="4" fontId="2" fillId="4" borderId="0" xfId="0" applyNumberFormat="1" applyFont="1" applyFill="1" applyBorder="1" applyProtection="1"/>
    <xf numFmtId="164" fontId="4" fillId="17" borderId="14" xfId="1" applyFont="1" applyFill="1" applyBorder="1" applyProtection="1"/>
    <xf numFmtId="0" fontId="28" fillId="2" borderId="0" xfId="0" applyFont="1" applyFill="1" applyBorder="1" applyProtection="1"/>
    <xf numFmtId="164" fontId="2" fillId="5" borderId="12" xfId="1" applyFont="1" applyFill="1" applyBorder="1" applyProtection="1"/>
    <xf numFmtId="164" fontId="24" fillId="17" borderId="0" xfId="1" applyFont="1" applyFill="1" applyBorder="1" applyProtection="1"/>
    <xf numFmtId="0" fontId="4" fillId="4" borderId="7" xfId="0" applyFont="1" applyFill="1" applyBorder="1" applyProtection="1"/>
    <xf numFmtId="0" fontId="4" fillId="4" borderId="8" xfId="0" applyFont="1" applyFill="1" applyBorder="1" applyProtection="1"/>
    <xf numFmtId="0" fontId="4" fillId="4" borderId="9" xfId="0" applyFont="1" applyFill="1" applyBorder="1" applyProtection="1"/>
    <xf numFmtId="0" fontId="28" fillId="3" borderId="0" xfId="0" applyFont="1" applyFill="1" applyBorder="1" applyProtection="1"/>
    <xf numFmtId="0" fontId="14" fillId="32" borderId="51" xfId="2" applyFill="1" applyBorder="1" applyProtection="1"/>
    <xf numFmtId="0" fontId="4" fillId="32" borderId="52" xfId="0" applyFont="1" applyFill="1" applyBorder="1" applyProtection="1"/>
    <xf numFmtId="44" fontId="2" fillId="32" borderId="52" xfId="0" applyNumberFormat="1" applyFont="1" applyFill="1" applyBorder="1" applyProtection="1"/>
    <xf numFmtId="0" fontId="4" fillId="32" borderId="50" xfId="0" applyFont="1" applyFill="1" applyBorder="1" applyProtection="1"/>
    <xf numFmtId="0" fontId="3" fillId="0" borderId="0" xfId="0" applyFont="1" applyProtection="1"/>
    <xf numFmtId="0" fontId="2" fillId="0" borderId="27" xfId="0" applyFont="1" applyBorder="1" applyProtection="1"/>
    <xf numFmtId="0" fontId="7" fillId="0" borderId="0" xfId="0" applyFont="1" applyFill="1" applyBorder="1" applyProtection="1"/>
    <xf numFmtId="0" fontId="7" fillId="2" borderId="25" xfId="0" applyFont="1" applyFill="1" applyBorder="1" applyProtection="1"/>
    <xf numFmtId="0" fontId="4" fillId="2" borderId="27" xfId="0" applyFont="1" applyFill="1" applyBorder="1" applyAlignment="1" applyProtection="1">
      <alignment vertical="center"/>
    </xf>
    <xf numFmtId="0" fontId="4" fillId="2" borderId="27" xfId="0" applyFont="1" applyFill="1" applyBorder="1" applyProtection="1"/>
    <xf numFmtId="0" fontId="4" fillId="2" borderId="0" xfId="0" applyFont="1" applyFill="1" applyProtection="1"/>
    <xf numFmtId="168" fontId="2" fillId="2" borderId="0" xfId="0" applyNumberFormat="1" applyFont="1" applyFill="1" applyProtection="1"/>
    <xf numFmtId="167" fontId="2" fillId="17" borderId="12" xfId="0" applyNumberFormat="1" applyFont="1" applyFill="1" applyBorder="1" applyProtection="1"/>
    <xf numFmtId="0" fontId="27" fillId="2" borderId="0" xfId="0" applyFont="1" applyFill="1" applyProtection="1"/>
    <xf numFmtId="0" fontId="52" fillId="2" borderId="13" xfId="0" applyFont="1" applyFill="1" applyBorder="1" applyProtection="1"/>
    <xf numFmtId="0" fontId="4" fillId="0" borderId="27" xfId="0" applyFont="1" applyBorder="1" applyProtection="1"/>
    <xf numFmtId="0" fontId="7" fillId="0" borderId="28" xfId="0" applyFont="1" applyBorder="1" applyProtection="1"/>
    <xf numFmtId="0" fontId="7" fillId="2" borderId="31" xfId="0" applyFont="1" applyFill="1" applyBorder="1" applyProtection="1"/>
    <xf numFmtId="0" fontId="4" fillId="2" borderId="0" xfId="0" applyFont="1" applyFill="1" applyAlignment="1" applyProtection="1">
      <alignment vertical="center"/>
    </xf>
    <xf numFmtId="164" fontId="2" fillId="2" borderId="0" xfId="1" applyFont="1" applyFill="1" applyBorder="1" applyAlignment="1" applyProtection="1"/>
    <xf numFmtId="167" fontId="2" fillId="17" borderId="10" xfId="0" applyNumberFormat="1" applyFont="1" applyFill="1" applyBorder="1" applyProtection="1"/>
    <xf numFmtId="0" fontId="27" fillId="2" borderId="26" xfId="0" applyFont="1" applyFill="1" applyBorder="1" applyProtection="1"/>
    <xf numFmtId="0" fontId="52" fillId="2" borderId="29" xfId="0" applyFont="1" applyFill="1" applyBorder="1" applyProtection="1"/>
    <xf numFmtId="14" fontId="4" fillId="0" borderId="0" xfId="0" applyNumberFormat="1" applyFont="1" applyAlignment="1" applyProtection="1">
      <alignment horizontal="right"/>
    </xf>
    <xf numFmtId="165" fontId="2" fillId="17" borderId="0" xfId="0" applyNumberFormat="1" applyFont="1" applyFill="1" applyAlignment="1" applyProtection="1">
      <alignment horizontal="right"/>
    </xf>
    <xf numFmtId="0" fontId="47" fillId="0" borderId="0" xfId="0" applyFont="1" applyProtection="1"/>
    <xf numFmtId="0" fontId="7" fillId="0" borderId="13" xfId="0" applyFont="1" applyBorder="1" applyProtection="1"/>
    <xf numFmtId="164" fontId="4" fillId="17" borderId="10" xfId="1" applyFont="1" applyFill="1" applyBorder="1" applyAlignment="1" applyProtection="1"/>
    <xf numFmtId="0" fontId="7" fillId="2" borderId="13" xfId="0" applyFont="1" applyFill="1" applyBorder="1" applyProtection="1"/>
    <xf numFmtId="164" fontId="2" fillId="17" borderId="10" xfId="1" applyFont="1" applyFill="1" applyBorder="1" applyAlignment="1" applyProtection="1"/>
    <xf numFmtId="0" fontId="4" fillId="0" borderId="47" xfId="0" applyFont="1" applyBorder="1" applyProtection="1"/>
    <xf numFmtId="0" fontId="4" fillId="0" borderId="48" xfId="0" applyFont="1" applyBorder="1" applyProtection="1"/>
    <xf numFmtId="164" fontId="2" fillId="17" borderId="48" xfId="1" applyFont="1" applyFill="1" applyBorder="1" applyAlignment="1" applyProtection="1">
      <alignment horizontal="right"/>
    </xf>
    <xf numFmtId="0" fontId="7" fillId="0" borderId="49" xfId="0" applyFont="1" applyBorder="1" applyProtection="1"/>
    <xf numFmtId="0" fontId="2" fillId="2" borderId="0" xfId="0" applyFont="1" applyFill="1" applyAlignment="1" applyProtection="1">
      <alignment vertical="center"/>
    </xf>
    <xf numFmtId="0" fontId="2" fillId="2" borderId="0" xfId="0" applyFont="1" applyFill="1" applyAlignment="1" applyProtection="1">
      <alignment horizontal="right" vertical="center"/>
    </xf>
    <xf numFmtId="164" fontId="2" fillId="18" borderId="10" xfId="1" applyFont="1" applyFill="1" applyBorder="1" applyAlignment="1" applyProtection="1"/>
    <xf numFmtId="0" fontId="11" fillId="0" borderId="31" xfId="0" applyFont="1" applyBorder="1" applyProtection="1"/>
    <xf numFmtId="0" fontId="5" fillId="0" borderId="0" xfId="0" applyFont="1" applyProtection="1"/>
    <xf numFmtId="0" fontId="9" fillId="0" borderId="13" xfId="0" applyFont="1" applyBorder="1" applyAlignment="1" applyProtection="1">
      <alignment horizontal="center"/>
    </xf>
    <xf numFmtId="0" fontId="7" fillId="2" borderId="0" xfId="0" applyFont="1" applyFill="1" applyProtection="1"/>
    <xf numFmtId="0" fontId="11" fillId="0" borderId="26" xfId="0" applyFont="1" applyBorder="1" applyProtection="1"/>
    <xf numFmtId="0" fontId="5" fillId="0" borderId="1" xfId="0" applyFont="1" applyBorder="1" applyProtection="1"/>
    <xf numFmtId="165" fontId="5" fillId="7" borderId="1" xfId="0" applyNumberFormat="1" applyFont="1" applyFill="1" applyBorder="1" applyAlignment="1" applyProtection="1">
      <alignment horizontal="right"/>
    </xf>
    <xf numFmtId="0" fontId="9" fillId="0" borderId="29" xfId="0" applyFont="1" applyBorder="1" applyAlignment="1" applyProtection="1">
      <alignment horizontal="center"/>
    </xf>
    <xf numFmtId="0" fontId="48" fillId="0" borderId="31" xfId="0" applyFont="1" applyBorder="1" applyProtection="1"/>
    <xf numFmtId="0" fontId="2" fillId="0" borderId="0" xfId="0" applyFont="1" applyProtection="1"/>
    <xf numFmtId="0" fontId="5" fillId="0" borderId="31" xfId="0" applyFont="1" applyBorder="1" applyProtection="1"/>
    <xf numFmtId="165" fontId="5" fillId="7" borderId="0" xfId="0" applyNumberFormat="1" applyFont="1" applyFill="1" applyAlignment="1" applyProtection="1">
      <alignment horizontal="right"/>
    </xf>
    <xf numFmtId="0" fontId="48" fillId="0" borderId="25" xfId="0" applyFont="1" applyBorder="1" applyProtection="1"/>
    <xf numFmtId="0" fontId="7" fillId="3" borderId="25" xfId="0" applyFont="1" applyFill="1" applyBorder="1" applyProtection="1"/>
    <xf numFmtId="0" fontId="4" fillId="3" borderId="27" xfId="0" applyFont="1" applyFill="1" applyBorder="1" applyAlignment="1" applyProtection="1">
      <alignment vertical="center"/>
    </xf>
    <xf numFmtId="0" fontId="4" fillId="3" borderId="27" xfId="0" applyFont="1" applyFill="1" applyBorder="1" applyProtection="1"/>
    <xf numFmtId="0" fontId="4" fillId="3" borderId="0" xfId="0" applyFont="1" applyFill="1" applyProtection="1"/>
    <xf numFmtId="168" fontId="2" fillId="3" borderId="0" xfId="0" applyNumberFormat="1" applyFont="1" applyFill="1" applyProtection="1"/>
    <xf numFmtId="0" fontId="27" fillId="3" borderId="0" xfId="0" applyFont="1" applyFill="1" applyProtection="1"/>
    <xf numFmtId="0" fontId="49" fillId="3" borderId="13" xfId="0" applyFont="1" applyFill="1" applyBorder="1" applyProtection="1"/>
    <xf numFmtId="0" fontId="7" fillId="3" borderId="31" xfId="0" applyFont="1" applyFill="1" applyBorder="1" applyProtection="1"/>
    <xf numFmtId="0" fontId="4" fillId="3" borderId="0" xfId="0" applyFont="1" applyFill="1" applyAlignment="1" applyProtection="1">
      <alignment vertical="center"/>
    </xf>
    <xf numFmtId="164" fontId="2" fillId="3" borderId="0" xfId="1" applyFont="1" applyFill="1" applyBorder="1" applyAlignment="1" applyProtection="1"/>
    <xf numFmtId="0" fontId="27" fillId="3" borderId="26" xfId="0" applyFont="1" applyFill="1" applyBorder="1" applyProtection="1"/>
    <xf numFmtId="0" fontId="52" fillId="3" borderId="29" xfId="0" applyFont="1" applyFill="1" applyBorder="1" applyProtection="1"/>
    <xf numFmtId="0" fontId="7" fillId="3" borderId="13" xfId="0" applyFont="1" applyFill="1" applyBorder="1" applyProtection="1"/>
    <xf numFmtId="0" fontId="2" fillId="3" borderId="0" xfId="0" applyFont="1" applyFill="1" applyAlignment="1" applyProtection="1">
      <alignment vertical="center"/>
    </xf>
    <xf numFmtId="0" fontId="2" fillId="3" borderId="0" xfId="0" applyFont="1" applyFill="1" applyAlignment="1" applyProtection="1">
      <alignment horizontal="right" vertical="center"/>
    </xf>
    <xf numFmtId="0" fontId="7" fillId="3" borderId="0" xfId="0" applyFont="1" applyFill="1" applyProtection="1"/>
    <xf numFmtId="0" fontId="44" fillId="16" borderId="19" xfId="0" applyFont="1" applyFill="1" applyBorder="1" applyAlignment="1" applyProtection="1">
      <alignment horizontal="center" wrapText="1"/>
    </xf>
    <xf numFmtId="0" fontId="44" fillId="11" borderId="19" xfId="0" applyFont="1" applyFill="1" applyBorder="1" applyAlignment="1" applyProtection="1">
      <alignment horizontal="center" vertical="center" wrapText="1"/>
    </xf>
    <xf numFmtId="0" fontId="44" fillId="20" borderId="22" xfId="0" applyFont="1" applyFill="1" applyBorder="1" applyAlignment="1" applyProtection="1">
      <alignment horizontal="center" vertical="center" wrapText="1"/>
    </xf>
    <xf numFmtId="0" fontId="44" fillId="2" borderId="23" xfId="0" applyFont="1" applyFill="1" applyBorder="1" applyAlignment="1" applyProtection="1">
      <alignment horizontal="center" vertical="center" wrapText="1"/>
    </xf>
    <xf numFmtId="4" fontId="44" fillId="2" borderId="23" xfId="0" applyNumberFormat="1" applyFont="1" applyFill="1" applyBorder="1" applyAlignment="1" applyProtection="1">
      <alignment horizontal="center" vertical="center" wrapText="1"/>
    </xf>
    <xf numFmtId="0" fontId="44" fillId="19" borderId="22" xfId="0" applyFont="1" applyFill="1" applyBorder="1" applyAlignment="1" applyProtection="1">
      <alignment horizontal="center" vertical="center" wrapText="1"/>
    </xf>
    <xf numFmtId="0" fontId="44" fillId="6" borderId="23" xfId="0" applyFont="1" applyFill="1" applyBorder="1" applyAlignment="1" applyProtection="1">
      <alignment horizontal="center" vertical="center" wrapText="1"/>
    </xf>
    <xf numFmtId="4" fontId="44" fillId="6" borderId="23" xfId="0" applyNumberFormat="1" applyFont="1" applyFill="1" applyBorder="1" applyAlignment="1" applyProtection="1">
      <alignment horizontal="center" vertical="center" wrapText="1"/>
    </xf>
    <xf numFmtId="0" fontId="44" fillId="16" borderId="22" xfId="0" applyFont="1" applyFill="1" applyBorder="1" applyAlignment="1" applyProtection="1">
      <alignment horizontal="center" vertical="center" wrapText="1"/>
    </xf>
    <xf numFmtId="0" fontId="44" fillId="16" borderId="23" xfId="0" applyFont="1" applyFill="1" applyBorder="1" applyAlignment="1" applyProtection="1">
      <alignment horizontal="center" vertical="center" wrapText="1"/>
    </xf>
    <xf numFmtId="0" fontId="44" fillId="16" borderId="24" xfId="0" applyFont="1" applyFill="1" applyBorder="1" applyAlignment="1" applyProtection="1">
      <alignment horizontal="center" vertical="center" wrapText="1"/>
    </xf>
    <xf numFmtId="0" fontId="44" fillId="20" borderId="24" xfId="0" applyFont="1" applyFill="1" applyBorder="1" applyAlignment="1" applyProtection="1">
      <alignment horizontal="center" vertical="center" textRotation="90" wrapText="1"/>
    </xf>
    <xf numFmtId="0" fontId="44" fillId="19" borderId="24" xfId="0" applyFont="1" applyFill="1" applyBorder="1" applyAlignment="1" applyProtection="1">
      <alignment horizontal="center" vertical="center" textRotation="90" wrapText="1"/>
    </xf>
    <xf numFmtId="0" fontId="0" fillId="0" borderId="10" xfId="0" applyBorder="1" applyProtection="1"/>
    <xf numFmtId="0" fontId="45" fillId="0" borderId="44" xfId="0" applyFont="1" applyBorder="1" applyAlignment="1" applyProtection="1">
      <alignment horizontal="center"/>
    </xf>
    <xf numFmtId="1" fontId="45" fillId="0" borderId="18" xfId="0" applyNumberFormat="1" applyFont="1" applyBorder="1" applyAlignment="1" applyProtection="1">
      <alignment horizontal="center"/>
    </xf>
    <xf numFmtId="1" fontId="45" fillId="0" borderId="43" xfId="0" applyNumberFormat="1" applyFont="1" applyBorder="1" applyAlignment="1" applyProtection="1">
      <alignment horizontal="center"/>
    </xf>
    <xf numFmtId="1" fontId="45" fillId="0" borderId="10" xfId="0" applyNumberFormat="1" applyFont="1" applyBorder="1" applyAlignment="1" applyProtection="1">
      <alignment horizontal="center"/>
    </xf>
    <xf numFmtId="4" fontId="46" fillId="24" borderId="15" xfId="0" applyNumberFormat="1" applyFont="1" applyFill="1" applyBorder="1" applyAlignment="1" applyProtection="1">
      <alignment horizontal="center" wrapText="1"/>
    </xf>
    <xf numFmtId="1" fontId="45" fillId="0" borderId="30" xfId="0" applyNumberFormat="1" applyFont="1" applyBorder="1" applyAlignment="1" applyProtection="1">
      <alignment horizontal="center"/>
    </xf>
    <xf numFmtId="1" fontId="45" fillId="0" borderId="12" xfId="0" applyNumberFormat="1" applyFont="1" applyBorder="1" applyAlignment="1" applyProtection="1">
      <alignment horizontal="center"/>
    </xf>
    <xf numFmtId="4" fontId="46" fillId="25" borderId="46" xfId="0" applyNumberFormat="1" applyFont="1" applyFill="1" applyBorder="1" applyAlignment="1" applyProtection="1">
      <alignment horizontal="center" wrapText="1"/>
    </xf>
    <xf numFmtId="0" fontId="45" fillId="0" borderId="10" xfId="0" applyFont="1" applyBorder="1" applyAlignment="1" applyProtection="1">
      <alignment horizontal="center"/>
    </xf>
    <xf numFmtId="1" fontId="45" fillId="0" borderId="15" xfId="0" applyNumberFormat="1" applyFont="1" applyBorder="1" applyAlignment="1" applyProtection="1">
      <alignment horizontal="center"/>
    </xf>
    <xf numFmtId="4" fontId="46" fillId="25" borderId="15" xfId="0" applyNumberFormat="1" applyFont="1" applyFill="1" applyBorder="1" applyAlignment="1" applyProtection="1">
      <alignment horizontal="center" wrapText="1"/>
    </xf>
    <xf numFmtId="1" fontId="45" fillId="0" borderId="29" xfId="0" applyNumberFormat="1" applyFont="1" applyBorder="1" applyAlignment="1" applyProtection="1">
      <alignment horizontal="center"/>
    </xf>
    <xf numFmtId="1" fontId="45" fillId="0" borderId="45" xfId="0" applyNumberFormat="1" applyFont="1" applyBorder="1" applyAlignment="1" applyProtection="1">
      <alignment horizontal="center"/>
    </xf>
    <xf numFmtId="0" fontId="59" fillId="0" borderId="0" xfId="0" applyFont="1"/>
    <xf numFmtId="0" fontId="18" fillId="0" borderId="0" xfId="0" applyFont="1" applyFill="1" applyBorder="1" applyProtection="1"/>
    <xf numFmtId="1" fontId="4" fillId="0" borderId="0" xfId="0" applyNumberFormat="1" applyFont="1" applyProtection="1"/>
    <xf numFmtId="44" fontId="4" fillId="0" borderId="0" xfId="0" applyNumberFormat="1" applyFont="1" applyProtection="1"/>
    <xf numFmtId="1" fontId="9" fillId="0" borderId="13" xfId="0" applyNumberFormat="1" applyFont="1" applyBorder="1" applyAlignment="1" applyProtection="1">
      <alignment horizontal="center"/>
    </xf>
    <xf numFmtId="0" fontId="21" fillId="0" borderId="0" xfId="0" applyFont="1" applyFill="1" applyBorder="1" applyAlignment="1" applyProtection="1"/>
    <xf numFmtId="0" fontId="15" fillId="0" borderId="2" xfId="0" applyFont="1" applyBorder="1" applyProtection="1"/>
    <xf numFmtId="0" fontId="18" fillId="0" borderId="3" xfId="0" applyFont="1" applyBorder="1" applyProtection="1"/>
    <xf numFmtId="0" fontId="18" fillId="0" borderId="4" xfId="0" applyFont="1" applyBorder="1" applyProtection="1"/>
    <xf numFmtId="0" fontId="36" fillId="0" borderId="5" xfId="0" applyFont="1" applyBorder="1" applyAlignment="1" applyProtection="1">
      <alignment vertical="center"/>
    </xf>
    <xf numFmtId="0" fontId="18" fillId="0" borderId="6" xfId="0" applyFont="1" applyBorder="1" applyProtection="1"/>
    <xf numFmtId="0" fontId="16" fillId="0" borderId="5" xfId="0" applyFont="1" applyBorder="1" applyProtection="1"/>
    <xf numFmtId="0" fontId="23" fillId="0" borderId="6" xfId="0" applyFont="1" applyBorder="1" applyProtection="1"/>
    <xf numFmtId="0" fontId="42" fillId="0" borderId="0" xfId="5" applyFill="1" applyBorder="1" applyAlignment="1" applyProtection="1"/>
    <xf numFmtId="0" fontId="43" fillId="0" borderId="0" xfId="5" applyFont="1" applyFill="1" applyBorder="1" applyAlignment="1" applyProtection="1">
      <alignment horizontal="right"/>
    </xf>
    <xf numFmtId="166" fontId="22" fillId="0" borderId="0" xfId="0" applyNumberFormat="1" applyFont="1" applyFill="1" applyBorder="1" applyAlignment="1" applyProtection="1">
      <alignment horizontal="center" vertical="center"/>
    </xf>
    <xf numFmtId="0" fontId="21" fillId="0" borderId="5" xfId="0" applyFont="1" applyBorder="1" applyProtection="1"/>
    <xf numFmtId="0" fontId="11" fillId="14" borderId="15" xfId="0" applyFont="1" applyFill="1" applyBorder="1" applyAlignment="1" applyProtection="1">
      <alignment horizontal="center"/>
    </xf>
    <xf numFmtId="1" fontId="15" fillId="15" borderId="15" xfId="0" applyNumberFormat="1" applyFont="1" applyFill="1" applyBorder="1" applyAlignment="1" applyProtection="1">
      <alignment horizontal="center" vertical="center"/>
    </xf>
    <xf numFmtId="0" fontId="42" fillId="23" borderId="5" xfId="5" applyBorder="1" applyProtection="1"/>
    <xf numFmtId="0" fontId="42" fillId="23" borderId="7" xfId="5" applyBorder="1" applyAlignment="1" applyProtection="1"/>
    <xf numFmtId="0" fontId="42" fillId="23" borderId="8" xfId="5" applyBorder="1" applyAlignment="1" applyProtection="1"/>
    <xf numFmtId="0" fontId="43" fillId="23" borderId="20" xfId="5" applyFont="1" applyBorder="1" applyAlignment="1" applyProtection="1">
      <alignment horizontal="right"/>
    </xf>
    <xf numFmtId="0" fontId="16" fillId="0" borderId="0" xfId="0" applyFont="1" applyFill="1" applyBorder="1" applyProtection="1"/>
    <xf numFmtId="0" fontId="16" fillId="0" borderId="7" xfId="0" applyFont="1" applyBorder="1" applyProtection="1"/>
    <xf numFmtId="0" fontId="21" fillId="0" borderId="8" xfId="0" applyFont="1" applyBorder="1" applyProtection="1"/>
    <xf numFmtId="0" fontId="23" fillId="0" borderId="9" xfId="0" applyFont="1" applyBorder="1" applyProtection="1"/>
    <xf numFmtId="0" fontId="18" fillId="0" borderId="5" xfId="0" applyFont="1" applyBorder="1" applyProtection="1"/>
    <xf numFmtId="0" fontId="5" fillId="0" borderId="0" xfId="0" applyNumberFormat="1" applyFont="1" applyFill="1" applyBorder="1" applyAlignment="1" applyProtection="1">
      <alignment horizontal="center" vertical="center"/>
    </xf>
    <xf numFmtId="0" fontId="21" fillId="10" borderId="10" xfId="0" applyFont="1" applyFill="1" applyBorder="1" applyAlignment="1" applyProtection="1">
      <alignment vertical="center"/>
      <protection locked="0"/>
    </xf>
    <xf numFmtId="0" fontId="21" fillId="0" borderId="3" xfId="0" applyFont="1" applyFill="1" applyBorder="1" applyAlignment="1" applyProtection="1"/>
    <xf numFmtId="0" fontId="21" fillId="0" borderId="6" xfId="0" applyFont="1" applyFill="1" applyBorder="1" applyAlignment="1" applyProtection="1"/>
    <xf numFmtId="0" fontId="18" fillId="0" borderId="5" xfId="0" applyFont="1" applyFill="1" applyBorder="1" applyProtection="1"/>
    <xf numFmtId="0" fontId="16" fillId="0" borderId="5" xfId="0" applyFont="1" applyFill="1" applyBorder="1" applyProtection="1"/>
    <xf numFmtId="0" fontId="23" fillId="0" borderId="6" xfId="0" applyFont="1" applyFill="1" applyBorder="1" applyProtection="1"/>
    <xf numFmtId="0" fontId="42" fillId="0" borderId="5" xfId="5" applyFill="1" applyBorder="1" applyAlignment="1" applyProtection="1"/>
    <xf numFmtId="166" fontId="22" fillId="0" borderId="6" xfId="0" applyNumberFormat="1" applyFont="1" applyFill="1" applyBorder="1" applyAlignment="1" applyProtection="1">
      <alignment horizontal="center" vertical="center"/>
    </xf>
    <xf numFmtId="0" fontId="16" fillId="0" borderId="2" xfId="0" applyNumberFormat="1" applyFont="1" applyBorder="1" applyAlignment="1"/>
    <xf numFmtId="0" fontId="16" fillId="0" borderId="3" xfId="0" applyNumberFormat="1" applyFont="1" applyBorder="1" applyAlignment="1"/>
    <xf numFmtId="0" fontId="16" fillId="0" borderId="4" xfId="0" applyNumberFormat="1" applyFont="1" applyBorder="1" applyAlignment="1"/>
    <xf numFmtId="0" fontId="16" fillId="0" borderId="5" xfId="0" applyNumberFormat="1" applyFont="1" applyBorder="1" applyAlignment="1"/>
    <xf numFmtId="0" fontId="16" fillId="0" borderId="0" xfId="0" applyNumberFormat="1" applyFont="1" applyBorder="1" applyAlignment="1"/>
    <xf numFmtId="0" fontId="12" fillId="0" borderId="6" xfId="0" applyNumberFormat="1" applyFont="1" applyBorder="1" applyAlignment="1">
      <alignment horizontal="right" vertical="center" wrapText="1"/>
    </xf>
    <xf numFmtId="0" fontId="19" fillId="0" borderId="6" xfId="2" applyNumberFormat="1" applyFont="1" applyBorder="1" applyAlignment="1" applyProtection="1">
      <alignment horizontal="right" vertical="center"/>
    </xf>
    <xf numFmtId="0" fontId="18" fillId="0" borderId="5" xfId="0" applyFont="1" applyBorder="1"/>
    <xf numFmtId="0" fontId="18" fillId="0" borderId="6" xfId="0" applyFont="1" applyBorder="1"/>
    <xf numFmtId="0" fontId="31" fillId="0" borderId="66" xfId="0" applyFont="1" applyBorder="1" applyAlignment="1">
      <alignment horizontal="left" vertical="center" wrapText="1"/>
    </xf>
    <xf numFmtId="0" fontId="31" fillId="0" borderId="67" xfId="0" applyFont="1" applyBorder="1" applyAlignment="1">
      <alignment horizontal="left" vertical="center" wrapText="1"/>
    </xf>
    <xf numFmtId="1" fontId="21" fillId="10" borderId="15" xfId="0" applyNumberFormat="1" applyFont="1" applyFill="1" applyBorder="1" applyAlignment="1" applyProtection="1">
      <alignment horizontal="left" vertical="center"/>
      <protection locked="0"/>
    </xf>
    <xf numFmtId="0" fontId="21" fillId="0" borderId="5" xfId="0" applyFont="1" applyBorder="1" applyAlignment="1">
      <alignment vertical="center"/>
    </xf>
    <xf numFmtId="0" fontId="21" fillId="0" borderId="6" xfId="0" applyFont="1" applyBorder="1" applyAlignment="1">
      <alignment vertical="center"/>
    </xf>
    <xf numFmtId="0" fontId="21" fillId="0" borderId="68" xfId="0" applyFont="1" applyBorder="1" applyAlignment="1">
      <alignment vertical="center"/>
    </xf>
    <xf numFmtId="0" fontId="21" fillId="0" borderId="55" xfId="0" applyFont="1" applyBorder="1" applyAlignment="1">
      <alignment vertical="center"/>
    </xf>
    <xf numFmtId="0" fontId="21" fillId="0" borderId="69" xfId="0" applyFont="1" applyBorder="1"/>
    <xf numFmtId="0" fontId="5" fillId="0" borderId="6" xfId="0" applyFont="1" applyBorder="1" applyAlignment="1">
      <alignment horizontal="center" vertical="center"/>
    </xf>
    <xf numFmtId="0" fontId="21" fillId="0" borderId="18" xfId="0" applyFont="1" applyBorder="1"/>
    <xf numFmtId="0" fontId="16" fillId="0" borderId="0" xfId="0" applyFont="1" applyBorder="1" applyAlignment="1" applyProtection="1">
      <alignment horizontal="center"/>
    </xf>
    <xf numFmtId="0" fontId="18" fillId="0" borderId="0" xfId="0" applyFont="1" applyBorder="1" applyAlignment="1" applyProtection="1">
      <alignment horizontal="center"/>
    </xf>
    <xf numFmtId="0" fontId="16" fillId="0" borderId="8" xfId="0" applyFont="1" applyBorder="1" applyAlignment="1" applyProtection="1">
      <alignment horizontal="center"/>
    </xf>
    <xf numFmtId="172" fontId="28" fillId="2" borderId="0" xfId="0" applyNumberFormat="1" applyFont="1" applyFill="1" applyBorder="1" applyProtection="1"/>
    <xf numFmtId="172" fontId="28" fillId="3" borderId="0" xfId="0" applyNumberFormat="1" applyFont="1" applyFill="1" applyBorder="1" applyProtection="1"/>
    <xf numFmtId="0" fontId="5" fillId="0" borderId="0" xfId="0" applyNumberFormat="1" applyFont="1" applyFill="1" applyBorder="1" applyAlignment="1" applyProtection="1">
      <alignment vertical="center"/>
    </xf>
    <xf numFmtId="0" fontId="15" fillId="0" borderId="0" xfId="0" applyFont="1" applyFill="1" applyBorder="1" applyAlignment="1" applyProtection="1">
      <alignment vertical="center"/>
    </xf>
    <xf numFmtId="49" fontId="5" fillId="0" borderId="0" xfId="0" applyNumberFormat="1" applyFont="1" applyFill="1" applyBorder="1" applyAlignment="1" applyProtection="1">
      <alignment vertical="center"/>
    </xf>
    <xf numFmtId="0" fontId="0" fillId="3" borderId="21" xfId="0" applyFill="1" applyBorder="1" applyAlignment="1">
      <alignment horizontal="center" vertical="center" wrapText="1"/>
    </xf>
    <xf numFmtId="0" fontId="0" fillId="0" borderId="0" xfId="0" applyAlignment="1">
      <alignment wrapText="1"/>
    </xf>
    <xf numFmtId="4" fontId="7" fillId="31" borderId="0" xfId="0" applyNumberFormat="1" applyFont="1" applyFill="1" applyBorder="1" applyAlignment="1">
      <alignment horizontal="center" vertical="center" wrapText="1"/>
    </xf>
    <xf numFmtId="0" fontId="16" fillId="0" borderId="6" xfId="0" applyFont="1" applyFill="1" applyBorder="1" applyAlignment="1" applyProtection="1">
      <alignment horizontal="right" vertical="center"/>
    </xf>
    <xf numFmtId="0" fontId="21" fillId="0" borderId="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6" xfId="0" applyFont="1" applyFill="1" applyBorder="1" applyAlignment="1" applyProtection="1">
      <alignment horizontal="center" vertical="center"/>
    </xf>
    <xf numFmtId="0" fontId="15" fillId="0" borderId="0" xfId="0" applyFont="1" applyBorder="1" applyAlignment="1" applyProtection="1">
      <alignment horizontal="center" vertical="center"/>
    </xf>
    <xf numFmtId="0" fontId="5" fillId="0" borderId="0" xfId="0" applyFont="1" applyAlignment="1" applyProtection="1">
      <alignment horizontal="right"/>
    </xf>
    <xf numFmtId="0" fontId="5" fillId="0" borderId="1" xfId="0" applyFont="1" applyBorder="1" applyAlignment="1" applyProtection="1">
      <alignment horizontal="right"/>
    </xf>
    <xf numFmtId="14" fontId="21" fillId="10" borderId="10" xfId="0" applyNumberFormat="1" applyFont="1" applyFill="1" applyBorder="1" applyAlignment="1" applyProtection="1">
      <alignment horizontal="center" vertical="center"/>
      <protection locked="0"/>
    </xf>
    <xf numFmtId="14" fontId="21" fillId="10" borderId="16" xfId="0" applyNumberFormat="1" applyFont="1" applyFill="1" applyBorder="1" applyAlignment="1" applyProtection="1">
      <alignment horizontal="center" vertical="center"/>
      <protection locked="0"/>
    </xf>
    <xf numFmtId="0" fontId="45" fillId="0" borderId="10" xfId="0" applyFont="1" applyFill="1" applyBorder="1" applyAlignment="1" applyProtection="1">
      <alignment horizontal="center"/>
    </xf>
    <xf numFmtId="174" fontId="0" fillId="0" borderId="0" xfId="0" applyNumberFormat="1"/>
    <xf numFmtId="0" fontId="16" fillId="0" borderId="5" xfId="0" applyNumberFormat="1" applyFont="1" applyBorder="1" applyProtection="1"/>
    <xf numFmtId="0" fontId="16" fillId="0" borderId="0" xfId="0" applyNumberFormat="1" applyFont="1" applyBorder="1" applyProtection="1"/>
    <xf numFmtId="14" fontId="21" fillId="0" borderId="0" xfId="0" applyNumberFormat="1" applyFont="1" applyFill="1" applyBorder="1" applyAlignment="1" applyProtection="1"/>
    <xf numFmtId="14" fontId="21" fillId="0" borderId="6" xfId="0" applyNumberFormat="1" applyFont="1" applyFill="1" applyBorder="1" applyAlignment="1" applyProtection="1"/>
    <xf numFmtId="14" fontId="21" fillId="0" borderId="0" xfId="0" applyNumberFormat="1" applyFont="1" applyFill="1" applyBorder="1" applyAlignment="1" applyProtection="1">
      <alignment horizontal="center"/>
    </xf>
    <xf numFmtId="14" fontId="21" fillId="0" borderId="6" xfId="0" applyNumberFormat="1" applyFont="1" applyFill="1" applyBorder="1" applyAlignment="1" applyProtection="1">
      <alignment horizontal="center"/>
    </xf>
    <xf numFmtId="0" fontId="22" fillId="13" borderId="0" xfId="0" applyFont="1" applyFill="1" applyBorder="1" applyAlignment="1" applyProtection="1">
      <alignment horizontal="center" vertical="center"/>
    </xf>
    <xf numFmtId="169" fontId="16" fillId="15" borderId="0" xfId="0" applyNumberFormat="1" applyFont="1" applyFill="1" applyBorder="1" applyAlignment="1" applyProtection="1">
      <alignment horizontal="right"/>
    </xf>
    <xf numFmtId="169" fontId="66" fillId="15" borderId="8" xfId="0" applyNumberFormat="1" applyFont="1" applyFill="1" applyBorder="1" applyProtection="1"/>
    <xf numFmtId="164" fontId="4" fillId="17" borderId="17" xfId="1" applyFont="1" applyFill="1" applyBorder="1" applyAlignment="1" applyProtection="1"/>
    <xf numFmtId="1" fontId="7" fillId="2" borderId="17" xfId="0" applyNumberFormat="1" applyFont="1" applyFill="1" applyBorder="1" applyProtection="1"/>
    <xf numFmtId="0" fontId="11" fillId="0" borderId="74" xfId="0" applyFont="1" applyBorder="1" applyProtection="1"/>
    <xf numFmtId="0" fontId="5" fillId="0" borderId="72" xfId="0" applyFont="1" applyBorder="1" applyProtection="1"/>
    <xf numFmtId="166" fontId="5" fillId="10" borderId="73" xfId="0" applyNumberFormat="1" applyFont="1" applyFill="1" applyBorder="1" applyAlignment="1" applyProtection="1">
      <alignment horizontal="right"/>
      <protection locked="0"/>
    </xf>
    <xf numFmtId="0" fontId="9" fillId="0" borderId="75" xfId="0" applyFont="1" applyBorder="1" applyAlignment="1" applyProtection="1">
      <alignment horizontal="center"/>
    </xf>
    <xf numFmtId="0" fontId="7" fillId="3" borderId="17" xfId="0" applyFont="1" applyFill="1" applyBorder="1" applyProtection="1"/>
    <xf numFmtId="0" fontId="5" fillId="0" borderId="0" xfId="0" applyFont="1" applyAlignment="1" applyProtection="1">
      <alignment horizontal="right"/>
    </xf>
    <xf numFmtId="0" fontId="5" fillId="0" borderId="1" xfId="0" applyFont="1" applyBorder="1" applyAlignment="1" applyProtection="1">
      <alignment horizontal="right"/>
    </xf>
    <xf numFmtId="0" fontId="21" fillId="0" borderId="29" xfId="0" applyNumberFormat="1" applyFont="1" applyBorder="1" applyAlignment="1" applyProtection="1">
      <alignment horizontal="center"/>
    </xf>
    <xf numFmtId="0" fontId="21" fillId="0" borderId="30" xfId="0" applyNumberFormat="1" applyFont="1" applyBorder="1" applyAlignment="1" applyProtection="1">
      <alignment horizontal="center"/>
    </xf>
    <xf numFmtId="0" fontId="21" fillId="0" borderId="12" xfId="0" applyNumberFormat="1" applyFont="1" applyBorder="1" applyAlignment="1" applyProtection="1">
      <alignment horizontal="center"/>
    </xf>
    <xf numFmtId="0" fontId="21" fillId="0" borderId="10" xfId="0" applyNumberFormat="1" applyFont="1" applyBorder="1" applyAlignment="1" applyProtection="1">
      <alignment horizontal="center"/>
    </xf>
    <xf numFmtId="169" fontId="65" fillId="9" borderId="0" xfId="3" applyNumberFormat="1" applyFont="1" applyBorder="1" applyAlignment="1" applyProtection="1">
      <alignment horizontal="right" vertical="center"/>
    </xf>
    <xf numFmtId="169" fontId="65" fillId="9" borderId="6" xfId="3" applyNumberFormat="1" applyFont="1" applyBorder="1" applyAlignment="1" applyProtection="1">
      <alignment horizontal="right" vertical="center"/>
    </xf>
    <xf numFmtId="49" fontId="67" fillId="10" borderId="58" xfId="0" applyNumberFormat="1" applyFont="1" applyFill="1" applyBorder="1" applyAlignment="1" applyProtection="1">
      <alignment horizontal="center" vertical="center"/>
      <protection locked="0"/>
    </xf>
    <xf numFmtId="49" fontId="67" fillId="10" borderId="3" xfId="0" applyNumberFormat="1" applyFont="1" applyFill="1" applyBorder="1" applyAlignment="1" applyProtection="1">
      <alignment horizontal="center" vertical="center"/>
      <protection locked="0"/>
    </xf>
    <xf numFmtId="49" fontId="67" fillId="10" borderId="4" xfId="0" applyNumberFormat="1" applyFont="1" applyFill="1" applyBorder="1" applyAlignment="1" applyProtection="1">
      <alignment horizontal="center" vertical="center"/>
      <protection locked="0"/>
    </xf>
    <xf numFmtId="49" fontId="67" fillId="10" borderId="39" xfId="0" applyNumberFormat="1" applyFont="1" applyFill="1" applyBorder="1" applyAlignment="1" applyProtection="1">
      <alignment horizontal="center" vertical="center"/>
      <protection locked="0"/>
    </xf>
    <xf numFmtId="49" fontId="67" fillId="10" borderId="8" xfId="0" applyNumberFormat="1" applyFont="1" applyFill="1" applyBorder="1" applyAlignment="1" applyProtection="1">
      <alignment horizontal="center" vertical="center"/>
      <protection locked="0"/>
    </xf>
    <xf numFmtId="49" fontId="67" fillId="10" borderId="9" xfId="0" applyNumberFormat="1" applyFont="1" applyFill="1" applyBorder="1" applyAlignment="1" applyProtection="1">
      <alignment horizontal="center" vertical="center"/>
      <protection locked="0"/>
    </xf>
    <xf numFmtId="0" fontId="23" fillId="12" borderId="60" xfId="0" applyFont="1" applyFill="1" applyBorder="1" applyAlignment="1" applyProtection="1">
      <alignment horizontal="right" vertical="center" wrapText="1"/>
    </xf>
    <xf numFmtId="0" fontId="23" fillId="12" borderId="27" xfId="0" applyFont="1" applyFill="1" applyBorder="1" applyAlignment="1" applyProtection="1">
      <alignment horizontal="right" vertical="center" wrapText="1"/>
    </xf>
    <xf numFmtId="0" fontId="23" fillId="12" borderId="28" xfId="0" applyFont="1" applyFill="1" applyBorder="1" applyAlignment="1" applyProtection="1">
      <alignment horizontal="right" vertical="center" wrapText="1"/>
    </xf>
    <xf numFmtId="0" fontId="23" fillId="12" borderId="5" xfId="0" applyFont="1" applyFill="1" applyBorder="1" applyAlignment="1" applyProtection="1">
      <alignment horizontal="right" vertical="center" wrapText="1"/>
    </xf>
    <xf numFmtId="0" fontId="23" fillId="12" borderId="0" xfId="0" applyFont="1" applyFill="1" applyBorder="1" applyAlignment="1" applyProtection="1">
      <alignment horizontal="right" vertical="center" wrapText="1"/>
    </xf>
    <xf numFmtId="0" fontId="23" fillId="12" borderId="13" xfId="0" applyFont="1" applyFill="1" applyBorder="1" applyAlignment="1" applyProtection="1">
      <alignment horizontal="right" vertical="center" wrapText="1"/>
    </xf>
    <xf numFmtId="170" fontId="15" fillId="15" borderId="25" xfId="0" applyNumberFormat="1" applyFont="1" applyFill="1" applyBorder="1" applyAlignment="1" applyProtection="1">
      <alignment horizontal="center" vertical="center"/>
    </xf>
    <xf numFmtId="170" fontId="15" fillId="15" borderId="61" xfId="0" applyNumberFormat="1" applyFont="1" applyFill="1" applyBorder="1" applyAlignment="1" applyProtection="1">
      <alignment horizontal="center" vertical="center"/>
    </xf>
    <xf numFmtId="170" fontId="15" fillId="15" borderId="26" xfId="0" applyNumberFormat="1" applyFont="1" applyFill="1" applyBorder="1" applyAlignment="1" applyProtection="1">
      <alignment horizontal="center" vertical="center"/>
    </xf>
    <xf numFmtId="170" fontId="15" fillId="15" borderId="18" xfId="0" applyNumberFormat="1" applyFont="1" applyFill="1" applyBorder="1" applyAlignment="1" applyProtection="1">
      <alignment horizontal="center" vertical="center"/>
    </xf>
    <xf numFmtId="166" fontId="22" fillId="15" borderId="25" xfId="0" applyNumberFormat="1" applyFont="1" applyFill="1" applyBorder="1" applyAlignment="1" applyProtection="1">
      <alignment horizontal="center" vertical="center"/>
    </xf>
    <xf numFmtId="166" fontId="22" fillId="15" borderId="61" xfId="0" applyNumberFormat="1" applyFont="1" applyFill="1" applyBorder="1" applyAlignment="1" applyProtection="1">
      <alignment horizontal="center" vertical="center"/>
    </xf>
    <xf numFmtId="0" fontId="23" fillId="2" borderId="5" xfId="0" applyFont="1" applyFill="1" applyBorder="1" applyAlignment="1" applyProtection="1">
      <alignment horizontal="right" vertical="center" wrapText="1"/>
    </xf>
    <xf numFmtId="0" fontId="23" fillId="2" borderId="0" xfId="0" applyFont="1" applyFill="1" applyBorder="1" applyAlignment="1" applyProtection="1">
      <alignment horizontal="right" vertical="center" wrapText="1"/>
    </xf>
    <xf numFmtId="0" fontId="23" fillId="2" borderId="13" xfId="0" applyFont="1" applyFill="1" applyBorder="1" applyAlignment="1" applyProtection="1">
      <alignment horizontal="right" vertical="center" wrapText="1"/>
    </xf>
    <xf numFmtId="0" fontId="61" fillId="0" borderId="5" xfId="0" applyFont="1" applyBorder="1" applyAlignment="1" applyProtection="1">
      <alignment horizontal="left" wrapText="1"/>
    </xf>
    <xf numFmtId="0" fontId="61" fillId="0" borderId="0" xfId="0" applyFont="1" applyBorder="1" applyAlignment="1" applyProtection="1">
      <alignment horizontal="left" wrapText="1"/>
    </xf>
    <xf numFmtId="0" fontId="61" fillId="0" borderId="6" xfId="0" applyFont="1" applyBorder="1" applyAlignment="1" applyProtection="1">
      <alignment horizontal="left" wrapText="1"/>
    </xf>
    <xf numFmtId="0" fontId="21" fillId="0" borderId="5" xfId="0" applyFont="1" applyBorder="1" applyAlignment="1" applyProtection="1">
      <alignment horizontal="left" vertical="center"/>
    </xf>
    <xf numFmtId="0" fontId="21" fillId="0" borderId="13" xfId="0" applyFont="1" applyBorder="1" applyAlignment="1" applyProtection="1">
      <alignment horizontal="left" vertical="center"/>
    </xf>
    <xf numFmtId="0" fontId="21" fillId="0" borderId="0" xfId="0" applyFont="1" applyBorder="1" applyAlignment="1" applyProtection="1">
      <alignment horizontal="left" vertical="center"/>
    </xf>
    <xf numFmtId="0" fontId="29" fillId="0" borderId="59" xfId="0" applyFont="1" applyBorder="1" applyAlignment="1" applyProtection="1">
      <alignment horizontal="center"/>
    </xf>
    <xf numFmtId="0" fontId="29" fillId="0" borderId="1" xfId="0" applyFont="1" applyBorder="1" applyAlignment="1" applyProtection="1">
      <alignment horizontal="center"/>
    </xf>
    <xf numFmtId="0" fontId="29" fillId="0" borderId="18" xfId="0" applyFont="1" applyBorder="1" applyAlignment="1" applyProtection="1">
      <alignment horizontal="center"/>
    </xf>
    <xf numFmtId="0" fontId="23" fillId="11" borderId="60" xfId="0" applyFont="1" applyFill="1" applyBorder="1" applyAlignment="1" applyProtection="1">
      <alignment horizontal="right" vertical="center" wrapText="1"/>
    </xf>
    <xf numFmtId="0" fontId="23" fillId="11" borderId="27" xfId="0" applyFont="1" applyFill="1" applyBorder="1" applyAlignment="1" applyProtection="1">
      <alignment horizontal="right" vertical="center" wrapText="1"/>
    </xf>
    <xf numFmtId="0" fontId="23" fillId="11" borderId="28" xfId="0" applyFont="1" applyFill="1" applyBorder="1" applyAlignment="1" applyProtection="1">
      <alignment horizontal="right" vertical="center" wrapText="1"/>
    </xf>
    <xf numFmtId="0" fontId="23" fillId="11" borderId="59" xfId="0" applyFont="1" applyFill="1" applyBorder="1" applyAlignment="1" applyProtection="1">
      <alignment horizontal="right" vertical="center" wrapText="1"/>
    </xf>
    <xf numFmtId="0" fontId="23" fillId="11" borderId="1" xfId="0" applyFont="1" applyFill="1" applyBorder="1" applyAlignment="1" applyProtection="1">
      <alignment horizontal="right" vertical="center" wrapText="1"/>
    </xf>
    <xf numFmtId="0" fontId="23" fillId="11" borderId="29" xfId="0" applyFont="1" applyFill="1" applyBorder="1" applyAlignment="1" applyProtection="1">
      <alignment horizontal="right" vertical="center" wrapText="1"/>
    </xf>
    <xf numFmtId="0" fontId="21" fillId="0" borderId="2" xfId="0" applyFont="1" applyFill="1" applyBorder="1" applyAlignment="1" applyProtection="1">
      <alignment horizontal="center" vertical="center"/>
    </xf>
    <xf numFmtId="0" fontId="21" fillId="0" borderId="57" xfId="0" applyFont="1" applyFill="1" applyBorder="1" applyAlignment="1" applyProtection="1">
      <alignment horizontal="center" vertical="center"/>
    </xf>
    <xf numFmtId="0" fontId="21" fillId="0" borderId="7" xfId="0" applyFont="1" applyFill="1" applyBorder="1" applyAlignment="1" applyProtection="1">
      <alignment horizontal="center" vertical="center"/>
    </xf>
    <xf numFmtId="0" fontId="21" fillId="0" borderId="20" xfId="0" applyFont="1" applyFill="1" applyBorder="1" applyAlignment="1" applyProtection="1">
      <alignment horizontal="center" vertical="center"/>
    </xf>
    <xf numFmtId="0" fontId="12" fillId="0" borderId="0" xfId="0" applyNumberFormat="1" applyFont="1" applyBorder="1" applyAlignment="1" applyProtection="1">
      <alignment horizontal="right" vertical="center" wrapText="1"/>
    </xf>
    <xf numFmtId="0" fontId="12" fillId="0" borderId="6" xfId="0" applyNumberFormat="1" applyFont="1" applyBorder="1" applyAlignment="1" applyProtection="1">
      <alignment horizontal="right" vertical="center" wrapText="1"/>
    </xf>
    <xf numFmtId="0" fontId="37" fillId="0" borderId="5" xfId="0" applyFont="1" applyBorder="1" applyAlignment="1" applyProtection="1">
      <alignment horizontal="center" vertical="center" wrapText="1"/>
    </xf>
    <xf numFmtId="0" fontId="37" fillId="0" borderId="0" xfId="0" applyFont="1" applyBorder="1" applyAlignment="1" applyProtection="1">
      <alignment horizontal="center" vertical="center" wrapText="1"/>
    </xf>
    <xf numFmtId="0" fontId="37" fillId="0" borderId="6" xfId="0" applyFont="1" applyBorder="1" applyAlignment="1" applyProtection="1">
      <alignment horizontal="center" vertical="center" wrapText="1"/>
    </xf>
    <xf numFmtId="0" fontId="21" fillId="0" borderId="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6" xfId="0" applyFont="1" applyFill="1" applyBorder="1" applyAlignment="1" applyProtection="1">
      <alignment horizontal="center" vertical="center"/>
    </xf>
    <xf numFmtId="0" fontId="16" fillId="0" borderId="2" xfId="0" applyNumberFormat="1" applyFont="1" applyBorder="1" applyAlignment="1" applyProtection="1">
      <alignment horizontal="left"/>
    </xf>
    <xf numFmtId="0" fontId="16" fillId="0" borderId="3" xfId="0" applyNumberFormat="1" applyFont="1" applyBorder="1" applyAlignment="1" applyProtection="1">
      <alignment horizontal="left"/>
    </xf>
    <xf numFmtId="0" fontId="16" fillId="0" borderId="0" xfId="0" applyFont="1" applyFill="1" applyBorder="1" applyAlignment="1" applyProtection="1">
      <alignment horizontal="right" vertical="center"/>
    </xf>
    <xf numFmtId="0" fontId="16" fillId="0" borderId="6" xfId="0" applyFont="1" applyFill="1" applyBorder="1" applyAlignment="1" applyProtection="1">
      <alignment horizontal="right" vertical="center"/>
    </xf>
    <xf numFmtId="0" fontId="19" fillId="0" borderId="0" xfId="2" applyNumberFormat="1" applyFont="1" applyBorder="1" applyAlignment="1" applyProtection="1">
      <alignment horizontal="right" vertical="center"/>
    </xf>
    <xf numFmtId="0" fontId="19" fillId="0" borderId="6" xfId="2" applyNumberFormat="1" applyFont="1" applyBorder="1" applyAlignment="1" applyProtection="1">
      <alignment horizontal="right" vertical="center"/>
    </xf>
    <xf numFmtId="169" fontId="66" fillId="16" borderId="8" xfId="0" applyNumberFormat="1" applyFont="1" applyFill="1" applyBorder="1" applyAlignment="1" applyProtection="1">
      <alignment horizontal="right" vertical="center"/>
    </xf>
    <xf numFmtId="169" fontId="66" fillId="16" borderId="9" xfId="0" applyNumberFormat="1" applyFont="1" applyFill="1" applyBorder="1" applyAlignment="1" applyProtection="1">
      <alignment horizontal="right" vertical="center"/>
    </xf>
    <xf numFmtId="0" fontId="60" fillId="0" borderId="7" xfId="0" applyFont="1" applyBorder="1" applyAlignment="1" applyProtection="1">
      <alignment horizontal="left"/>
    </xf>
    <xf numFmtId="0" fontId="60" fillId="0" borderId="8" xfId="0" applyFont="1" applyBorder="1" applyAlignment="1" applyProtection="1">
      <alignment horizontal="left"/>
    </xf>
    <xf numFmtId="0" fontId="23" fillId="13" borderId="5" xfId="0" applyFont="1" applyFill="1" applyBorder="1" applyAlignment="1" applyProtection="1">
      <alignment horizontal="right" vertical="center" wrapText="1"/>
    </xf>
    <xf numFmtId="0" fontId="23" fillId="13" borderId="0" xfId="0" applyFont="1" applyFill="1" applyBorder="1" applyAlignment="1" applyProtection="1">
      <alignment horizontal="right" vertical="center" wrapText="1"/>
    </xf>
    <xf numFmtId="0" fontId="23" fillId="13" borderId="13" xfId="0" applyFont="1" applyFill="1" applyBorder="1" applyAlignment="1" applyProtection="1">
      <alignment horizontal="right" vertical="center" wrapText="1"/>
    </xf>
    <xf numFmtId="0" fontId="23" fillId="6" borderId="5" xfId="0" applyFont="1" applyFill="1" applyBorder="1" applyAlignment="1" applyProtection="1">
      <alignment horizontal="right" vertical="center" wrapText="1"/>
    </xf>
    <xf numFmtId="0" fontId="23" fillId="6" borderId="0" xfId="0" applyFont="1" applyFill="1" applyBorder="1" applyAlignment="1" applyProtection="1">
      <alignment horizontal="right" vertical="center" wrapText="1"/>
    </xf>
    <xf numFmtId="0" fontId="23" fillId="6" borderId="13" xfId="0" applyFont="1" applyFill="1" applyBorder="1" applyAlignment="1" applyProtection="1">
      <alignment horizontal="right" vertical="center" wrapText="1"/>
    </xf>
    <xf numFmtId="0" fontId="22" fillId="0" borderId="5" xfId="0" applyFont="1" applyBorder="1" applyAlignment="1" applyProtection="1">
      <alignment horizontal="left"/>
    </xf>
    <xf numFmtId="0" fontId="22" fillId="0" borderId="0" xfId="0" applyFont="1" applyBorder="1" applyAlignment="1" applyProtection="1">
      <alignment horizontal="left"/>
    </xf>
    <xf numFmtId="166" fontId="22" fillId="15" borderId="62" xfId="0" applyNumberFormat="1" applyFont="1" applyFill="1" applyBorder="1" applyAlignment="1" applyProtection="1">
      <alignment horizontal="center" vertical="center"/>
    </xf>
    <xf numFmtId="166" fontId="22" fillId="15" borderId="63" xfId="0" applyNumberFormat="1" applyFont="1" applyFill="1" applyBorder="1" applyAlignment="1" applyProtection="1">
      <alignment horizontal="center" vertical="center"/>
    </xf>
    <xf numFmtId="0" fontId="22" fillId="13" borderId="0" xfId="0" applyFont="1" applyFill="1" applyBorder="1" applyAlignment="1" applyProtection="1">
      <alignment horizontal="center" vertical="center"/>
    </xf>
    <xf numFmtId="0" fontId="22" fillId="13" borderId="6" xfId="0" applyFont="1" applyFill="1" applyBorder="1" applyAlignment="1" applyProtection="1">
      <alignment horizontal="center" vertical="center"/>
    </xf>
    <xf numFmtId="0" fontId="30" fillId="0" borderId="2" xfId="0" applyFont="1" applyBorder="1" applyAlignment="1" applyProtection="1">
      <alignment horizontal="center" vertical="center"/>
    </xf>
    <xf numFmtId="0" fontId="30" fillId="0" borderId="57" xfId="0" applyFont="1" applyBorder="1" applyAlignment="1" applyProtection="1">
      <alignment horizontal="center" vertical="center"/>
    </xf>
    <xf numFmtId="0" fontId="30" fillId="0" borderId="5" xfId="0" applyFont="1" applyBorder="1" applyAlignment="1" applyProtection="1">
      <alignment horizontal="center" vertical="center"/>
    </xf>
    <xf numFmtId="0" fontId="30" fillId="0" borderId="13" xfId="0" applyFont="1" applyBorder="1" applyAlignment="1" applyProtection="1">
      <alignment horizontal="center" vertical="center"/>
    </xf>
    <xf numFmtId="0" fontId="32" fillId="10" borderId="54" xfId="0" applyFont="1" applyFill="1" applyBorder="1" applyAlignment="1" applyProtection="1">
      <alignment horizontal="center" vertical="center" wrapText="1"/>
    </xf>
    <xf numFmtId="0" fontId="32" fillId="10" borderId="56" xfId="0" applyFont="1" applyFill="1" applyBorder="1" applyAlignment="1" applyProtection="1">
      <alignment horizontal="center" vertical="center" wrapText="1"/>
    </xf>
    <xf numFmtId="170" fontId="22" fillId="15" borderId="32" xfId="0" applyNumberFormat="1" applyFont="1" applyFill="1" applyBorder="1" applyAlignment="1" applyProtection="1">
      <alignment horizontal="center" vertical="center"/>
    </xf>
    <xf numFmtId="170" fontId="22" fillId="15" borderId="55" xfId="0" applyNumberFormat="1" applyFont="1" applyFill="1" applyBorder="1" applyAlignment="1" applyProtection="1">
      <alignment horizontal="center" vertical="center"/>
    </xf>
    <xf numFmtId="0" fontId="31" fillId="0" borderId="7" xfId="0" applyFont="1" applyBorder="1" applyAlignment="1" applyProtection="1">
      <alignment vertical="center" wrapText="1"/>
    </xf>
    <xf numFmtId="0" fontId="31" fillId="0" borderId="20" xfId="0" applyFont="1" applyBorder="1" applyAlignment="1" applyProtection="1">
      <alignment vertical="center" wrapText="1"/>
    </xf>
    <xf numFmtId="0" fontId="31" fillId="0" borderId="8" xfId="0" applyFont="1" applyBorder="1" applyAlignment="1" applyProtection="1">
      <alignment horizontal="left" vertical="center" wrapText="1"/>
    </xf>
    <xf numFmtId="0" fontId="31" fillId="0" borderId="62" xfId="0" applyFont="1" applyBorder="1" applyAlignment="1" applyProtection="1">
      <alignment horizontal="left" vertical="center" wrapText="1"/>
    </xf>
    <xf numFmtId="0" fontId="31" fillId="0" borderId="63" xfId="0" applyFont="1" applyBorder="1" applyAlignment="1" applyProtection="1">
      <alignment horizontal="left" vertical="center" wrapText="1"/>
    </xf>
    <xf numFmtId="0" fontId="21" fillId="12" borderId="5" xfId="0" applyFont="1" applyFill="1" applyBorder="1" applyAlignment="1">
      <alignment horizontal="right" vertical="center" wrapText="1"/>
    </xf>
    <xf numFmtId="0" fontId="21" fillId="12" borderId="13" xfId="0" applyFont="1" applyFill="1" applyBorder="1" applyAlignment="1">
      <alignment horizontal="right" vertical="center" wrapText="1"/>
    </xf>
    <xf numFmtId="1" fontId="21" fillId="10" borderId="71" xfId="0" applyNumberFormat="1" applyFont="1" applyFill="1" applyBorder="1" applyAlignment="1" applyProtection="1">
      <alignment horizontal="center" vertical="center"/>
      <protection locked="0"/>
    </xf>
    <xf numFmtId="1" fontId="21" fillId="10" borderId="68" xfId="0" applyNumberFormat="1" applyFont="1" applyFill="1" applyBorder="1" applyAlignment="1" applyProtection="1">
      <alignment horizontal="center" vertical="center"/>
      <protection locked="0"/>
    </xf>
    <xf numFmtId="0" fontId="21" fillId="2" borderId="5" xfId="0" applyFont="1" applyFill="1" applyBorder="1" applyAlignment="1">
      <alignment horizontal="right" vertical="center" wrapText="1"/>
    </xf>
    <xf numFmtId="0" fontId="21" fillId="2" borderId="13" xfId="0" applyFont="1" applyFill="1" applyBorder="1" applyAlignment="1">
      <alignment horizontal="right" vertical="center" wrapText="1"/>
    </xf>
    <xf numFmtId="0" fontId="21" fillId="13" borderId="5" xfId="0" applyFont="1" applyFill="1" applyBorder="1" applyAlignment="1">
      <alignment horizontal="right" vertical="center" wrapText="1"/>
    </xf>
    <xf numFmtId="0" fontId="21" fillId="13" borderId="13" xfId="0" applyFont="1" applyFill="1" applyBorder="1" applyAlignment="1">
      <alignment horizontal="right" vertical="center" wrapText="1"/>
    </xf>
    <xf numFmtId="0" fontId="21" fillId="6" borderId="5" xfId="0" applyFont="1" applyFill="1" applyBorder="1" applyAlignment="1">
      <alignment horizontal="right" vertical="center" wrapText="1"/>
    </xf>
    <xf numFmtId="0" fontId="21" fillId="6" borderId="13" xfId="0" applyFont="1" applyFill="1" applyBorder="1" applyAlignment="1">
      <alignment horizontal="right" vertical="center" wrapText="1"/>
    </xf>
    <xf numFmtId="0" fontId="21" fillId="6" borderId="59" xfId="0" applyFont="1" applyFill="1" applyBorder="1" applyAlignment="1">
      <alignment horizontal="right" vertical="center" wrapText="1"/>
    </xf>
    <xf numFmtId="0" fontId="21" fillId="6" borderId="29" xfId="0" applyFont="1" applyFill="1" applyBorder="1" applyAlignment="1">
      <alignment horizontal="right" vertical="center" wrapText="1"/>
    </xf>
    <xf numFmtId="0" fontId="36" fillId="0" borderId="7" xfId="0" applyFont="1" applyBorder="1" applyAlignment="1">
      <alignment horizontal="left"/>
    </xf>
    <xf numFmtId="0" fontId="16" fillId="0" borderId="8" xfId="0" applyFont="1" applyBorder="1" applyAlignment="1">
      <alignment horizontal="left"/>
    </xf>
    <xf numFmtId="0" fontId="16" fillId="0" borderId="9" xfId="0" applyFont="1" applyBorder="1" applyAlignment="1">
      <alignment horizontal="left"/>
    </xf>
    <xf numFmtId="0" fontId="15" fillId="0" borderId="60" xfId="0" applyFont="1" applyBorder="1" applyAlignment="1">
      <alignment horizontal="left"/>
    </xf>
    <xf numFmtId="0" fontId="15" fillId="0" borderId="27" xfId="0" applyFont="1" applyBorder="1" applyAlignment="1">
      <alignment horizontal="left"/>
    </xf>
    <xf numFmtId="0" fontId="15" fillId="0" borderId="61" xfId="0" applyFont="1" applyBorder="1" applyAlignment="1">
      <alignment horizontal="left"/>
    </xf>
    <xf numFmtId="0" fontId="21" fillId="0" borderId="5" xfId="0" applyFont="1" applyBorder="1" applyAlignment="1">
      <alignment horizontal="center"/>
    </xf>
    <xf numFmtId="0" fontId="21" fillId="0" borderId="0" xfId="0" applyFont="1" applyBorder="1" applyAlignment="1">
      <alignment horizontal="center"/>
    </xf>
    <xf numFmtId="0" fontId="21" fillId="0" borderId="6" xfId="0" applyFont="1" applyBorder="1" applyAlignment="1">
      <alignment horizontal="center"/>
    </xf>
    <xf numFmtId="0" fontId="21" fillId="0" borderId="5" xfId="0" applyFont="1" applyBorder="1" applyAlignment="1">
      <alignment vertical="center"/>
    </xf>
    <xf numFmtId="0" fontId="21" fillId="0" borderId="0" xfId="0" applyFont="1" applyBorder="1" applyAlignment="1">
      <alignment vertical="center"/>
    </xf>
    <xf numFmtId="0" fontId="21" fillId="10" borderId="10" xfId="0" applyFont="1" applyFill="1" applyBorder="1" applyAlignment="1" applyProtection="1">
      <alignment vertical="center"/>
      <protection locked="0"/>
    </xf>
    <xf numFmtId="0" fontId="21" fillId="10" borderId="15" xfId="0" applyFont="1" applyFill="1" applyBorder="1" applyAlignment="1" applyProtection="1">
      <alignment vertical="center"/>
      <protection locked="0"/>
    </xf>
    <xf numFmtId="0" fontId="21" fillId="10" borderId="21" xfId="0" applyFont="1" applyFill="1" applyBorder="1" applyAlignment="1" applyProtection="1">
      <alignment horizontal="left" vertical="center"/>
      <protection locked="0"/>
    </xf>
    <xf numFmtId="0" fontId="21" fillId="10" borderId="55" xfId="0" applyFont="1" applyFill="1" applyBorder="1" applyAlignment="1" applyProtection="1">
      <alignment horizontal="left" vertical="center"/>
      <protection locked="0"/>
    </xf>
    <xf numFmtId="0" fontId="14" fillId="10" borderId="10" xfId="2" applyFill="1" applyBorder="1" applyAlignment="1">
      <alignment vertical="center"/>
    </xf>
    <xf numFmtId="0" fontId="21" fillId="10" borderId="15" xfId="0" applyFont="1" applyFill="1" applyBorder="1" applyAlignment="1">
      <alignment vertical="center"/>
    </xf>
    <xf numFmtId="0" fontId="23" fillId="0" borderId="5" xfId="0" applyFont="1" applyBorder="1" applyAlignment="1">
      <alignment horizontal="left" vertical="center"/>
    </xf>
    <xf numFmtId="0" fontId="23" fillId="0" borderId="0" xfId="0" applyFont="1" applyBorder="1" applyAlignment="1">
      <alignment horizontal="left" vertical="center"/>
    </xf>
    <xf numFmtId="0" fontId="21" fillId="11" borderId="5" xfId="0" applyFont="1" applyFill="1" applyBorder="1" applyAlignment="1">
      <alignment horizontal="right" vertical="center" wrapText="1"/>
    </xf>
    <xf numFmtId="0" fontId="21" fillId="11" borderId="13" xfId="0" applyFont="1" applyFill="1" applyBorder="1" applyAlignment="1">
      <alignment horizontal="right" vertical="center" wrapText="1"/>
    </xf>
    <xf numFmtId="1" fontId="21" fillId="10" borderId="70" xfId="0" applyNumberFormat="1" applyFont="1" applyFill="1" applyBorder="1" applyAlignment="1" applyProtection="1">
      <alignment horizontal="center" vertical="center"/>
      <protection locked="0"/>
    </xf>
    <xf numFmtId="0" fontId="36" fillId="0" borderId="59" xfId="0" applyFont="1" applyBorder="1" applyAlignment="1">
      <alignment horizontal="left"/>
    </xf>
    <xf numFmtId="0" fontId="16" fillId="0" borderId="1" xfId="0" applyFont="1" applyBorder="1" applyAlignment="1">
      <alignment horizontal="left"/>
    </xf>
    <xf numFmtId="0" fontId="16" fillId="0" borderId="18" xfId="0" applyFont="1" applyBorder="1" applyAlignment="1">
      <alignment horizontal="left"/>
    </xf>
    <xf numFmtId="0" fontId="15" fillId="0" borderId="2" xfId="0" applyFont="1" applyBorder="1" applyAlignment="1">
      <alignment horizontal="left"/>
    </xf>
    <xf numFmtId="0" fontId="15" fillId="0" borderId="3" xfId="0" applyFont="1" applyBorder="1" applyAlignment="1">
      <alignment horizontal="left"/>
    </xf>
    <xf numFmtId="0" fontId="15" fillId="0" borderId="4" xfId="0" applyFont="1" applyBorder="1" applyAlignment="1">
      <alignment horizontal="left"/>
    </xf>
    <xf numFmtId="0" fontId="14" fillId="10" borderId="10" xfId="2" applyFill="1" applyBorder="1" applyAlignment="1" applyProtection="1">
      <alignment vertical="center"/>
      <protection locked="0"/>
    </xf>
    <xf numFmtId="0" fontId="14" fillId="10" borderId="21" xfId="2" applyFill="1" applyBorder="1" applyAlignment="1" applyProtection="1">
      <alignment vertical="center"/>
      <protection locked="0"/>
    </xf>
    <xf numFmtId="0" fontId="14" fillId="10" borderId="55" xfId="2" applyFill="1" applyBorder="1" applyAlignment="1" applyProtection="1">
      <alignment vertical="center"/>
      <protection locked="0"/>
    </xf>
    <xf numFmtId="0" fontId="32" fillId="10" borderId="64" xfId="0" applyFont="1" applyFill="1" applyBorder="1" applyAlignment="1">
      <alignment horizontal="center" vertical="center" wrapText="1"/>
    </xf>
    <xf numFmtId="0" fontId="32" fillId="10" borderId="34" xfId="0" applyFont="1" applyFill="1" applyBorder="1" applyAlignment="1">
      <alignment horizontal="center" vertical="center" wrapText="1"/>
    </xf>
    <xf numFmtId="170" fontId="22" fillId="15" borderId="21" xfId="0" applyNumberFormat="1" applyFont="1" applyFill="1" applyBorder="1" applyAlignment="1">
      <alignment horizontal="center" vertical="center"/>
    </xf>
    <xf numFmtId="170" fontId="22" fillId="15" borderId="55" xfId="0" applyNumberFormat="1" applyFont="1" applyFill="1" applyBorder="1" applyAlignment="1">
      <alignment horizontal="center" vertical="center"/>
    </xf>
    <xf numFmtId="0" fontId="13" fillId="8" borderId="5" xfId="0" applyFont="1" applyFill="1" applyBorder="1" applyAlignment="1" applyProtection="1">
      <alignment horizontal="center" vertical="center" wrapText="1"/>
    </xf>
    <xf numFmtId="0" fontId="13" fillId="8" borderId="0" xfId="0" applyFont="1" applyFill="1" applyBorder="1" applyAlignment="1" applyProtection="1">
      <alignment horizontal="center" vertical="center" wrapText="1"/>
    </xf>
    <xf numFmtId="0" fontId="13" fillId="8" borderId="6" xfId="0" applyFont="1" applyFill="1" applyBorder="1" applyAlignment="1" applyProtection="1">
      <alignment horizontal="center" vertical="center" wrapText="1"/>
    </xf>
    <xf numFmtId="0" fontId="16" fillId="0" borderId="5"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6" xfId="0" applyFont="1" applyBorder="1" applyAlignment="1">
      <alignment horizontal="center" vertical="center" wrapText="1"/>
    </xf>
    <xf numFmtId="0" fontId="30" fillId="0" borderId="65" xfId="0" applyFont="1" applyBorder="1" applyAlignment="1">
      <alignment horizontal="center" vertical="center"/>
    </xf>
    <xf numFmtId="0" fontId="30" fillId="0" borderId="43" xfId="0" applyFont="1" applyBorder="1" applyAlignment="1">
      <alignment horizontal="center" vertical="center"/>
    </xf>
    <xf numFmtId="173" fontId="68" fillId="14" borderId="58" xfId="0" applyNumberFormat="1" applyFont="1" applyFill="1" applyBorder="1" applyAlignment="1">
      <alignment horizontal="center" vertical="center"/>
    </xf>
    <xf numFmtId="173" fontId="68" fillId="14" borderId="4" xfId="0" applyNumberFormat="1" applyFont="1" applyFill="1" applyBorder="1" applyAlignment="1">
      <alignment horizontal="center" vertical="center"/>
    </xf>
    <xf numFmtId="173" fontId="68" fillId="14" borderId="31" xfId="0" applyNumberFormat="1" applyFont="1" applyFill="1" applyBorder="1" applyAlignment="1">
      <alignment horizontal="center" vertical="center"/>
    </xf>
    <xf numFmtId="173" fontId="68" fillId="14" borderId="6" xfId="0" applyNumberFormat="1" applyFont="1" applyFill="1" applyBorder="1" applyAlignment="1">
      <alignment horizontal="center" vertical="center"/>
    </xf>
    <xf numFmtId="173" fontId="68" fillId="14" borderId="39" xfId="0" applyNumberFormat="1" applyFont="1" applyFill="1" applyBorder="1" applyAlignment="1">
      <alignment horizontal="center" vertical="center"/>
    </xf>
    <xf numFmtId="173" fontId="68" fillId="14" borderId="9" xfId="0" applyNumberFormat="1" applyFont="1" applyFill="1" applyBorder="1" applyAlignment="1">
      <alignment horizontal="center" vertical="center"/>
    </xf>
    <xf numFmtId="14" fontId="4" fillId="15" borderId="10" xfId="0" applyNumberFormat="1" applyFont="1" applyFill="1" applyBorder="1" applyAlignment="1" applyProtection="1">
      <alignment horizontal="center"/>
    </xf>
    <xf numFmtId="0" fontId="15" fillId="0" borderId="2" xfId="0" applyFont="1" applyBorder="1" applyAlignment="1" applyProtection="1">
      <alignment horizontal="center" vertical="center"/>
    </xf>
    <xf numFmtId="0" fontId="15" fillId="0" borderId="3" xfId="0" applyFont="1" applyBorder="1" applyAlignment="1" applyProtection="1">
      <alignment horizontal="center" vertical="center"/>
    </xf>
    <xf numFmtId="0" fontId="15" fillId="0" borderId="57" xfId="0" applyFont="1" applyBorder="1" applyAlignment="1" applyProtection="1">
      <alignment horizontal="center" vertical="center"/>
    </xf>
    <xf numFmtId="0" fontId="15" fillId="0" borderId="5" xfId="0" applyFont="1" applyBorder="1" applyAlignment="1" applyProtection="1">
      <alignment horizontal="center" vertical="center"/>
    </xf>
    <xf numFmtId="0" fontId="15" fillId="0" borderId="0" xfId="0" applyFont="1" applyBorder="1" applyAlignment="1" applyProtection="1">
      <alignment horizontal="center" vertical="center"/>
    </xf>
    <xf numFmtId="0" fontId="15" fillId="0" borderId="13" xfId="0" applyFont="1" applyBorder="1" applyAlignment="1" applyProtection="1">
      <alignment horizontal="center" vertical="center"/>
    </xf>
    <xf numFmtId="0" fontId="15" fillId="0" borderId="7" xfId="0" applyFont="1" applyBorder="1" applyAlignment="1" applyProtection="1">
      <alignment horizontal="center" vertical="center"/>
    </xf>
    <xf numFmtId="0" fontId="15" fillId="0" borderId="8" xfId="0" applyFont="1" applyBorder="1" applyAlignment="1" applyProtection="1">
      <alignment horizontal="center" vertical="center"/>
    </xf>
    <xf numFmtId="0" fontId="15" fillId="0" borderId="20" xfId="0" applyFont="1" applyBorder="1" applyAlignment="1" applyProtection="1">
      <alignment horizontal="center" vertical="center"/>
    </xf>
    <xf numFmtId="173" fontId="68" fillId="14" borderId="58" xfId="0" applyNumberFormat="1" applyFont="1" applyFill="1" applyBorder="1" applyAlignment="1" applyProtection="1">
      <alignment horizontal="center" vertical="center"/>
    </xf>
    <xf numFmtId="173" fontId="68" fillId="14" borderId="3" xfId="0" applyNumberFormat="1" applyFont="1" applyFill="1" applyBorder="1" applyAlignment="1" applyProtection="1">
      <alignment horizontal="center" vertical="center"/>
    </xf>
    <xf numFmtId="173" fontId="68" fillId="14" borderId="4" xfId="0" applyNumberFormat="1" applyFont="1" applyFill="1" applyBorder="1" applyAlignment="1" applyProtection="1">
      <alignment horizontal="center" vertical="center"/>
    </xf>
    <xf numFmtId="173" fontId="68" fillId="14" borderId="31" xfId="0" applyNumberFormat="1" applyFont="1" applyFill="1" applyBorder="1" applyAlignment="1" applyProtection="1">
      <alignment horizontal="center" vertical="center"/>
    </xf>
    <xf numFmtId="173" fontId="68" fillId="14" borderId="0" xfId="0" applyNumberFormat="1" applyFont="1" applyFill="1" applyBorder="1" applyAlignment="1" applyProtection="1">
      <alignment horizontal="center" vertical="center"/>
    </xf>
    <xf numFmtId="173" fontId="68" fillId="14" borderId="6" xfId="0" applyNumberFormat="1" applyFont="1" applyFill="1" applyBorder="1" applyAlignment="1" applyProtection="1">
      <alignment horizontal="center" vertical="center"/>
    </xf>
    <xf numFmtId="173" fontId="68" fillId="14" borderId="39" xfId="0" applyNumberFormat="1" applyFont="1" applyFill="1" applyBorder="1" applyAlignment="1" applyProtection="1">
      <alignment horizontal="center" vertical="center"/>
    </xf>
    <xf numFmtId="173" fontId="68" fillId="14" borderId="8" xfId="0" applyNumberFormat="1" applyFont="1" applyFill="1" applyBorder="1" applyAlignment="1" applyProtection="1">
      <alignment horizontal="center" vertical="center"/>
    </xf>
    <xf numFmtId="173" fontId="68" fillId="14" borderId="9" xfId="0" applyNumberFormat="1" applyFont="1" applyFill="1" applyBorder="1" applyAlignment="1" applyProtection="1">
      <alignment horizontal="center" vertical="center"/>
    </xf>
    <xf numFmtId="0" fontId="16" fillId="0" borderId="0" xfId="0" applyFont="1" applyAlignment="1" applyProtection="1">
      <alignment horizontal="right" vertical="center"/>
    </xf>
    <xf numFmtId="44" fontId="12" fillId="0" borderId="0" xfId="0" applyNumberFormat="1" applyFont="1" applyAlignment="1" applyProtection="1">
      <alignment horizontal="right" vertical="center" wrapText="1"/>
    </xf>
    <xf numFmtId="0" fontId="2" fillId="15" borderId="21" xfId="0" applyFont="1" applyFill="1" applyBorder="1" applyAlignment="1" applyProtection="1">
      <alignment horizontal="center"/>
    </xf>
    <xf numFmtId="0" fontId="2" fillId="15" borderId="32" xfId="0" applyFont="1" applyFill="1" applyBorder="1" applyAlignment="1" applyProtection="1">
      <alignment horizontal="center"/>
    </xf>
    <xf numFmtId="0" fontId="2" fillId="15" borderId="30" xfId="0" applyFont="1" applyFill="1" applyBorder="1" applyAlignment="1" applyProtection="1">
      <alignment horizontal="center"/>
    </xf>
    <xf numFmtId="0" fontId="2" fillId="15" borderId="10" xfId="0" applyFont="1" applyFill="1" applyBorder="1" applyAlignment="1" applyProtection="1">
      <alignment horizontal="center"/>
    </xf>
    <xf numFmtId="14" fontId="4" fillId="15" borderId="21" xfId="0" applyNumberFormat="1" applyFont="1" applyFill="1" applyBorder="1" applyAlignment="1" applyProtection="1">
      <alignment horizontal="center"/>
    </xf>
    <xf numFmtId="14" fontId="4" fillId="15" borderId="30" xfId="0" applyNumberFormat="1" applyFont="1" applyFill="1" applyBorder="1" applyAlignment="1" applyProtection="1">
      <alignment horizontal="center"/>
    </xf>
    <xf numFmtId="0" fontId="5" fillId="0" borderId="72" xfId="0" applyFont="1" applyBorder="1" applyAlignment="1" applyProtection="1">
      <alignment horizontal="right" wrapText="1"/>
    </xf>
    <xf numFmtId="0" fontId="5" fillId="0" borderId="72" xfId="0" applyFont="1" applyBorder="1" applyAlignment="1" applyProtection="1">
      <alignment horizontal="right"/>
    </xf>
    <xf numFmtId="0" fontId="5" fillId="0" borderId="1" xfId="0" applyFont="1" applyBorder="1" applyAlignment="1" applyProtection="1">
      <alignment horizontal="right"/>
    </xf>
    <xf numFmtId="0" fontId="5" fillId="0" borderId="0" xfId="0" applyFont="1" applyAlignment="1" applyProtection="1">
      <alignment horizontal="right" wrapText="1"/>
    </xf>
    <xf numFmtId="0" fontId="5" fillId="0" borderId="0" xfId="0" applyFont="1" applyAlignment="1" applyProtection="1">
      <alignment horizontal="right"/>
    </xf>
    <xf numFmtId="0" fontId="4" fillId="10" borderId="21" xfId="0" applyFont="1" applyFill="1" applyBorder="1" applyAlignment="1" applyProtection="1">
      <alignment horizontal="center"/>
      <protection locked="0"/>
    </xf>
    <xf numFmtId="0" fontId="4" fillId="10" borderId="32" xfId="0" applyFont="1" applyFill="1" applyBorder="1" applyAlignment="1" applyProtection="1">
      <alignment horizontal="center"/>
      <protection locked="0"/>
    </xf>
    <xf numFmtId="0" fontId="4" fillId="10" borderId="30" xfId="0" applyFont="1" applyFill="1" applyBorder="1" applyAlignment="1" applyProtection="1">
      <alignment horizontal="center"/>
      <protection locked="0"/>
    </xf>
    <xf numFmtId="0" fontId="4" fillId="10" borderId="26" xfId="0" applyFont="1" applyFill="1" applyBorder="1" applyAlignment="1" applyProtection="1">
      <alignment horizontal="center"/>
      <protection locked="0"/>
    </xf>
    <xf numFmtId="0" fontId="4" fillId="10" borderId="1" xfId="0" applyFont="1" applyFill="1" applyBorder="1" applyAlignment="1" applyProtection="1">
      <alignment horizontal="center"/>
      <protection locked="0"/>
    </xf>
    <xf numFmtId="0" fontId="4" fillId="10" borderId="29" xfId="0" applyFont="1" applyFill="1" applyBorder="1" applyAlignment="1" applyProtection="1">
      <alignment horizontal="center"/>
      <protection locked="0"/>
    </xf>
    <xf numFmtId="0" fontId="22" fillId="0" borderId="36" xfId="0" applyFont="1" applyBorder="1" applyAlignment="1" applyProtection="1">
      <alignment horizontal="center" vertical="center" wrapText="1"/>
    </xf>
    <xf numFmtId="0" fontId="22" fillId="0" borderId="41" xfId="0" applyFont="1" applyBorder="1" applyAlignment="1" applyProtection="1">
      <alignment horizontal="center" vertical="center" wrapText="1"/>
    </xf>
    <xf numFmtId="0" fontId="17" fillId="15" borderId="37" xfId="0" applyFont="1" applyFill="1" applyBorder="1" applyAlignment="1" applyProtection="1">
      <alignment horizontal="center" vertical="center" wrapText="1"/>
    </xf>
    <xf numFmtId="0" fontId="17" fillId="15" borderId="38" xfId="0" applyFont="1" applyFill="1" applyBorder="1" applyAlignment="1" applyProtection="1">
      <alignment horizontal="center" vertical="center" wrapText="1"/>
    </xf>
    <xf numFmtId="0" fontId="17" fillId="15" borderId="33" xfId="0" applyFont="1" applyFill="1" applyBorder="1" applyAlignment="1" applyProtection="1">
      <alignment horizontal="center" vertical="center" wrapText="1"/>
    </xf>
    <xf numFmtId="0" fontId="17" fillId="15" borderId="40" xfId="0" applyFont="1" applyFill="1" applyBorder="1" applyAlignment="1" applyProtection="1">
      <alignment horizontal="center" vertical="center" wrapText="1"/>
    </xf>
    <xf numFmtId="0" fontId="17" fillId="10" borderId="37" xfId="0" applyFont="1" applyFill="1" applyBorder="1" applyAlignment="1" applyProtection="1">
      <alignment horizontal="center" vertical="center" wrapText="1"/>
    </xf>
    <xf numFmtId="0" fontId="17" fillId="10" borderId="33" xfId="0" applyFont="1" applyFill="1" applyBorder="1" applyAlignment="1" applyProtection="1">
      <alignment horizontal="center" vertical="center" wrapText="1"/>
    </xf>
    <xf numFmtId="44" fontId="12" fillId="0" borderId="8" xfId="0" applyNumberFormat="1" applyFont="1" applyBorder="1" applyAlignment="1" applyProtection="1">
      <alignment horizontal="right" vertical="center" wrapText="1"/>
    </xf>
    <xf numFmtId="0" fontId="53" fillId="27" borderId="2" xfId="0" applyFont="1" applyFill="1" applyBorder="1" applyAlignment="1">
      <alignment horizontal="center" vertical="center"/>
    </xf>
    <xf numFmtId="0" fontId="53" fillId="27" borderId="3" xfId="0" applyFont="1" applyFill="1" applyBorder="1" applyAlignment="1">
      <alignment horizontal="center" vertical="center"/>
    </xf>
    <xf numFmtId="0" fontId="53" fillId="27" borderId="4" xfId="0" applyFont="1" applyFill="1" applyBorder="1" applyAlignment="1">
      <alignment horizontal="center" vertical="center"/>
    </xf>
    <xf numFmtId="0" fontId="53" fillId="28" borderId="3" xfId="0" applyFont="1" applyFill="1" applyBorder="1" applyAlignment="1">
      <alignment horizontal="center" vertical="center"/>
    </xf>
    <xf numFmtId="0" fontId="53" fillId="28" borderId="4" xfId="0" applyFont="1" applyFill="1" applyBorder="1" applyAlignment="1">
      <alignment horizontal="center" vertical="center"/>
    </xf>
    <xf numFmtId="4" fontId="54" fillId="30" borderId="2" xfId="0" applyNumberFormat="1" applyFont="1" applyFill="1" applyBorder="1" applyAlignment="1">
      <alignment horizontal="center" vertical="center"/>
    </xf>
    <xf numFmtId="4" fontId="54" fillId="30" borderId="3" xfId="0" applyNumberFormat="1" applyFont="1" applyFill="1" applyBorder="1" applyAlignment="1">
      <alignment horizontal="center" vertical="center"/>
    </xf>
    <xf numFmtId="4" fontId="54" fillId="30" borderId="4" xfId="0" applyNumberFormat="1" applyFont="1" applyFill="1" applyBorder="1" applyAlignment="1">
      <alignment horizontal="center" vertical="center"/>
    </xf>
    <xf numFmtId="4" fontId="54" fillId="11" borderId="53" xfId="0" applyNumberFormat="1" applyFont="1" applyFill="1" applyBorder="1" applyAlignment="1">
      <alignment horizontal="center" vertical="center"/>
    </xf>
    <xf numFmtId="4" fontId="54" fillId="11" borderId="54" xfId="0" applyNumberFormat="1" applyFont="1" applyFill="1" applyBorder="1" applyAlignment="1">
      <alignment horizontal="center" vertical="center"/>
    </xf>
    <xf numFmtId="4" fontId="54" fillId="11" borderId="56" xfId="0" applyNumberFormat="1" applyFont="1" applyFill="1" applyBorder="1" applyAlignment="1">
      <alignment horizontal="center" vertical="center"/>
    </xf>
    <xf numFmtId="0" fontId="56" fillId="11" borderId="2" xfId="0" applyFont="1" applyFill="1" applyBorder="1" applyAlignment="1">
      <alignment horizontal="center"/>
    </xf>
    <xf numFmtId="0" fontId="56" fillId="11" borderId="3" xfId="0" applyFont="1" applyFill="1" applyBorder="1" applyAlignment="1">
      <alignment horizontal="center"/>
    </xf>
    <xf numFmtId="0" fontId="56" fillId="11" borderId="4" xfId="0" applyFont="1" applyFill="1" applyBorder="1" applyAlignment="1">
      <alignment horizontal="center"/>
    </xf>
  </cellXfs>
  <cellStyles count="6">
    <cellStyle name="auto" xfId="4" xr:uid="{00000000-0005-0000-0000-000000000000}"/>
    <cellStyle name="Gut" xfId="3" builtinId="26"/>
    <cellStyle name="Link" xfId="2" builtinId="8"/>
    <cellStyle name="Neutral" xfId="5" builtinId="28"/>
    <cellStyle name="Standard" xfId="0" builtinId="0"/>
    <cellStyle name="Währung" xfId="1" builtinId="4"/>
  </cellStyles>
  <dxfs count="642">
    <dxf>
      <numFmt numFmtId="173" formatCode="\-"/>
    </dxf>
    <dxf>
      <numFmt numFmtId="173" formatCode="\-"/>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ill>
        <patternFill>
          <bgColor rgb="FFFFCCCC"/>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ill>
        <patternFill>
          <bgColor rgb="FFFFCCCC"/>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99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495300</xdr:colOff>
          <xdr:row>13</xdr:row>
          <xdr:rowOff>0</xdr:rowOff>
        </xdr:from>
        <xdr:to>
          <xdr:col>6</xdr:col>
          <xdr:colOff>714375</xdr:colOff>
          <xdr:row>14</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1752600</xdr:colOff>
      <xdr:row>36</xdr:row>
      <xdr:rowOff>114300</xdr:rowOff>
    </xdr:from>
    <xdr:to>
      <xdr:col>2</xdr:col>
      <xdr:colOff>1977402</xdr:colOff>
      <xdr:row>38</xdr:row>
      <xdr:rowOff>78740</xdr:rowOff>
    </xdr:to>
    <xdr:sp macro="" textlink="">
      <xdr:nvSpPr>
        <xdr:cNvPr id="30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1809750</xdr:colOff>
      <xdr:row>36</xdr:row>
      <xdr:rowOff>104775</xdr:rowOff>
    </xdr:from>
    <xdr:to>
      <xdr:col>1</xdr:col>
      <xdr:colOff>2022385</xdr:colOff>
      <xdr:row>38</xdr:row>
      <xdr:rowOff>41275</xdr:rowOff>
    </xdr:to>
    <xdr:sp macro="" textlink="">
      <xdr:nvSpPr>
        <xdr:cNvPr id="30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1685925</xdr:colOff>
      <xdr:row>36</xdr:row>
      <xdr:rowOff>104775</xdr:rowOff>
    </xdr:from>
    <xdr:to>
      <xdr:col>4</xdr:col>
      <xdr:colOff>1905000</xdr:colOff>
      <xdr:row>38</xdr:row>
      <xdr:rowOff>41275</xdr:rowOff>
    </xdr:to>
    <xdr:sp macro="" textlink="">
      <xdr:nvSpPr>
        <xdr:cNvPr id="308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1771650</xdr:colOff>
      <xdr:row>36</xdr:row>
      <xdr:rowOff>123825</xdr:rowOff>
    </xdr:from>
    <xdr:to>
      <xdr:col>3</xdr:col>
      <xdr:colOff>2015646</xdr:colOff>
      <xdr:row>38</xdr:row>
      <xdr:rowOff>79375</xdr:rowOff>
    </xdr:to>
    <xdr:sp macro="" textlink="">
      <xdr:nvSpPr>
        <xdr:cNvPr id="308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1752600</xdr:colOff>
      <xdr:row>11</xdr:row>
      <xdr:rowOff>104775</xdr:rowOff>
    </xdr:from>
    <xdr:to>
      <xdr:col>3</xdr:col>
      <xdr:colOff>1977546</xdr:colOff>
      <xdr:row>13</xdr:row>
      <xdr:rowOff>41679</xdr:rowOff>
    </xdr:to>
    <xdr:sp macro="" textlink="">
      <xdr:nvSpPr>
        <xdr:cNvPr id="308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1828800</xdr:colOff>
      <xdr:row>11</xdr:row>
      <xdr:rowOff>95250</xdr:rowOff>
    </xdr:from>
    <xdr:to>
      <xdr:col>5</xdr:col>
      <xdr:colOff>505</xdr:colOff>
      <xdr:row>13</xdr:row>
      <xdr:rowOff>41044</xdr:rowOff>
    </xdr:to>
    <xdr:sp macro="" textlink="">
      <xdr:nvSpPr>
        <xdr:cNvPr id="308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xdr:col>
      <xdr:colOff>1809750</xdr:colOff>
      <xdr:row>37</xdr:row>
      <xdr:rowOff>104775</xdr:rowOff>
    </xdr:from>
    <xdr:ext cx="219075" cy="314325"/>
    <xdr:sp macro="" textlink="">
      <xdr:nvSpPr>
        <xdr:cNvPr id="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9000000}"/>
            </a:ext>
          </a:extLst>
        </xdr:cNvPr>
        <xdr:cNvSpPr/>
      </xdr:nvSpPr>
      <xdr:spPr bwMode="auto">
        <a:xfrm>
          <a:off x="3829050" y="69818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00000}"/>
            </a:ext>
          </a:extLst>
        </xdr:cNvPr>
        <xdr:cNvSpPr/>
      </xdr:nvSpPr>
      <xdr:spPr bwMode="auto">
        <a:xfrm>
          <a:off x="5762625"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00000}"/>
            </a:ext>
          </a:extLst>
        </xdr:cNvPr>
        <xdr:cNvSpPr/>
      </xdr:nvSpPr>
      <xdr:spPr bwMode="auto">
        <a:xfrm>
          <a:off x="38290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D000000}"/>
            </a:ext>
          </a:extLst>
        </xdr:cNvPr>
        <xdr:cNvSpPr/>
      </xdr:nvSpPr>
      <xdr:spPr bwMode="auto">
        <a:xfrm>
          <a:off x="3829050" y="71532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00000}"/>
            </a:ext>
          </a:extLst>
        </xdr:cNvPr>
        <xdr:cNvSpPr/>
      </xdr:nvSpPr>
      <xdr:spPr bwMode="auto">
        <a:xfrm>
          <a:off x="5762625"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00000}"/>
            </a:ext>
          </a:extLst>
        </xdr:cNvPr>
        <xdr:cNvSpPr/>
      </xdr:nvSpPr>
      <xdr:spPr bwMode="auto">
        <a:xfrm>
          <a:off x="38290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0000000}"/>
            </a:ext>
          </a:extLst>
        </xdr:cNvPr>
        <xdr:cNvSpPr/>
      </xdr:nvSpPr>
      <xdr:spPr bwMode="auto">
        <a:xfrm>
          <a:off x="3829050" y="71532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00000}"/>
            </a:ext>
          </a:extLst>
        </xdr:cNvPr>
        <xdr:cNvSpPr/>
      </xdr:nvSpPr>
      <xdr:spPr bwMode="auto">
        <a:xfrm>
          <a:off x="5762625" y="69818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2000000}"/>
            </a:ext>
          </a:extLst>
        </xdr:cNvPr>
        <xdr:cNvSpPr/>
      </xdr:nvSpPr>
      <xdr:spPr bwMode="auto">
        <a:xfrm>
          <a:off x="3829050"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3000000}"/>
            </a:ext>
          </a:extLst>
        </xdr:cNvPr>
        <xdr:cNvSpPr/>
      </xdr:nvSpPr>
      <xdr:spPr bwMode="auto">
        <a:xfrm>
          <a:off x="3829050" y="716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00000}"/>
            </a:ext>
          </a:extLst>
        </xdr:cNvPr>
        <xdr:cNvSpPr/>
      </xdr:nvSpPr>
      <xdr:spPr bwMode="auto">
        <a:xfrm>
          <a:off x="5762625" y="69818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5000000}"/>
            </a:ext>
          </a:extLst>
        </xdr:cNvPr>
        <xdr:cNvSpPr/>
      </xdr:nvSpPr>
      <xdr:spPr bwMode="auto">
        <a:xfrm>
          <a:off x="3829050"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00000}"/>
            </a:ext>
          </a:extLst>
        </xdr:cNvPr>
        <xdr:cNvSpPr/>
      </xdr:nvSpPr>
      <xdr:spPr bwMode="auto">
        <a:xfrm>
          <a:off x="3829050" y="716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00000}"/>
            </a:ext>
          </a:extLst>
        </xdr:cNvPr>
        <xdr:cNvSpPr/>
      </xdr:nvSpPr>
      <xdr:spPr bwMode="auto">
        <a:xfrm>
          <a:off x="3829050"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8000000}"/>
            </a:ext>
          </a:extLst>
        </xdr:cNvPr>
        <xdr:cNvSpPr/>
      </xdr:nvSpPr>
      <xdr:spPr bwMode="auto">
        <a:xfrm>
          <a:off x="3829050" y="716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9000000}"/>
            </a:ext>
          </a:extLst>
        </xdr:cNvPr>
        <xdr:cNvSpPr/>
      </xdr:nvSpPr>
      <xdr:spPr bwMode="auto">
        <a:xfrm>
          <a:off x="3829050"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00000}"/>
            </a:ext>
          </a:extLst>
        </xdr:cNvPr>
        <xdr:cNvSpPr/>
      </xdr:nvSpPr>
      <xdr:spPr bwMode="auto">
        <a:xfrm>
          <a:off x="3829050" y="716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00000}"/>
            </a:ext>
          </a:extLst>
        </xdr:cNvPr>
        <xdr:cNvSpPr/>
      </xdr:nvSpPr>
      <xdr:spPr bwMode="auto">
        <a:xfrm>
          <a:off x="57626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C000000}"/>
            </a:ext>
          </a:extLst>
        </xdr:cNvPr>
        <xdr:cNvSpPr/>
      </xdr:nvSpPr>
      <xdr:spPr bwMode="auto">
        <a:xfrm>
          <a:off x="3829050" y="69818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D000000}"/>
            </a:ext>
          </a:extLst>
        </xdr:cNvPr>
        <xdr:cNvSpPr/>
      </xdr:nvSpPr>
      <xdr:spPr bwMode="auto">
        <a:xfrm>
          <a:off x="3829050" y="7172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F000000}"/>
            </a:ext>
          </a:extLst>
        </xdr:cNvPr>
        <xdr:cNvSpPr/>
      </xdr:nvSpPr>
      <xdr:spPr bwMode="auto">
        <a:xfrm>
          <a:off x="38290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0000000}"/>
            </a:ext>
          </a:extLst>
        </xdr:cNvPr>
        <xdr:cNvSpPr/>
      </xdr:nvSpPr>
      <xdr:spPr bwMode="auto">
        <a:xfrm>
          <a:off x="38290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36</xdr:row>
      <xdr:rowOff>104775</xdr:rowOff>
    </xdr:from>
    <xdr:ext cx="219075" cy="314325"/>
    <xdr:sp macro="" textlink="">
      <xdr:nvSpPr>
        <xdr:cNvPr id="37"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25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36</xdr:row>
      <xdr:rowOff>123825</xdr:rowOff>
    </xdr:from>
    <xdr:ext cx="219075" cy="314325"/>
    <xdr:sp macro="" textlink="">
      <xdr:nvSpPr>
        <xdr:cNvPr id="38"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26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11</xdr:row>
      <xdr:rowOff>104775</xdr:rowOff>
    </xdr:from>
    <xdr:ext cx="219075" cy="314325"/>
    <xdr:sp macro="" textlink="">
      <xdr:nvSpPr>
        <xdr:cNvPr id="39"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27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11</xdr:row>
      <xdr:rowOff>95250</xdr:rowOff>
    </xdr:from>
    <xdr:ext cx="219075" cy="314325"/>
    <xdr:sp macro="" textlink="">
      <xdr:nvSpPr>
        <xdr:cNvPr id="40"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28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A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B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D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E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0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1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3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4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5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6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5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8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A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B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E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36</xdr:row>
      <xdr:rowOff>104775</xdr:rowOff>
    </xdr:from>
    <xdr:ext cx="219075" cy="314325"/>
    <xdr:sp macro="" textlink="">
      <xdr:nvSpPr>
        <xdr:cNvPr id="6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40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36</xdr:row>
      <xdr:rowOff>123825</xdr:rowOff>
    </xdr:from>
    <xdr:ext cx="219075" cy="314325"/>
    <xdr:sp macro="" textlink="">
      <xdr:nvSpPr>
        <xdr:cNvPr id="6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41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11</xdr:row>
      <xdr:rowOff>104775</xdr:rowOff>
    </xdr:from>
    <xdr:ext cx="219075" cy="314325"/>
    <xdr:sp macro="" textlink="">
      <xdr:nvSpPr>
        <xdr:cNvPr id="6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42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11</xdr:row>
      <xdr:rowOff>95250</xdr:rowOff>
    </xdr:from>
    <xdr:ext cx="219075" cy="314325"/>
    <xdr:sp macro="" textlink="">
      <xdr:nvSpPr>
        <xdr:cNvPr id="6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43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5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6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8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9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B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C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E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2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3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5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6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8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9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36</xdr:row>
      <xdr:rowOff>104775</xdr:rowOff>
    </xdr:from>
    <xdr:ext cx="219075" cy="314325"/>
    <xdr:sp macro="" textlink="">
      <xdr:nvSpPr>
        <xdr:cNvPr id="12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78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36</xdr:row>
      <xdr:rowOff>123825</xdr:rowOff>
    </xdr:from>
    <xdr:ext cx="219075" cy="314325"/>
    <xdr:sp macro="" textlink="">
      <xdr:nvSpPr>
        <xdr:cNvPr id="12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79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11</xdr:row>
      <xdr:rowOff>104775</xdr:rowOff>
    </xdr:from>
    <xdr:ext cx="219075" cy="314325"/>
    <xdr:sp macro="" textlink="">
      <xdr:nvSpPr>
        <xdr:cNvPr id="12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7A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11</xdr:row>
      <xdr:rowOff>95250</xdr:rowOff>
    </xdr:from>
    <xdr:ext cx="219075" cy="314325"/>
    <xdr:sp macro="" textlink="">
      <xdr:nvSpPr>
        <xdr:cNvPr id="12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B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D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E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0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3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4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8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9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A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B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D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E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0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1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87</xdr:row>
      <xdr:rowOff>104775</xdr:rowOff>
    </xdr:from>
    <xdr:ext cx="219075" cy="314325"/>
    <xdr:sp macro="" textlink="">
      <xdr:nvSpPr>
        <xdr:cNvPr id="148"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94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87</xdr:row>
      <xdr:rowOff>123825</xdr:rowOff>
    </xdr:from>
    <xdr:ext cx="219075" cy="314325"/>
    <xdr:sp macro="" textlink="">
      <xdr:nvSpPr>
        <xdr:cNvPr id="149"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95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62</xdr:row>
      <xdr:rowOff>104775</xdr:rowOff>
    </xdr:from>
    <xdr:ext cx="219075" cy="314325"/>
    <xdr:sp macro="" textlink="">
      <xdr:nvSpPr>
        <xdr:cNvPr id="15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96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62</xdr:row>
      <xdr:rowOff>95250</xdr:rowOff>
    </xdr:from>
    <xdr:ext cx="219075" cy="314325"/>
    <xdr:sp macro="" textlink="">
      <xdr:nvSpPr>
        <xdr:cNvPr id="15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97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9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A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C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D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F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0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2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3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4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5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6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7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9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A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C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D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87</xdr:row>
      <xdr:rowOff>104775</xdr:rowOff>
    </xdr:from>
    <xdr:ext cx="219075" cy="314325"/>
    <xdr:sp macro="" textlink="">
      <xdr:nvSpPr>
        <xdr:cNvPr id="176"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B0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87</xdr:row>
      <xdr:rowOff>123825</xdr:rowOff>
    </xdr:from>
    <xdr:ext cx="219075" cy="314325"/>
    <xdr:sp macro="" textlink="">
      <xdr:nvSpPr>
        <xdr:cNvPr id="177"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B1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62</xdr:row>
      <xdr:rowOff>104775</xdr:rowOff>
    </xdr:from>
    <xdr:ext cx="219075" cy="314325"/>
    <xdr:sp macro="" textlink="">
      <xdr:nvSpPr>
        <xdr:cNvPr id="17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B2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62</xdr:row>
      <xdr:rowOff>95250</xdr:rowOff>
    </xdr:from>
    <xdr:ext cx="219075" cy="314325"/>
    <xdr:sp macro="" textlink="">
      <xdr:nvSpPr>
        <xdr:cNvPr id="17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B3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5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6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8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9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B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E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F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0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1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2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3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5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6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2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8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2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9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2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2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87</xdr:row>
      <xdr:rowOff>104775</xdr:rowOff>
    </xdr:from>
    <xdr:ext cx="219075" cy="314325"/>
    <xdr:sp macro="" textlink="">
      <xdr:nvSpPr>
        <xdr:cNvPr id="20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CC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87</xdr:row>
      <xdr:rowOff>123825</xdr:rowOff>
    </xdr:from>
    <xdr:ext cx="219075" cy="314325"/>
    <xdr:sp macro="" textlink="">
      <xdr:nvSpPr>
        <xdr:cNvPr id="20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CD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62</xdr:row>
      <xdr:rowOff>104775</xdr:rowOff>
    </xdr:from>
    <xdr:ext cx="219075" cy="314325"/>
    <xdr:sp macro="" textlink="">
      <xdr:nvSpPr>
        <xdr:cNvPr id="20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CE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62</xdr:row>
      <xdr:rowOff>95250</xdr:rowOff>
    </xdr:from>
    <xdr:ext cx="219075" cy="314325"/>
    <xdr:sp macro="" textlink="">
      <xdr:nvSpPr>
        <xdr:cNvPr id="20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CF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2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20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1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2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2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2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2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4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2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5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2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2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7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2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8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2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2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A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2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B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2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C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2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D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2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E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2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2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2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1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2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2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2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2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4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2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5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2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2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1685925</xdr:colOff>
      <xdr:row>87</xdr:row>
      <xdr:rowOff>104775</xdr:rowOff>
    </xdr:from>
    <xdr:ext cx="219075" cy="314325"/>
    <xdr:sp macro="" textlink="">
      <xdr:nvSpPr>
        <xdr:cNvPr id="232"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E8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1771650</xdr:colOff>
      <xdr:row>87</xdr:row>
      <xdr:rowOff>123825</xdr:rowOff>
    </xdr:from>
    <xdr:ext cx="219075" cy="314325"/>
    <xdr:sp macro="" textlink="">
      <xdr:nvSpPr>
        <xdr:cNvPr id="233"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E9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62</xdr:row>
      <xdr:rowOff>104775</xdr:rowOff>
    </xdr:from>
    <xdr:ext cx="219075" cy="314325"/>
    <xdr:sp macro="" textlink="">
      <xdr:nvSpPr>
        <xdr:cNvPr id="23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EA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62</xdr:row>
      <xdr:rowOff>95250</xdr:rowOff>
    </xdr:from>
    <xdr:ext cx="219075" cy="314325"/>
    <xdr:sp macro="" textlink="">
      <xdr:nvSpPr>
        <xdr:cNvPr id="23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EB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2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2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D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2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2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2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0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2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1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2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2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3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2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4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2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2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2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7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2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8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2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9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2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A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2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B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2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2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D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2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E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2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2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001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2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101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2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1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1752600</xdr:colOff>
      <xdr:row>87</xdr:row>
      <xdr:rowOff>114300</xdr:rowOff>
    </xdr:from>
    <xdr:ext cx="219075" cy="314325"/>
    <xdr:sp macro="" textlink="">
      <xdr:nvSpPr>
        <xdr:cNvPr id="2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1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1685925</xdr:colOff>
      <xdr:row>87</xdr:row>
      <xdr:rowOff>104775</xdr:rowOff>
    </xdr:from>
    <xdr:ext cx="219075" cy="314325"/>
    <xdr:sp macro="" textlink="">
      <xdr:nvSpPr>
        <xdr:cNvPr id="26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0401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1771650</xdr:colOff>
      <xdr:row>87</xdr:row>
      <xdr:rowOff>123825</xdr:rowOff>
    </xdr:from>
    <xdr:ext cx="219075" cy="314325"/>
    <xdr:sp macro="" textlink="">
      <xdr:nvSpPr>
        <xdr:cNvPr id="26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0501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1752600</xdr:colOff>
      <xdr:row>62</xdr:row>
      <xdr:rowOff>104775</xdr:rowOff>
    </xdr:from>
    <xdr:ext cx="219075" cy="314325"/>
    <xdr:sp macro="" textlink="">
      <xdr:nvSpPr>
        <xdr:cNvPr id="26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0601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1828800</xdr:colOff>
      <xdr:row>62</xdr:row>
      <xdr:rowOff>95250</xdr:rowOff>
    </xdr:from>
    <xdr:ext cx="219075" cy="314325"/>
    <xdr:sp macro="" textlink="">
      <xdr:nvSpPr>
        <xdr:cNvPr id="26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0701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2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1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2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901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2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A01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2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1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2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1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2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D01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2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1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2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1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2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001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2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1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2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201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2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301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2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401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27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501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2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1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2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1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2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1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2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901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2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1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2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1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2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C01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2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D01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2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1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10000}"/>
            </a:ext>
          </a:extLst>
        </xdr:cNvPr>
        <xdr:cNvSpPr/>
      </xdr:nvSpPr>
      <xdr:spPr bwMode="auto">
        <a:xfrm>
          <a:off x="23774400"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10000}"/>
            </a:ext>
          </a:extLst>
        </xdr:cNvPr>
        <xdr:cNvSpPr/>
      </xdr:nvSpPr>
      <xdr:spPr bwMode="auto">
        <a:xfrm>
          <a:off x="23774400"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10000}"/>
            </a:ext>
          </a:extLst>
        </xdr:cNvPr>
        <xdr:cNvSpPr/>
      </xdr:nvSpPr>
      <xdr:spPr bwMode="auto">
        <a:xfrm>
          <a:off x="23774400"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10000}"/>
            </a:ext>
          </a:extLst>
        </xdr:cNvPr>
        <xdr:cNvSpPr/>
      </xdr:nvSpPr>
      <xdr:spPr bwMode="auto">
        <a:xfrm>
          <a:off x="23774400"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10000}"/>
            </a:ext>
          </a:extLst>
        </xdr:cNvPr>
        <xdr:cNvSpPr/>
      </xdr:nvSpPr>
      <xdr:spPr bwMode="auto">
        <a:xfrm>
          <a:off x="23774400"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10000}"/>
            </a:ext>
          </a:extLst>
        </xdr:cNvPr>
        <xdr:cNvSpPr/>
      </xdr:nvSpPr>
      <xdr:spPr bwMode="auto">
        <a:xfrm>
          <a:off x="23774400"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10000}"/>
            </a:ext>
          </a:extLst>
        </xdr:cNvPr>
        <xdr:cNvSpPr/>
      </xdr:nvSpPr>
      <xdr:spPr bwMode="auto">
        <a:xfrm>
          <a:off x="23774400"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10000}"/>
            </a:ext>
          </a:extLst>
        </xdr:cNvPr>
        <xdr:cNvSpPr/>
      </xdr:nvSpPr>
      <xdr:spPr bwMode="auto">
        <a:xfrm>
          <a:off x="23774400"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36</xdr:row>
      <xdr:rowOff>104775</xdr:rowOff>
    </xdr:from>
    <xdr:ext cx="219075" cy="314325"/>
    <xdr:sp macro="" textlink="">
      <xdr:nvSpPr>
        <xdr:cNvPr id="295"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27010000}"/>
            </a:ext>
          </a:extLst>
        </xdr:cNvPr>
        <xdr:cNvSpPr/>
      </xdr:nvSpPr>
      <xdr:spPr bwMode="auto">
        <a:xfrm>
          <a:off x="27431440" y="71084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36</xdr:row>
      <xdr:rowOff>123825</xdr:rowOff>
    </xdr:from>
    <xdr:ext cx="219075" cy="314325"/>
    <xdr:sp macro="" textlink="">
      <xdr:nvSpPr>
        <xdr:cNvPr id="296"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28010000}"/>
            </a:ext>
          </a:extLst>
        </xdr:cNvPr>
        <xdr:cNvSpPr/>
      </xdr:nvSpPr>
      <xdr:spPr bwMode="auto">
        <a:xfrm>
          <a:off x="25542128" y="712750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11</xdr:row>
      <xdr:rowOff>104775</xdr:rowOff>
    </xdr:from>
    <xdr:ext cx="219075" cy="314325"/>
    <xdr:sp macro="" textlink="">
      <xdr:nvSpPr>
        <xdr:cNvPr id="297"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29010000}"/>
            </a:ext>
          </a:extLst>
        </xdr:cNvPr>
        <xdr:cNvSpPr/>
      </xdr:nvSpPr>
      <xdr:spPr bwMode="auto">
        <a:xfrm>
          <a:off x="25523078" y="214984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11</xdr:row>
      <xdr:rowOff>95250</xdr:rowOff>
    </xdr:from>
    <xdr:ext cx="219075" cy="314325"/>
    <xdr:sp macro="" textlink="">
      <xdr:nvSpPr>
        <xdr:cNvPr id="298"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2A010000}"/>
            </a:ext>
          </a:extLst>
        </xdr:cNvPr>
        <xdr:cNvSpPr/>
      </xdr:nvSpPr>
      <xdr:spPr bwMode="auto">
        <a:xfrm>
          <a:off x="27574315" y="214032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10000}"/>
            </a:ext>
          </a:extLst>
        </xdr:cNvPr>
        <xdr:cNvSpPr/>
      </xdr:nvSpPr>
      <xdr:spPr bwMode="auto">
        <a:xfrm>
          <a:off x="29551032"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3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C010000}"/>
            </a:ext>
          </a:extLst>
        </xdr:cNvPr>
        <xdr:cNvSpPr/>
      </xdr:nvSpPr>
      <xdr:spPr bwMode="auto">
        <a:xfrm>
          <a:off x="27555265" y="71084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3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D010000}"/>
            </a:ext>
          </a:extLst>
        </xdr:cNvPr>
        <xdr:cNvSpPr/>
      </xdr:nvSpPr>
      <xdr:spPr bwMode="auto">
        <a:xfrm>
          <a:off x="27555265" y="73045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10000}"/>
            </a:ext>
          </a:extLst>
        </xdr:cNvPr>
        <xdr:cNvSpPr/>
      </xdr:nvSpPr>
      <xdr:spPr bwMode="auto">
        <a:xfrm>
          <a:off x="29551032"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3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F010000}"/>
            </a:ext>
          </a:extLst>
        </xdr:cNvPr>
        <xdr:cNvSpPr/>
      </xdr:nvSpPr>
      <xdr:spPr bwMode="auto">
        <a:xfrm>
          <a:off x="27555265" y="214984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3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0010000}"/>
            </a:ext>
          </a:extLst>
        </xdr:cNvPr>
        <xdr:cNvSpPr/>
      </xdr:nvSpPr>
      <xdr:spPr bwMode="auto">
        <a:xfrm>
          <a:off x="27555265" y="23459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10000}"/>
            </a:ext>
          </a:extLst>
        </xdr:cNvPr>
        <xdr:cNvSpPr/>
      </xdr:nvSpPr>
      <xdr:spPr bwMode="auto">
        <a:xfrm>
          <a:off x="29551032"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3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2010000}"/>
            </a:ext>
          </a:extLst>
        </xdr:cNvPr>
        <xdr:cNvSpPr/>
      </xdr:nvSpPr>
      <xdr:spPr bwMode="auto">
        <a:xfrm>
          <a:off x="27555265" y="71084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3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3010000}"/>
            </a:ext>
          </a:extLst>
        </xdr:cNvPr>
        <xdr:cNvSpPr/>
      </xdr:nvSpPr>
      <xdr:spPr bwMode="auto">
        <a:xfrm>
          <a:off x="27555265" y="73045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10000}"/>
            </a:ext>
          </a:extLst>
        </xdr:cNvPr>
        <xdr:cNvSpPr/>
      </xdr:nvSpPr>
      <xdr:spPr bwMode="auto">
        <a:xfrm>
          <a:off x="29551032"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30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5010000}"/>
            </a:ext>
          </a:extLst>
        </xdr:cNvPr>
        <xdr:cNvSpPr/>
      </xdr:nvSpPr>
      <xdr:spPr bwMode="auto">
        <a:xfrm>
          <a:off x="27555265" y="214984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3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6010000}"/>
            </a:ext>
          </a:extLst>
        </xdr:cNvPr>
        <xdr:cNvSpPr/>
      </xdr:nvSpPr>
      <xdr:spPr bwMode="auto">
        <a:xfrm>
          <a:off x="27555265" y="23459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3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10000}"/>
            </a:ext>
          </a:extLst>
        </xdr:cNvPr>
        <xdr:cNvSpPr/>
      </xdr:nvSpPr>
      <xdr:spPr bwMode="auto">
        <a:xfrm>
          <a:off x="27555265" y="214984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3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8010000}"/>
            </a:ext>
          </a:extLst>
        </xdr:cNvPr>
        <xdr:cNvSpPr/>
      </xdr:nvSpPr>
      <xdr:spPr bwMode="auto">
        <a:xfrm>
          <a:off x="27555265" y="23459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3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9010000}"/>
            </a:ext>
          </a:extLst>
        </xdr:cNvPr>
        <xdr:cNvSpPr/>
      </xdr:nvSpPr>
      <xdr:spPr bwMode="auto">
        <a:xfrm>
          <a:off x="27555265" y="71084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3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A010000}"/>
            </a:ext>
          </a:extLst>
        </xdr:cNvPr>
        <xdr:cNvSpPr/>
      </xdr:nvSpPr>
      <xdr:spPr bwMode="auto">
        <a:xfrm>
          <a:off x="27555265" y="73045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10000}"/>
            </a:ext>
          </a:extLst>
        </xdr:cNvPr>
        <xdr:cNvSpPr/>
      </xdr:nvSpPr>
      <xdr:spPr bwMode="auto">
        <a:xfrm>
          <a:off x="29551032"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3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C010000}"/>
            </a:ext>
          </a:extLst>
        </xdr:cNvPr>
        <xdr:cNvSpPr/>
      </xdr:nvSpPr>
      <xdr:spPr bwMode="auto">
        <a:xfrm>
          <a:off x="27555265" y="214984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3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10000}"/>
            </a:ext>
          </a:extLst>
        </xdr:cNvPr>
        <xdr:cNvSpPr/>
      </xdr:nvSpPr>
      <xdr:spPr bwMode="auto">
        <a:xfrm>
          <a:off x="27555265" y="23459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10000}"/>
            </a:ext>
          </a:extLst>
        </xdr:cNvPr>
        <xdr:cNvSpPr/>
      </xdr:nvSpPr>
      <xdr:spPr bwMode="auto">
        <a:xfrm>
          <a:off x="29551032"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3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F010000}"/>
            </a:ext>
          </a:extLst>
        </xdr:cNvPr>
        <xdr:cNvSpPr/>
      </xdr:nvSpPr>
      <xdr:spPr bwMode="auto">
        <a:xfrm>
          <a:off x="27555265" y="71084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3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0010000}"/>
            </a:ext>
          </a:extLst>
        </xdr:cNvPr>
        <xdr:cNvSpPr/>
      </xdr:nvSpPr>
      <xdr:spPr bwMode="auto">
        <a:xfrm>
          <a:off x="27555265" y="73045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10000}"/>
            </a:ext>
          </a:extLst>
        </xdr:cNvPr>
        <xdr:cNvSpPr/>
      </xdr:nvSpPr>
      <xdr:spPr bwMode="auto">
        <a:xfrm>
          <a:off x="29551032"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3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10000}"/>
            </a:ext>
          </a:extLst>
        </xdr:cNvPr>
        <xdr:cNvSpPr/>
      </xdr:nvSpPr>
      <xdr:spPr bwMode="auto">
        <a:xfrm>
          <a:off x="23774400"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87</xdr:row>
      <xdr:rowOff>104775</xdr:rowOff>
    </xdr:from>
    <xdr:ext cx="219075" cy="314325"/>
    <xdr:sp macro="" textlink="">
      <xdr:nvSpPr>
        <xdr:cNvPr id="323"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43010000}"/>
            </a:ext>
          </a:extLst>
        </xdr:cNvPr>
        <xdr:cNvSpPr/>
      </xdr:nvSpPr>
      <xdr:spPr bwMode="auto">
        <a:xfrm>
          <a:off x="27431440" y="1659142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87</xdr:row>
      <xdr:rowOff>123825</xdr:rowOff>
    </xdr:from>
    <xdr:ext cx="219075" cy="314325"/>
    <xdr:sp macro="" textlink="">
      <xdr:nvSpPr>
        <xdr:cNvPr id="324"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44010000}"/>
            </a:ext>
          </a:extLst>
        </xdr:cNvPr>
        <xdr:cNvSpPr/>
      </xdr:nvSpPr>
      <xdr:spPr bwMode="auto">
        <a:xfrm>
          <a:off x="25542128" y="166104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62</xdr:row>
      <xdr:rowOff>104775</xdr:rowOff>
    </xdr:from>
    <xdr:ext cx="219075" cy="314325"/>
    <xdr:sp macro="" textlink="">
      <xdr:nvSpPr>
        <xdr:cNvPr id="325"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45010000}"/>
            </a:ext>
          </a:extLst>
        </xdr:cNvPr>
        <xdr:cNvSpPr/>
      </xdr:nvSpPr>
      <xdr:spPr bwMode="auto">
        <a:xfrm>
          <a:off x="25523078" y="1174488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62</xdr:row>
      <xdr:rowOff>95250</xdr:rowOff>
    </xdr:from>
    <xdr:ext cx="219075" cy="314325"/>
    <xdr:sp macro="" textlink="">
      <xdr:nvSpPr>
        <xdr:cNvPr id="326"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46010000}"/>
            </a:ext>
          </a:extLst>
        </xdr:cNvPr>
        <xdr:cNvSpPr/>
      </xdr:nvSpPr>
      <xdr:spPr bwMode="auto">
        <a:xfrm>
          <a:off x="27574315" y="1173536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3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10000}"/>
            </a:ext>
          </a:extLst>
        </xdr:cNvPr>
        <xdr:cNvSpPr/>
      </xdr:nvSpPr>
      <xdr:spPr bwMode="auto">
        <a:xfrm>
          <a:off x="29551032"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3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8010000}"/>
            </a:ext>
          </a:extLst>
        </xdr:cNvPr>
        <xdr:cNvSpPr/>
      </xdr:nvSpPr>
      <xdr:spPr bwMode="auto">
        <a:xfrm>
          <a:off x="27555265" y="1659142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3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9010000}"/>
            </a:ext>
          </a:extLst>
        </xdr:cNvPr>
        <xdr:cNvSpPr/>
      </xdr:nvSpPr>
      <xdr:spPr bwMode="auto">
        <a:xfrm>
          <a:off x="27555265" y="16787532"/>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3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10000}"/>
            </a:ext>
          </a:extLst>
        </xdr:cNvPr>
        <xdr:cNvSpPr/>
      </xdr:nvSpPr>
      <xdr:spPr bwMode="auto">
        <a:xfrm>
          <a:off x="29551032"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3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B010000}"/>
            </a:ext>
          </a:extLst>
        </xdr:cNvPr>
        <xdr:cNvSpPr/>
      </xdr:nvSpPr>
      <xdr:spPr bwMode="auto">
        <a:xfrm>
          <a:off x="27555265" y="1174488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3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C010000}"/>
            </a:ext>
          </a:extLst>
        </xdr:cNvPr>
        <xdr:cNvSpPr/>
      </xdr:nvSpPr>
      <xdr:spPr bwMode="auto">
        <a:xfrm>
          <a:off x="27555265" y="1194098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3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10000}"/>
            </a:ext>
          </a:extLst>
        </xdr:cNvPr>
        <xdr:cNvSpPr/>
      </xdr:nvSpPr>
      <xdr:spPr bwMode="auto">
        <a:xfrm>
          <a:off x="29551032"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3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E010000}"/>
            </a:ext>
          </a:extLst>
        </xdr:cNvPr>
        <xdr:cNvSpPr/>
      </xdr:nvSpPr>
      <xdr:spPr bwMode="auto">
        <a:xfrm>
          <a:off x="27555265" y="1659142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3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10000}"/>
            </a:ext>
          </a:extLst>
        </xdr:cNvPr>
        <xdr:cNvSpPr/>
      </xdr:nvSpPr>
      <xdr:spPr bwMode="auto">
        <a:xfrm>
          <a:off x="27555265" y="16787532"/>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3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10000}"/>
            </a:ext>
          </a:extLst>
        </xdr:cNvPr>
        <xdr:cNvSpPr/>
      </xdr:nvSpPr>
      <xdr:spPr bwMode="auto">
        <a:xfrm>
          <a:off x="29551032"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3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10000}"/>
            </a:ext>
          </a:extLst>
        </xdr:cNvPr>
        <xdr:cNvSpPr/>
      </xdr:nvSpPr>
      <xdr:spPr bwMode="auto">
        <a:xfrm>
          <a:off x="27555265" y="1174488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3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2010000}"/>
            </a:ext>
          </a:extLst>
        </xdr:cNvPr>
        <xdr:cNvSpPr/>
      </xdr:nvSpPr>
      <xdr:spPr bwMode="auto">
        <a:xfrm>
          <a:off x="27555265" y="1194098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3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3010000}"/>
            </a:ext>
          </a:extLst>
        </xdr:cNvPr>
        <xdr:cNvSpPr/>
      </xdr:nvSpPr>
      <xdr:spPr bwMode="auto">
        <a:xfrm>
          <a:off x="27555265" y="1174488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3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4010000}"/>
            </a:ext>
          </a:extLst>
        </xdr:cNvPr>
        <xdr:cNvSpPr/>
      </xdr:nvSpPr>
      <xdr:spPr bwMode="auto">
        <a:xfrm>
          <a:off x="27555265" y="1194098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3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5010000}"/>
            </a:ext>
          </a:extLst>
        </xdr:cNvPr>
        <xdr:cNvSpPr/>
      </xdr:nvSpPr>
      <xdr:spPr bwMode="auto">
        <a:xfrm>
          <a:off x="27555265" y="1659142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3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6010000}"/>
            </a:ext>
          </a:extLst>
        </xdr:cNvPr>
        <xdr:cNvSpPr/>
      </xdr:nvSpPr>
      <xdr:spPr bwMode="auto">
        <a:xfrm>
          <a:off x="27555265" y="16787532"/>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3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10000}"/>
            </a:ext>
          </a:extLst>
        </xdr:cNvPr>
        <xdr:cNvSpPr/>
      </xdr:nvSpPr>
      <xdr:spPr bwMode="auto">
        <a:xfrm>
          <a:off x="29551032"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3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8010000}"/>
            </a:ext>
          </a:extLst>
        </xdr:cNvPr>
        <xdr:cNvSpPr/>
      </xdr:nvSpPr>
      <xdr:spPr bwMode="auto">
        <a:xfrm>
          <a:off x="27555265" y="1174488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3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9010000}"/>
            </a:ext>
          </a:extLst>
        </xdr:cNvPr>
        <xdr:cNvSpPr/>
      </xdr:nvSpPr>
      <xdr:spPr bwMode="auto">
        <a:xfrm>
          <a:off x="27555265" y="1194098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3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10000}"/>
            </a:ext>
          </a:extLst>
        </xdr:cNvPr>
        <xdr:cNvSpPr/>
      </xdr:nvSpPr>
      <xdr:spPr bwMode="auto">
        <a:xfrm>
          <a:off x="29551032"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3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B010000}"/>
            </a:ext>
          </a:extLst>
        </xdr:cNvPr>
        <xdr:cNvSpPr/>
      </xdr:nvSpPr>
      <xdr:spPr bwMode="auto">
        <a:xfrm>
          <a:off x="27555265" y="1659142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3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C010000}"/>
            </a:ext>
          </a:extLst>
        </xdr:cNvPr>
        <xdr:cNvSpPr/>
      </xdr:nvSpPr>
      <xdr:spPr bwMode="auto">
        <a:xfrm>
          <a:off x="27555265" y="16787532"/>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3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10000}"/>
            </a:ext>
          </a:extLst>
        </xdr:cNvPr>
        <xdr:cNvSpPr/>
      </xdr:nvSpPr>
      <xdr:spPr bwMode="auto">
        <a:xfrm>
          <a:off x="29551032"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3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10000}"/>
            </a:ext>
          </a:extLst>
        </xdr:cNvPr>
        <xdr:cNvSpPr/>
      </xdr:nvSpPr>
      <xdr:spPr bwMode="auto">
        <a:xfrm>
          <a:off x="23774400"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3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10000}"/>
            </a:ext>
          </a:extLst>
        </xdr:cNvPr>
        <xdr:cNvSpPr/>
      </xdr:nvSpPr>
      <xdr:spPr bwMode="auto">
        <a:xfrm>
          <a:off x="23774400"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3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10000}"/>
            </a:ext>
          </a:extLst>
        </xdr:cNvPr>
        <xdr:cNvSpPr/>
      </xdr:nvSpPr>
      <xdr:spPr bwMode="auto">
        <a:xfrm>
          <a:off x="23774400"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3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10000}"/>
            </a:ext>
          </a:extLst>
        </xdr:cNvPr>
        <xdr:cNvSpPr/>
      </xdr:nvSpPr>
      <xdr:spPr bwMode="auto">
        <a:xfrm>
          <a:off x="23774400"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3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10000}"/>
            </a:ext>
          </a:extLst>
        </xdr:cNvPr>
        <xdr:cNvSpPr/>
      </xdr:nvSpPr>
      <xdr:spPr bwMode="auto">
        <a:xfrm>
          <a:off x="23774400"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3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10000}"/>
            </a:ext>
          </a:extLst>
        </xdr:cNvPr>
        <xdr:cNvSpPr/>
      </xdr:nvSpPr>
      <xdr:spPr bwMode="auto">
        <a:xfrm>
          <a:off x="23774400"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3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10000}"/>
            </a:ext>
          </a:extLst>
        </xdr:cNvPr>
        <xdr:cNvSpPr/>
      </xdr:nvSpPr>
      <xdr:spPr bwMode="auto">
        <a:xfrm>
          <a:off x="23774400"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3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1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8395" cy="308541"/>
    <xdr:sp macro="" textlink="">
      <xdr:nvSpPr>
        <xdr:cNvPr id="3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601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3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701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36</xdr:row>
      <xdr:rowOff>104775</xdr:rowOff>
    </xdr:from>
    <xdr:ext cx="220435" cy="307521"/>
    <xdr:sp macro="" textlink="">
      <xdr:nvSpPr>
        <xdr:cNvPr id="36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6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36</xdr:row>
      <xdr:rowOff>95250</xdr:rowOff>
    </xdr:from>
    <xdr:ext cx="221797" cy="307521"/>
    <xdr:sp macro="" textlink="">
      <xdr:nvSpPr>
        <xdr:cNvPr id="36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6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3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3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3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3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3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8395" cy="308541"/>
    <xdr:sp macro="" textlink="">
      <xdr:nvSpPr>
        <xdr:cNvPr id="3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11</xdr:row>
      <xdr:rowOff>104775</xdr:rowOff>
    </xdr:from>
    <xdr:ext cx="220435" cy="307521"/>
    <xdr:sp macro="" textlink="">
      <xdr:nvSpPr>
        <xdr:cNvPr id="37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7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11</xdr:row>
      <xdr:rowOff>95250</xdr:rowOff>
    </xdr:from>
    <xdr:ext cx="221797" cy="307521"/>
    <xdr:sp macro="" textlink="">
      <xdr:nvSpPr>
        <xdr:cNvPr id="37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3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3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3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3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3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3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3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3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3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8395" cy="308541"/>
    <xdr:sp macro="" textlink="">
      <xdr:nvSpPr>
        <xdr:cNvPr id="3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3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36</xdr:row>
      <xdr:rowOff>104775</xdr:rowOff>
    </xdr:from>
    <xdr:ext cx="220435" cy="307521"/>
    <xdr:sp macro="" textlink="">
      <xdr:nvSpPr>
        <xdr:cNvPr id="39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8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36</xdr:row>
      <xdr:rowOff>95250</xdr:rowOff>
    </xdr:from>
    <xdr:ext cx="221797" cy="307521"/>
    <xdr:sp macro="" textlink="">
      <xdr:nvSpPr>
        <xdr:cNvPr id="39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8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3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3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3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3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3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3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4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4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4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4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4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4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8395" cy="308541"/>
    <xdr:sp macro="" textlink="">
      <xdr:nvSpPr>
        <xdr:cNvPr id="4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4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11</xdr:row>
      <xdr:rowOff>104775</xdr:rowOff>
    </xdr:from>
    <xdr:ext cx="220435" cy="307521"/>
    <xdr:sp macro="" textlink="">
      <xdr:nvSpPr>
        <xdr:cNvPr id="40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9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11</xdr:row>
      <xdr:rowOff>95250</xdr:rowOff>
    </xdr:from>
    <xdr:ext cx="221797" cy="307521"/>
    <xdr:sp macro="" textlink="">
      <xdr:nvSpPr>
        <xdr:cNvPr id="40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9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4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4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4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4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4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4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4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4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4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4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4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4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8395" cy="308541"/>
    <xdr:sp macro="" textlink="">
      <xdr:nvSpPr>
        <xdr:cNvPr id="4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4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36</xdr:row>
      <xdr:rowOff>104775</xdr:rowOff>
    </xdr:from>
    <xdr:ext cx="220435" cy="307521"/>
    <xdr:sp macro="" textlink="">
      <xdr:nvSpPr>
        <xdr:cNvPr id="42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A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36</xdr:row>
      <xdr:rowOff>95250</xdr:rowOff>
    </xdr:from>
    <xdr:ext cx="221797" cy="307521"/>
    <xdr:sp macro="" textlink="">
      <xdr:nvSpPr>
        <xdr:cNvPr id="42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A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4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4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4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4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4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4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4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43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4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4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4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4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8395" cy="308541"/>
    <xdr:sp macro="" textlink="">
      <xdr:nvSpPr>
        <xdr:cNvPr id="4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4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36</xdr:row>
      <xdr:rowOff>104775</xdr:rowOff>
    </xdr:from>
    <xdr:ext cx="220435" cy="307521"/>
    <xdr:sp macro="" textlink="">
      <xdr:nvSpPr>
        <xdr:cNvPr id="44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B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36</xdr:row>
      <xdr:rowOff>95250</xdr:rowOff>
    </xdr:from>
    <xdr:ext cx="221797" cy="307521"/>
    <xdr:sp macro="" textlink="">
      <xdr:nvSpPr>
        <xdr:cNvPr id="44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B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4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4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4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4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4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4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4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4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4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4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4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4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8395" cy="308541"/>
    <xdr:sp macro="" textlink="">
      <xdr:nvSpPr>
        <xdr:cNvPr id="4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45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11</xdr:row>
      <xdr:rowOff>104775</xdr:rowOff>
    </xdr:from>
    <xdr:ext cx="220435" cy="307521"/>
    <xdr:sp macro="" textlink="">
      <xdr:nvSpPr>
        <xdr:cNvPr id="45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C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11</xdr:row>
      <xdr:rowOff>95250</xdr:rowOff>
    </xdr:from>
    <xdr:ext cx="221797" cy="307521"/>
    <xdr:sp macro="" textlink="">
      <xdr:nvSpPr>
        <xdr:cNvPr id="45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C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4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4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4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4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4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4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4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4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4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4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4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4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8395" cy="308541"/>
    <xdr:sp macro="" textlink="">
      <xdr:nvSpPr>
        <xdr:cNvPr id="4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4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11</xdr:row>
      <xdr:rowOff>104775</xdr:rowOff>
    </xdr:from>
    <xdr:ext cx="220435" cy="307521"/>
    <xdr:sp macro="" textlink="">
      <xdr:nvSpPr>
        <xdr:cNvPr id="47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D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11</xdr:row>
      <xdr:rowOff>95250</xdr:rowOff>
    </xdr:from>
    <xdr:ext cx="221797" cy="307521"/>
    <xdr:sp macro="" textlink="">
      <xdr:nvSpPr>
        <xdr:cNvPr id="47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D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4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4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4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4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4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4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4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4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4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4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4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4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8395" cy="308541"/>
    <xdr:sp macro="" textlink="">
      <xdr:nvSpPr>
        <xdr:cNvPr id="4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4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36</xdr:row>
      <xdr:rowOff>104775</xdr:rowOff>
    </xdr:from>
    <xdr:ext cx="220435" cy="307521"/>
    <xdr:sp macro="" textlink="">
      <xdr:nvSpPr>
        <xdr:cNvPr id="48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E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36</xdr:row>
      <xdr:rowOff>95250</xdr:rowOff>
    </xdr:from>
    <xdr:ext cx="221797" cy="307521"/>
    <xdr:sp macro="" textlink="">
      <xdr:nvSpPr>
        <xdr:cNvPr id="48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E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4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4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4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4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4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4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4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4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4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4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5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5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8395" cy="308541"/>
    <xdr:sp macro="" textlink="">
      <xdr:nvSpPr>
        <xdr:cNvPr id="50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5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1752600</xdr:colOff>
      <xdr:row>62</xdr:row>
      <xdr:rowOff>104775</xdr:rowOff>
    </xdr:from>
    <xdr:ext cx="220435" cy="307521"/>
    <xdr:sp macro="" textlink="">
      <xdr:nvSpPr>
        <xdr:cNvPr id="50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F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1828800</xdr:colOff>
      <xdr:row>62</xdr:row>
      <xdr:rowOff>95250</xdr:rowOff>
    </xdr:from>
    <xdr:ext cx="221797" cy="307521"/>
    <xdr:sp macro="" textlink="">
      <xdr:nvSpPr>
        <xdr:cNvPr id="50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F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5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5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5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5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5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5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5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5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5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5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5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4993" cy="308541"/>
    <xdr:sp macro="" textlink="">
      <xdr:nvSpPr>
        <xdr:cNvPr id="5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8395" cy="308541"/>
    <xdr:sp macro="" textlink="">
      <xdr:nvSpPr>
        <xdr:cNvPr id="5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5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62</xdr:row>
      <xdr:rowOff>104775</xdr:rowOff>
    </xdr:from>
    <xdr:ext cx="220435" cy="307521"/>
    <xdr:sp macro="" textlink="">
      <xdr:nvSpPr>
        <xdr:cNvPr id="52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0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62</xdr:row>
      <xdr:rowOff>95250</xdr:rowOff>
    </xdr:from>
    <xdr:ext cx="221797" cy="307521"/>
    <xdr:sp macro="" textlink="">
      <xdr:nvSpPr>
        <xdr:cNvPr id="52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0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5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5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5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5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5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5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5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5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5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5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5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4993" cy="308541"/>
    <xdr:sp macro="" textlink="">
      <xdr:nvSpPr>
        <xdr:cNvPr id="5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8395" cy="308541"/>
    <xdr:sp macro="" textlink="">
      <xdr:nvSpPr>
        <xdr:cNvPr id="5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5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87</xdr:row>
      <xdr:rowOff>104775</xdr:rowOff>
    </xdr:from>
    <xdr:ext cx="220435" cy="307521"/>
    <xdr:sp macro="" textlink="">
      <xdr:nvSpPr>
        <xdr:cNvPr id="53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1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87</xdr:row>
      <xdr:rowOff>95250</xdr:rowOff>
    </xdr:from>
    <xdr:ext cx="221797" cy="307521"/>
    <xdr:sp macro="" textlink="">
      <xdr:nvSpPr>
        <xdr:cNvPr id="53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1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5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5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5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5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5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5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5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5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5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5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5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4993" cy="308541"/>
    <xdr:sp macro="" textlink="">
      <xdr:nvSpPr>
        <xdr:cNvPr id="5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8395" cy="308541"/>
    <xdr:sp macro="" textlink="">
      <xdr:nvSpPr>
        <xdr:cNvPr id="5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5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1752600</xdr:colOff>
      <xdr:row>87</xdr:row>
      <xdr:rowOff>104775</xdr:rowOff>
    </xdr:from>
    <xdr:ext cx="220435" cy="307521"/>
    <xdr:sp macro="" textlink="">
      <xdr:nvSpPr>
        <xdr:cNvPr id="55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2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1828800</xdr:colOff>
      <xdr:row>87</xdr:row>
      <xdr:rowOff>95250</xdr:rowOff>
    </xdr:from>
    <xdr:ext cx="221797" cy="307521"/>
    <xdr:sp macro="" textlink="">
      <xdr:nvSpPr>
        <xdr:cNvPr id="55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2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5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55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5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5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5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5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5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5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5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5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5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4993" cy="308541"/>
    <xdr:sp macro="" textlink="">
      <xdr:nvSpPr>
        <xdr:cNvPr id="5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8395" cy="308541"/>
    <xdr:sp macro="" textlink="">
      <xdr:nvSpPr>
        <xdr:cNvPr id="5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5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62</xdr:row>
      <xdr:rowOff>104775</xdr:rowOff>
    </xdr:from>
    <xdr:ext cx="220435" cy="307521"/>
    <xdr:sp macro="" textlink="">
      <xdr:nvSpPr>
        <xdr:cNvPr id="56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3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62</xdr:row>
      <xdr:rowOff>95250</xdr:rowOff>
    </xdr:from>
    <xdr:ext cx="221797" cy="307521"/>
    <xdr:sp macro="" textlink="">
      <xdr:nvSpPr>
        <xdr:cNvPr id="56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3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5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5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5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5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5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5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5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57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5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5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5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5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8395" cy="308541"/>
    <xdr:sp macro="" textlink="">
      <xdr:nvSpPr>
        <xdr:cNvPr id="5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5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87</xdr:row>
      <xdr:rowOff>104775</xdr:rowOff>
    </xdr:from>
    <xdr:ext cx="220435" cy="307521"/>
    <xdr:sp macro="" textlink="">
      <xdr:nvSpPr>
        <xdr:cNvPr id="58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4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87</xdr:row>
      <xdr:rowOff>95250</xdr:rowOff>
    </xdr:from>
    <xdr:ext cx="221797" cy="307521"/>
    <xdr:sp macro="" textlink="">
      <xdr:nvSpPr>
        <xdr:cNvPr id="58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4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5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5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5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5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5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5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5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5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5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5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5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5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8395" cy="308541"/>
    <xdr:sp macro="" textlink="">
      <xdr:nvSpPr>
        <xdr:cNvPr id="5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5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62</xdr:row>
      <xdr:rowOff>104775</xdr:rowOff>
    </xdr:from>
    <xdr:ext cx="220435" cy="307521"/>
    <xdr:sp macro="" textlink="">
      <xdr:nvSpPr>
        <xdr:cNvPr id="60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5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62</xdr:row>
      <xdr:rowOff>95250</xdr:rowOff>
    </xdr:from>
    <xdr:ext cx="221797" cy="307521"/>
    <xdr:sp macro="" textlink="">
      <xdr:nvSpPr>
        <xdr:cNvPr id="60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5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6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6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6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6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6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6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6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60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6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6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6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6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8395" cy="308541"/>
    <xdr:sp macro="" textlink="">
      <xdr:nvSpPr>
        <xdr:cNvPr id="6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6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87</xdr:row>
      <xdr:rowOff>104775</xdr:rowOff>
    </xdr:from>
    <xdr:ext cx="220435" cy="307521"/>
    <xdr:sp macro="" textlink="">
      <xdr:nvSpPr>
        <xdr:cNvPr id="61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6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87</xdr:row>
      <xdr:rowOff>95250</xdr:rowOff>
    </xdr:from>
    <xdr:ext cx="221797" cy="307521"/>
    <xdr:sp macro="" textlink="">
      <xdr:nvSpPr>
        <xdr:cNvPr id="61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6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6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6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6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6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6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6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6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6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6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6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6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6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8395" cy="308541"/>
    <xdr:sp macro="" textlink="">
      <xdr:nvSpPr>
        <xdr:cNvPr id="6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6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62</xdr:row>
      <xdr:rowOff>104775</xdr:rowOff>
    </xdr:from>
    <xdr:ext cx="220435" cy="307521"/>
    <xdr:sp macro="" textlink="">
      <xdr:nvSpPr>
        <xdr:cNvPr id="63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7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62</xdr:row>
      <xdr:rowOff>95250</xdr:rowOff>
    </xdr:from>
    <xdr:ext cx="221797" cy="307521"/>
    <xdr:sp macro="" textlink="">
      <xdr:nvSpPr>
        <xdr:cNvPr id="63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6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6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6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6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6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6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6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6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6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6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6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6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8395" cy="308541"/>
    <xdr:sp macro="" textlink="">
      <xdr:nvSpPr>
        <xdr:cNvPr id="6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6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62</xdr:row>
      <xdr:rowOff>104775</xdr:rowOff>
    </xdr:from>
    <xdr:ext cx="220435" cy="307521"/>
    <xdr:sp macro="" textlink="">
      <xdr:nvSpPr>
        <xdr:cNvPr id="64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8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62</xdr:row>
      <xdr:rowOff>95250</xdr:rowOff>
    </xdr:from>
    <xdr:ext cx="221797" cy="307521"/>
    <xdr:sp macro="" textlink="">
      <xdr:nvSpPr>
        <xdr:cNvPr id="64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8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6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6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6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6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6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65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6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6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6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6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6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6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8395" cy="308541"/>
    <xdr:sp macro="" textlink="">
      <xdr:nvSpPr>
        <xdr:cNvPr id="6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6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87</xdr:row>
      <xdr:rowOff>104775</xdr:rowOff>
    </xdr:from>
    <xdr:ext cx="220435" cy="307521"/>
    <xdr:sp macro="" textlink="">
      <xdr:nvSpPr>
        <xdr:cNvPr id="66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9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87</xdr:row>
      <xdr:rowOff>95250</xdr:rowOff>
    </xdr:from>
    <xdr:ext cx="221797" cy="307521"/>
    <xdr:sp macro="" textlink="">
      <xdr:nvSpPr>
        <xdr:cNvPr id="66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9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6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6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6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6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6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6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6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6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6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6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6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6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8395" cy="308541"/>
    <xdr:sp macro="" textlink="">
      <xdr:nvSpPr>
        <xdr:cNvPr id="6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6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87</xdr:row>
      <xdr:rowOff>104775</xdr:rowOff>
    </xdr:from>
    <xdr:ext cx="220435" cy="307521"/>
    <xdr:sp macro="" textlink="">
      <xdr:nvSpPr>
        <xdr:cNvPr id="68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A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87</xdr:row>
      <xdr:rowOff>95250</xdr:rowOff>
    </xdr:from>
    <xdr:ext cx="221797" cy="307521"/>
    <xdr:sp macro="" textlink="">
      <xdr:nvSpPr>
        <xdr:cNvPr id="68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A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6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6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6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6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6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6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6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6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6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6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6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6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8395" cy="308541"/>
    <xdr:sp macro="" textlink="">
      <xdr:nvSpPr>
        <xdr:cNvPr id="6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6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4993" cy="308541"/>
    <xdr:sp macro="" textlink="">
      <xdr:nvSpPr>
        <xdr:cNvPr id="6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2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8395" cy="308541"/>
    <xdr:sp macro="" textlink="">
      <xdr:nvSpPr>
        <xdr:cNvPr id="6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902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6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A02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4993" cy="308541"/>
    <xdr:sp macro="" textlink="">
      <xdr:nvSpPr>
        <xdr:cNvPr id="6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2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8395" cy="308541"/>
    <xdr:sp macro="" textlink="">
      <xdr:nvSpPr>
        <xdr:cNvPr id="7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2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7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D02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4993" cy="308541"/>
    <xdr:sp macro="" textlink="">
      <xdr:nvSpPr>
        <xdr:cNvPr id="7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2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8395" cy="308541"/>
    <xdr:sp macro="" textlink="">
      <xdr:nvSpPr>
        <xdr:cNvPr id="7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F02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7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002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4993" cy="308541"/>
    <xdr:sp macro="" textlink="">
      <xdr:nvSpPr>
        <xdr:cNvPr id="7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2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8395" cy="308541"/>
    <xdr:sp macro="" textlink="">
      <xdr:nvSpPr>
        <xdr:cNvPr id="7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202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7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302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7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7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87</xdr:row>
      <xdr:rowOff>104775</xdr:rowOff>
    </xdr:from>
    <xdr:ext cx="219075" cy="314325"/>
    <xdr:sp macro="" textlink="">
      <xdr:nvSpPr>
        <xdr:cNvPr id="71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C602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87</xdr:row>
      <xdr:rowOff>123825</xdr:rowOff>
    </xdr:from>
    <xdr:ext cx="219075" cy="314325"/>
    <xdr:sp macro="" textlink="">
      <xdr:nvSpPr>
        <xdr:cNvPr id="71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C702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7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9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7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A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7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C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7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D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E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7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F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7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1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7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2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7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7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7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7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7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87</xdr:row>
      <xdr:rowOff>104775</xdr:rowOff>
    </xdr:from>
    <xdr:ext cx="220435" cy="307521"/>
    <xdr:sp macro="" textlink="">
      <xdr:nvSpPr>
        <xdr:cNvPr id="72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D802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87</xdr:row>
      <xdr:rowOff>95250</xdr:rowOff>
    </xdr:from>
    <xdr:ext cx="221797" cy="307521"/>
    <xdr:sp macro="" textlink="">
      <xdr:nvSpPr>
        <xdr:cNvPr id="72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D902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7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B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7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C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7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E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7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7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1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7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3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7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4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7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2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8395" cy="308541"/>
    <xdr:sp macro="" textlink="">
      <xdr:nvSpPr>
        <xdr:cNvPr id="7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602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7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7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7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7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7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4993" cy="308541"/>
    <xdr:sp macro="" textlink="">
      <xdr:nvSpPr>
        <xdr:cNvPr id="7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2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4993" cy="308541"/>
    <xdr:sp macro="" textlink="">
      <xdr:nvSpPr>
        <xdr:cNvPr id="7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2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7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2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8395" cy="308541"/>
    <xdr:sp macro="" textlink="">
      <xdr:nvSpPr>
        <xdr:cNvPr id="7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2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7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F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7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62</xdr:row>
      <xdr:rowOff>104775</xdr:rowOff>
    </xdr:from>
    <xdr:ext cx="219075" cy="314325"/>
    <xdr:sp macro="" textlink="">
      <xdr:nvSpPr>
        <xdr:cNvPr id="75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F202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62</xdr:row>
      <xdr:rowOff>123825</xdr:rowOff>
    </xdr:from>
    <xdr:ext cx="219075" cy="314325"/>
    <xdr:sp macro="" textlink="">
      <xdr:nvSpPr>
        <xdr:cNvPr id="75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F302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5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7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8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7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9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A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7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B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D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7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E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7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7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7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7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62</xdr:row>
      <xdr:rowOff>104775</xdr:rowOff>
    </xdr:from>
    <xdr:ext cx="220435" cy="307521"/>
    <xdr:sp macro="" textlink="">
      <xdr:nvSpPr>
        <xdr:cNvPr id="77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0403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62</xdr:row>
      <xdr:rowOff>95250</xdr:rowOff>
    </xdr:from>
    <xdr:ext cx="221797" cy="307521"/>
    <xdr:sp macro="" textlink="">
      <xdr:nvSpPr>
        <xdr:cNvPr id="77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0503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7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7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8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A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7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B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7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D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7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0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7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8395" cy="308541"/>
    <xdr:sp macro="" textlink="">
      <xdr:nvSpPr>
        <xdr:cNvPr id="7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2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7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3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7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7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7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4993" cy="308541"/>
    <xdr:sp macro="" textlink="">
      <xdr:nvSpPr>
        <xdr:cNvPr id="7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4993" cy="308541"/>
    <xdr:sp macro="" textlink="">
      <xdr:nvSpPr>
        <xdr:cNvPr id="7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7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8395" cy="308541"/>
    <xdr:sp macro="" textlink="">
      <xdr:nvSpPr>
        <xdr:cNvPr id="7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7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B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7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8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8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8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8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8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8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36</xdr:row>
      <xdr:rowOff>104775</xdr:rowOff>
    </xdr:from>
    <xdr:ext cx="219075" cy="314325"/>
    <xdr:sp macro="" textlink="">
      <xdr:nvSpPr>
        <xdr:cNvPr id="808"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2803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36</xdr:row>
      <xdr:rowOff>123825</xdr:rowOff>
    </xdr:from>
    <xdr:ext cx="219075" cy="314325"/>
    <xdr:sp macro="" textlink="">
      <xdr:nvSpPr>
        <xdr:cNvPr id="809"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2903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B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C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E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F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0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1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3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4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36</xdr:row>
      <xdr:rowOff>104775</xdr:rowOff>
    </xdr:from>
    <xdr:ext cx="220435" cy="307521"/>
    <xdr:sp macro="" textlink="">
      <xdr:nvSpPr>
        <xdr:cNvPr id="82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3A03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36</xdr:row>
      <xdr:rowOff>95250</xdr:rowOff>
    </xdr:from>
    <xdr:ext cx="221797" cy="307521"/>
    <xdr:sp macro="" textlink="">
      <xdr:nvSpPr>
        <xdr:cNvPr id="82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3B03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E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0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3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1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2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3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5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6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8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8395" cy="308541"/>
    <xdr:sp macro="" textlink="">
      <xdr:nvSpPr>
        <xdr:cNvPr id="8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8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9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8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8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8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8395" cy="308541"/>
    <xdr:sp macro="" textlink="">
      <xdr:nvSpPr>
        <xdr:cNvPr id="8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8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8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11</xdr:row>
      <xdr:rowOff>104775</xdr:rowOff>
    </xdr:from>
    <xdr:ext cx="219075" cy="314325"/>
    <xdr:sp macro="" textlink="">
      <xdr:nvSpPr>
        <xdr:cNvPr id="862"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5E03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11</xdr:row>
      <xdr:rowOff>123825</xdr:rowOff>
    </xdr:from>
    <xdr:ext cx="219075" cy="314325"/>
    <xdr:sp macro="" textlink="">
      <xdr:nvSpPr>
        <xdr:cNvPr id="863"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5F03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1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2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4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5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6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7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9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A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11</xdr:row>
      <xdr:rowOff>104775</xdr:rowOff>
    </xdr:from>
    <xdr:ext cx="220435" cy="307521"/>
    <xdr:sp macro="" textlink="">
      <xdr:nvSpPr>
        <xdr:cNvPr id="88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7003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11</xdr:row>
      <xdr:rowOff>95250</xdr:rowOff>
    </xdr:from>
    <xdr:ext cx="221797" cy="307521"/>
    <xdr:sp macro="" textlink="">
      <xdr:nvSpPr>
        <xdr:cNvPr id="88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103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4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6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7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8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9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B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C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8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8395" cy="308541"/>
    <xdr:sp macro="" textlink="">
      <xdr:nvSpPr>
        <xdr:cNvPr id="8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E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F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8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9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9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8395" cy="308541"/>
    <xdr:sp macro="" textlink="">
      <xdr:nvSpPr>
        <xdr:cNvPr id="90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9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9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9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11</xdr:row>
      <xdr:rowOff>104775</xdr:rowOff>
    </xdr:from>
    <xdr:ext cx="219075" cy="314325"/>
    <xdr:sp macro="" textlink="">
      <xdr:nvSpPr>
        <xdr:cNvPr id="916"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9403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11</xdr:row>
      <xdr:rowOff>123825</xdr:rowOff>
    </xdr:from>
    <xdr:ext cx="219075" cy="314325"/>
    <xdr:sp macro="" textlink="">
      <xdr:nvSpPr>
        <xdr:cNvPr id="917"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9503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7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8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A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B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C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D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F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0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11</xdr:row>
      <xdr:rowOff>104775</xdr:rowOff>
    </xdr:from>
    <xdr:ext cx="220435" cy="307521"/>
    <xdr:sp macro="" textlink="">
      <xdr:nvSpPr>
        <xdr:cNvPr id="93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A603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11</xdr:row>
      <xdr:rowOff>95250</xdr:rowOff>
    </xdr:from>
    <xdr:ext cx="221797" cy="307521"/>
    <xdr:sp macro="" textlink="">
      <xdr:nvSpPr>
        <xdr:cNvPr id="93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A703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9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A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C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D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E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F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1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2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9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8395" cy="308541"/>
    <xdr:sp macro="" textlink="">
      <xdr:nvSpPr>
        <xdr:cNvPr id="9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4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5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9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9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9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8395" cy="308541"/>
    <xdr:sp macro="" textlink="">
      <xdr:nvSpPr>
        <xdr:cNvPr id="9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D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9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9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9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36</xdr:row>
      <xdr:rowOff>104775</xdr:rowOff>
    </xdr:from>
    <xdr:ext cx="219075" cy="314325"/>
    <xdr:sp macro="" textlink="">
      <xdr:nvSpPr>
        <xdr:cNvPr id="97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CA03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36</xdr:row>
      <xdr:rowOff>123825</xdr:rowOff>
    </xdr:from>
    <xdr:ext cx="219075" cy="314325"/>
    <xdr:sp macro="" textlink="">
      <xdr:nvSpPr>
        <xdr:cNvPr id="97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CB03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D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E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0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7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1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2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3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5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6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9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9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9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9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36</xdr:row>
      <xdr:rowOff>104775</xdr:rowOff>
    </xdr:from>
    <xdr:ext cx="220435" cy="307521"/>
    <xdr:sp macro="" textlink="">
      <xdr:nvSpPr>
        <xdr:cNvPr id="98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DC03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36</xdr:row>
      <xdr:rowOff>95250</xdr:rowOff>
    </xdr:from>
    <xdr:ext cx="221797" cy="307521"/>
    <xdr:sp macro="" textlink="">
      <xdr:nvSpPr>
        <xdr:cNvPr id="98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DD03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2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3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4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5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7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10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8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0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8395" cy="308541"/>
    <xdr:sp macro="" textlink="">
      <xdr:nvSpPr>
        <xdr:cNvPr id="100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A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10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B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0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0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0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0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0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0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8395" cy="308541"/>
    <xdr:sp macro="" textlink="">
      <xdr:nvSpPr>
        <xdr:cNvPr id="10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2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10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3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0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0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0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62</xdr:row>
      <xdr:rowOff>104775</xdr:rowOff>
    </xdr:from>
    <xdr:ext cx="219075" cy="314325"/>
    <xdr:sp macro="" textlink="">
      <xdr:nvSpPr>
        <xdr:cNvPr id="102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0004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62</xdr:row>
      <xdr:rowOff>123825</xdr:rowOff>
    </xdr:from>
    <xdr:ext cx="219075" cy="314325"/>
    <xdr:sp macro="" textlink="">
      <xdr:nvSpPr>
        <xdr:cNvPr id="102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0104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3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0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4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6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0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7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8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03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9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B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0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0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0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0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0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62</xdr:row>
      <xdr:rowOff>104775</xdr:rowOff>
    </xdr:from>
    <xdr:ext cx="220435" cy="307521"/>
    <xdr:sp macro="" textlink="">
      <xdr:nvSpPr>
        <xdr:cNvPr id="104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1204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62</xdr:row>
      <xdr:rowOff>95250</xdr:rowOff>
    </xdr:from>
    <xdr:ext cx="221797" cy="307521"/>
    <xdr:sp macro="" textlink="">
      <xdr:nvSpPr>
        <xdr:cNvPr id="104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1304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5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0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8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0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9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0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B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D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0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E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10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8395" cy="308541"/>
    <xdr:sp macro="" textlink="">
      <xdr:nvSpPr>
        <xdr:cNvPr id="10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0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0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1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0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0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0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10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10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10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8395" cy="308541"/>
    <xdr:sp macro="" textlink="">
      <xdr:nvSpPr>
        <xdr:cNvPr id="10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8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0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9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0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10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10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0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0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87</xdr:row>
      <xdr:rowOff>104775</xdr:rowOff>
    </xdr:from>
    <xdr:ext cx="219075" cy="314325"/>
    <xdr:sp macro="" textlink="">
      <xdr:nvSpPr>
        <xdr:cNvPr id="1078"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3604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87</xdr:row>
      <xdr:rowOff>123825</xdr:rowOff>
    </xdr:from>
    <xdr:ext cx="219075" cy="314325"/>
    <xdr:sp macro="" textlink="">
      <xdr:nvSpPr>
        <xdr:cNvPr id="1079"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3704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0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0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9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0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A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0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0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C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0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0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E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0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F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0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0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1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0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2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0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0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0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0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0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87</xdr:row>
      <xdr:rowOff>104775</xdr:rowOff>
    </xdr:from>
    <xdr:ext cx="220435" cy="307521"/>
    <xdr:sp macro="" textlink="">
      <xdr:nvSpPr>
        <xdr:cNvPr id="109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4804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87</xdr:row>
      <xdr:rowOff>95250</xdr:rowOff>
    </xdr:from>
    <xdr:ext cx="221797" cy="307521"/>
    <xdr:sp macro="" textlink="">
      <xdr:nvSpPr>
        <xdr:cNvPr id="109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4904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0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0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B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1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C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10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E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1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1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10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1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3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1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4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11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8395" cy="308541"/>
    <xdr:sp macro="" textlink="">
      <xdr:nvSpPr>
        <xdr:cNvPr id="11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6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1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7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1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1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1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11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11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11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8395" cy="308541"/>
    <xdr:sp macro="" textlink="">
      <xdr:nvSpPr>
        <xdr:cNvPr id="11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E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1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F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11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11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87</xdr:row>
      <xdr:rowOff>104775</xdr:rowOff>
    </xdr:from>
    <xdr:ext cx="219075" cy="314325"/>
    <xdr:sp macro="" textlink="">
      <xdr:nvSpPr>
        <xdr:cNvPr id="1132"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6C04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87</xdr:row>
      <xdr:rowOff>123825</xdr:rowOff>
    </xdr:from>
    <xdr:ext cx="219075" cy="314325"/>
    <xdr:sp macro="" textlink="">
      <xdr:nvSpPr>
        <xdr:cNvPr id="1133"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6D04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F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1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0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2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1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4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1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5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7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1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8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87</xdr:row>
      <xdr:rowOff>104775</xdr:rowOff>
    </xdr:from>
    <xdr:ext cx="220435" cy="307521"/>
    <xdr:sp macro="" textlink="">
      <xdr:nvSpPr>
        <xdr:cNvPr id="115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7E04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87</xdr:row>
      <xdr:rowOff>95250</xdr:rowOff>
    </xdr:from>
    <xdr:ext cx="221797" cy="307521"/>
    <xdr:sp macro="" textlink="">
      <xdr:nvSpPr>
        <xdr:cNvPr id="115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F04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1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2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4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1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5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1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9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1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A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11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8395" cy="308541"/>
    <xdr:sp macro="" textlink="">
      <xdr:nvSpPr>
        <xdr:cNvPr id="11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C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1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D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1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11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11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11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8395" cy="308541"/>
    <xdr:sp macro="" textlink="">
      <xdr:nvSpPr>
        <xdr:cNvPr id="11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4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1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5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1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11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11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1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1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62</xdr:row>
      <xdr:rowOff>104775</xdr:rowOff>
    </xdr:from>
    <xdr:ext cx="219075" cy="314325"/>
    <xdr:sp macro="" textlink="">
      <xdr:nvSpPr>
        <xdr:cNvPr id="1186"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A204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62</xdr:row>
      <xdr:rowOff>123825</xdr:rowOff>
    </xdr:from>
    <xdr:ext cx="219075" cy="314325"/>
    <xdr:sp macro="" textlink="">
      <xdr:nvSpPr>
        <xdr:cNvPr id="1187"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A304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1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1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5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1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6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1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1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8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1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9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1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A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1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B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1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1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D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1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E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1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2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2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2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2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62</xdr:row>
      <xdr:rowOff>104775</xdr:rowOff>
    </xdr:from>
    <xdr:ext cx="220435" cy="307521"/>
    <xdr:sp macro="" textlink="">
      <xdr:nvSpPr>
        <xdr:cNvPr id="120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B404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62</xdr:row>
      <xdr:rowOff>95250</xdr:rowOff>
    </xdr:from>
    <xdr:ext cx="221797" cy="307521"/>
    <xdr:sp macro="" textlink="">
      <xdr:nvSpPr>
        <xdr:cNvPr id="120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B504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2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2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7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2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8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2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2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A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2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B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2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2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D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2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2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F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2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0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12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8395" cy="308541"/>
    <xdr:sp macro="" textlink="">
      <xdr:nvSpPr>
        <xdr:cNvPr id="12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2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2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3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2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2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2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12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12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12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8395" cy="308541"/>
    <xdr:sp macro="" textlink="">
      <xdr:nvSpPr>
        <xdr:cNvPr id="12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A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2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B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2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2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2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2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2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2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2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2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12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12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36</xdr:row>
      <xdr:rowOff>104775</xdr:rowOff>
    </xdr:from>
    <xdr:ext cx="219075" cy="314325"/>
    <xdr:sp macro="" textlink="">
      <xdr:nvSpPr>
        <xdr:cNvPr id="124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D804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36</xdr:row>
      <xdr:rowOff>123825</xdr:rowOff>
    </xdr:from>
    <xdr:ext cx="219075" cy="314325"/>
    <xdr:sp macro="" textlink="">
      <xdr:nvSpPr>
        <xdr:cNvPr id="124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D904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B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C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E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1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3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4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36</xdr:row>
      <xdr:rowOff>104775</xdr:rowOff>
    </xdr:from>
    <xdr:ext cx="220435" cy="307521"/>
    <xdr:sp macro="" textlink="">
      <xdr:nvSpPr>
        <xdr:cNvPr id="125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EA04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36</xdr:row>
      <xdr:rowOff>95250</xdr:rowOff>
    </xdr:from>
    <xdr:ext cx="221797" cy="307521"/>
    <xdr:sp macro="" textlink="">
      <xdr:nvSpPr>
        <xdr:cNvPr id="125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EB04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D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0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1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2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3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5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2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8395" cy="308541"/>
    <xdr:sp macro="" textlink="">
      <xdr:nvSpPr>
        <xdr:cNvPr id="12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8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9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2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2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2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8395" cy="308541"/>
    <xdr:sp macro="" textlink="">
      <xdr:nvSpPr>
        <xdr:cNvPr id="12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0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1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2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2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2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2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11</xdr:row>
      <xdr:rowOff>104775</xdr:rowOff>
    </xdr:from>
    <xdr:ext cx="219075" cy="314325"/>
    <xdr:sp macro="" textlink="">
      <xdr:nvSpPr>
        <xdr:cNvPr id="129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0E05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11</xdr:row>
      <xdr:rowOff>123825</xdr:rowOff>
    </xdr:from>
    <xdr:ext cx="219075" cy="314325"/>
    <xdr:sp macro="" textlink="">
      <xdr:nvSpPr>
        <xdr:cNvPr id="129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0F05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2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2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1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2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2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2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4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5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0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0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9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11</xdr:row>
      <xdr:rowOff>104775</xdr:rowOff>
    </xdr:from>
    <xdr:ext cx="220435" cy="307521"/>
    <xdr:sp macro="" textlink="">
      <xdr:nvSpPr>
        <xdr:cNvPr id="131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2005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11</xdr:row>
      <xdr:rowOff>95250</xdr:rowOff>
    </xdr:from>
    <xdr:ext cx="221797" cy="307521"/>
    <xdr:sp macro="" textlink="">
      <xdr:nvSpPr>
        <xdr:cNvPr id="131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2105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3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4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6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7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8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9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B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C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8395" cy="308541"/>
    <xdr:sp macro="" textlink="">
      <xdr:nvSpPr>
        <xdr:cNvPr id="13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E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F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13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13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8395" cy="308541"/>
    <xdr:sp macro="" textlink="">
      <xdr:nvSpPr>
        <xdr:cNvPr id="13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6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11</xdr:row>
      <xdr:rowOff>104775</xdr:rowOff>
    </xdr:from>
    <xdr:ext cx="219075" cy="314325"/>
    <xdr:sp macro="" textlink="">
      <xdr:nvSpPr>
        <xdr:cNvPr id="1348"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4405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11</xdr:row>
      <xdr:rowOff>123825</xdr:rowOff>
    </xdr:from>
    <xdr:ext cx="219075" cy="314325"/>
    <xdr:sp macro="" textlink="">
      <xdr:nvSpPr>
        <xdr:cNvPr id="1349"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4505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7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8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A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5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B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C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D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11</xdr:row>
      <xdr:rowOff>104775</xdr:rowOff>
    </xdr:from>
    <xdr:ext cx="220435" cy="307521"/>
    <xdr:sp macro="" textlink="">
      <xdr:nvSpPr>
        <xdr:cNvPr id="136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5605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11</xdr:row>
      <xdr:rowOff>95250</xdr:rowOff>
    </xdr:from>
    <xdr:ext cx="221797" cy="307521"/>
    <xdr:sp macro="" textlink="">
      <xdr:nvSpPr>
        <xdr:cNvPr id="136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5705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9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A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C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D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E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F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7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1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2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3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8395" cy="308541"/>
    <xdr:sp macro="" textlink="">
      <xdr:nvSpPr>
        <xdr:cNvPr id="13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4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5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3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8395" cy="308541"/>
    <xdr:sp macro="" textlink="">
      <xdr:nvSpPr>
        <xdr:cNvPr id="13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C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D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3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3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36</xdr:row>
      <xdr:rowOff>104775</xdr:rowOff>
    </xdr:from>
    <xdr:ext cx="219075" cy="314325"/>
    <xdr:sp macro="" textlink="">
      <xdr:nvSpPr>
        <xdr:cNvPr id="1402"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7A05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36</xdr:row>
      <xdr:rowOff>123825</xdr:rowOff>
    </xdr:from>
    <xdr:ext cx="219075" cy="314325"/>
    <xdr:sp macro="" textlink="">
      <xdr:nvSpPr>
        <xdr:cNvPr id="1403"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7B05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0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D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E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0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0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2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3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5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36</xdr:row>
      <xdr:rowOff>104775</xdr:rowOff>
    </xdr:from>
    <xdr:ext cx="220435" cy="307521"/>
    <xdr:sp macro="" textlink="">
      <xdr:nvSpPr>
        <xdr:cNvPr id="142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8C05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36</xdr:row>
      <xdr:rowOff>95250</xdr:rowOff>
    </xdr:from>
    <xdr:ext cx="221797" cy="307521"/>
    <xdr:sp macro="" textlink="">
      <xdr:nvSpPr>
        <xdr:cNvPr id="142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8D05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F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0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2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3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4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5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7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8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4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8395" cy="308541"/>
    <xdr:sp macro="" textlink="">
      <xdr:nvSpPr>
        <xdr:cNvPr id="14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A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B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4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4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4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8395" cy="308541"/>
    <xdr:sp macro="" textlink="">
      <xdr:nvSpPr>
        <xdr:cNvPr id="14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2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3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4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4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4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4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62</xdr:row>
      <xdr:rowOff>104775</xdr:rowOff>
    </xdr:from>
    <xdr:ext cx="219075" cy="314325"/>
    <xdr:sp macro="" textlink="">
      <xdr:nvSpPr>
        <xdr:cNvPr id="1456"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B005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62</xdr:row>
      <xdr:rowOff>123825</xdr:rowOff>
    </xdr:from>
    <xdr:ext cx="219075" cy="314325"/>
    <xdr:sp macro="" textlink="">
      <xdr:nvSpPr>
        <xdr:cNvPr id="1457"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B105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4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3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14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4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4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6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14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7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8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14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9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4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B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14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4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4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4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4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4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62</xdr:row>
      <xdr:rowOff>104775</xdr:rowOff>
    </xdr:from>
    <xdr:ext cx="220435" cy="307521"/>
    <xdr:sp macro="" textlink="">
      <xdr:nvSpPr>
        <xdr:cNvPr id="147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C205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62</xdr:row>
      <xdr:rowOff>95250</xdr:rowOff>
    </xdr:from>
    <xdr:ext cx="221797" cy="307521"/>
    <xdr:sp macro="" textlink="">
      <xdr:nvSpPr>
        <xdr:cNvPr id="147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C305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4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7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5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14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6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4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8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14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9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A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14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B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4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D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14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E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14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8395" cy="308541"/>
    <xdr:sp macro="" textlink="">
      <xdr:nvSpPr>
        <xdr:cNvPr id="14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0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14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1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4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4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4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14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14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14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8395" cy="308541"/>
    <xdr:sp macro="" textlink="">
      <xdr:nvSpPr>
        <xdr:cNvPr id="14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8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14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9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4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4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5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5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5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5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5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5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15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15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5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87</xdr:row>
      <xdr:rowOff>104775</xdr:rowOff>
    </xdr:from>
    <xdr:ext cx="219075" cy="314325"/>
    <xdr:sp macro="" textlink="">
      <xdr:nvSpPr>
        <xdr:cNvPr id="151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E605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87</xdr:row>
      <xdr:rowOff>123825</xdr:rowOff>
    </xdr:from>
    <xdr:ext cx="219075" cy="314325"/>
    <xdr:sp macro="" textlink="">
      <xdr:nvSpPr>
        <xdr:cNvPr id="151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E705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9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15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A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C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15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D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15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F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1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15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2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5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5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5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5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87</xdr:row>
      <xdr:rowOff>104775</xdr:rowOff>
    </xdr:from>
    <xdr:ext cx="220435" cy="307521"/>
    <xdr:sp macro="" textlink="">
      <xdr:nvSpPr>
        <xdr:cNvPr id="152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F805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87</xdr:row>
      <xdr:rowOff>95250</xdr:rowOff>
    </xdr:from>
    <xdr:ext cx="221797" cy="307521"/>
    <xdr:sp macro="" textlink="">
      <xdr:nvSpPr>
        <xdr:cNvPr id="152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F905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B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15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C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E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15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F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006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15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106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306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15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406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15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6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8395" cy="308541"/>
    <xdr:sp macro="" textlink="">
      <xdr:nvSpPr>
        <xdr:cNvPr id="15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606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15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706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5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6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5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6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5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6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15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6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15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6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15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6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8395" cy="308541"/>
    <xdr:sp macro="" textlink="">
      <xdr:nvSpPr>
        <xdr:cNvPr id="15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E06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15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6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5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15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6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15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6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36</xdr:row>
      <xdr:rowOff>104775</xdr:rowOff>
    </xdr:from>
    <xdr:ext cx="219075" cy="314325"/>
    <xdr:sp macro="" textlink="">
      <xdr:nvSpPr>
        <xdr:cNvPr id="156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1A060000}"/>
            </a:ext>
          </a:extLst>
        </xdr:cNvPr>
        <xdr:cNvSpPr/>
      </xdr:nvSpPr>
      <xdr:spPr bwMode="auto">
        <a:xfrm>
          <a:off x="7697221"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36</xdr:row>
      <xdr:rowOff>95250</xdr:rowOff>
    </xdr:from>
    <xdr:ext cx="219075" cy="314325"/>
    <xdr:sp macro="" textlink="">
      <xdr:nvSpPr>
        <xdr:cNvPr id="156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1B060000}"/>
            </a:ext>
          </a:extLst>
        </xdr:cNvPr>
        <xdr:cNvSpPr/>
      </xdr:nvSpPr>
      <xdr:spPr bwMode="auto">
        <a:xfrm>
          <a:off x="9746456" y="1139768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D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E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0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1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2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3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5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6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4993" cy="308541"/>
    <xdr:sp macro="" textlink="">
      <xdr:nvSpPr>
        <xdr:cNvPr id="15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60000}"/>
            </a:ext>
          </a:extLst>
        </xdr:cNvPr>
        <xdr:cNvSpPr/>
      </xdr:nvSpPr>
      <xdr:spPr bwMode="auto">
        <a:xfrm>
          <a:off x="5758203"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36</xdr:row>
      <xdr:rowOff>104775</xdr:rowOff>
    </xdr:from>
    <xdr:ext cx="220435" cy="307521"/>
    <xdr:sp macro="" textlink="">
      <xdr:nvSpPr>
        <xdr:cNvPr id="158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2E060000}"/>
            </a:ext>
          </a:extLst>
        </xdr:cNvPr>
        <xdr:cNvSpPr/>
      </xdr:nvSpPr>
      <xdr:spPr bwMode="auto">
        <a:xfrm>
          <a:off x="7697221" y="11407208"/>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36</xdr:row>
      <xdr:rowOff>95250</xdr:rowOff>
    </xdr:from>
    <xdr:ext cx="221797" cy="307521"/>
    <xdr:sp macro="" textlink="">
      <xdr:nvSpPr>
        <xdr:cNvPr id="158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2F060000}"/>
            </a:ext>
          </a:extLst>
        </xdr:cNvPr>
        <xdr:cNvSpPr/>
      </xdr:nvSpPr>
      <xdr:spPr bwMode="auto">
        <a:xfrm>
          <a:off x="9746456" y="11397683"/>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1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2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4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5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6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9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A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5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8395" cy="308541"/>
    <xdr:sp macro="" textlink="">
      <xdr:nvSpPr>
        <xdr:cNvPr id="15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C060000}"/>
            </a:ext>
          </a:extLst>
        </xdr:cNvPr>
        <xdr:cNvSpPr/>
      </xdr:nvSpPr>
      <xdr:spPr bwMode="auto">
        <a:xfrm>
          <a:off x="9727406" y="1140720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4993" cy="308541"/>
    <xdr:sp macro="" textlink="">
      <xdr:nvSpPr>
        <xdr:cNvPr id="15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60000}"/>
            </a:ext>
          </a:extLst>
        </xdr:cNvPr>
        <xdr:cNvSpPr/>
      </xdr:nvSpPr>
      <xdr:spPr bwMode="auto">
        <a:xfrm>
          <a:off x="5758203"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5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8395" cy="308541"/>
    <xdr:sp macro="" textlink="">
      <xdr:nvSpPr>
        <xdr:cNvPr id="16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0060000}"/>
            </a:ext>
          </a:extLst>
        </xdr:cNvPr>
        <xdr:cNvSpPr/>
      </xdr:nvSpPr>
      <xdr:spPr bwMode="auto">
        <a:xfrm>
          <a:off x="9727406" y="1140720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6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1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6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6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11</xdr:row>
      <xdr:rowOff>104775</xdr:rowOff>
    </xdr:from>
    <xdr:ext cx="219075" cy="314325"/>
    <xdr:sp macro="" textlink="">
      <xdr:nvSpPr>
        <xdr:cNvPr id="161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4C060000}"/>
            </a:ext>
          </a:extLst>
        </xdr:cNvPr>
        <xdr:cNvSpPr/>
      </xdr:nvSpPr>
      <xdr:spPr bwMode="auto">
        <a:xfrm>
          <a:off x="7697221"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11</xdr:row>
      <xdr:rowOff>95250</xdr:rowOff>
    </xdr:from>
    <xdr:ext cx="219075" cy="314325"/>
    <xdr:sp macro="" textlink="">
      <xdr:nvSpPr>
        <xdr:cNvPr id="161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4D060000}"/>
            </a:ext>
          </a:extLst>
        </xdr:cNvPr>
        <xdr:cNvSpPr/>
      </xdr:nvSpPr>
      <xdr:spPr bwMode="auto">
        <a:xfrm>
          <a:off x="9746456" y="1139768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2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3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4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5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7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8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15</xdr:row>
      <xdr:rowOff>114300</xdr:rowOff>
    </xdr:from>
    <xdr:ext cx="219075" cy="314325"/>
    <xdr:sp macro="" textlink="">
      <xdr:nvSpPr>
        <xdr:cNvPr id="16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15</xdr:row>
      <xdr:rowOff>114300</xdr:rowOff>
    </xdr:from>
    <xdr:ext cx="219075" cy="314325"/>
    <xdr:sp macro="" textlink="">
      <xdr:nvSpPr>
        <xdr:cNvPr id="16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15</xdr:row>
      <xdr:rowOff>114300</xdr:rowOff>
    </xdr:from>
    <xdr:ext cx="219075" cy="314325"/>
    <xdr:sp macro="" textlink="">
      <xdr:nvSpPr>
        <xdr:cNvPr id="16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15</xdr:row>
      <xdr:rowOff>114300</xdr:rowOff>
    </xdr:from>
    <xdr:ext cx="219075" cy="314325"/>
    <xdr:sp macro="" textlink="">
      <xdr:nvSpPr>
        <xdr:cNvPr id="16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15</xdr:row>
      <xdr:rowOff>114300</xdr:rowOff>
    </xdr:from>
    <xdr:ext cx="219075" cy="314325"/>
    <xdr:sp macro="" textlink="">
      <xdr:nvSpPr>
        <xdr:cNvPr id="16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15</xdr:row>
      <xdr:rowOff>114300</xdr:rowOff>
    </xdr:from>
    <xdr:ext cx="219075" cy="314325"/>
    <xdr:sp macro="" textlink="">
      <xdr:nvSpPr>
        <xdr:cNvPr id="16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15</xdr:row>
      <xdr:rowOff>114300</xdr:rowOff>
    </xdr:from>
    <xdr:ext cx="214993" cy="308541"/>
    <xdr:sp macro="" textlink="">
      <xdr:nvSpPr>
        <xdr:cNvPr id="16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60000}"/>
            </a:ext>
          </a:extLst>
        </xdr:cNvPr>
        <xdr:cNvSpPr/>
      </xdr:nvSpPr>
      <xdr:spPr bwMode="auto">
        <a:xfrm>
          <a:off x="5758203"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11</xdr:row>
      <xdr:rowOff>104775</xdr:rowOff>
    </xdr:from>
    <xdr:ext cx="220435" cy="307521"/>
    <xdr:sp macro="" textlink="">
      <xdr:nvSpPr>
        <xdr:cNvPr id="163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60060000}"/>
            </a:ext>
          </a:extLst>
        </xdr:cNvPr>
        <xdr:cNvSpPr/>
      </xdr:nvSpPr>
      <xdr:spPr bwMode="auto">
        <a:xfrm>
          <a:off x="7697221" y="11407208"/>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11</xdr:row>
      <xdr:rowOff>95250</xdr:rowOff>
    </xdr:from>
    <xdr:ext cx="221797" cy="307521"/>
    <xdr:sp macro="" textlink="">
      <xdr:nvSpPr>
        <xdr:cNvPr id="163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61060000}"/>
            </a:ext>
          </a:extLst>
        </xdr:cNvPr>
        <xdr:cNvSpPr/>
      </xdr:nvSpPr>
      <xdr:spPr bwMode="auto">
        <a:xfrm>
          <a:off x="9746456" y="11397683"/>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3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4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6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7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8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9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B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C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8395" cy="308541"/>
    <xdr:sp macro="" textlink="">
      <xdr:nvSpPr>
        <xdr:cNvPr id="16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E060000}"/>
            </a:ext>
          </a:extLst>
        </xdr:cNvPr>
        <xdr:cNvSpPr/>
      </xdr:nvSpPr>
      <xdr:spPr bwMode="auto">
        <a:xfrm>
          <a:off x="9727406" y="1140720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F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15</xdr:row>
      <xdr:rowOff>114300</xdr:rowOff>
    </xdr:from>
    <xdr:ext cx="214993" cy="308541"/>
    <xdr:sp macro="" textlink="">
      <xdr:nvSpPr>
        <xdr:cNvPr id="16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60000}"/>
            </a:ext>
          </a:extLst>
        </xdr:cNvPr>
        <xdr:cNvSpPr/>
      </xdr:nvSpPr>
      <xdr:spPr bwMode="auto">
        <a:xfrm>
          <a:off x="5758203"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8395" cy="308541"/>
    <xdr:sp macro="" textlink="">
      <xdr:nvSpPr>
        <xdr:cNvPr id="16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2060000}"/>
            </a:ext>
          </a:extLst>
        </xdr:cNvPr>
        <xdr:cNvSpPr/>
      </xdr:nvSpPr>
      <xdr:spPr bwMode="auto">
        <a:xfrm>
          <a:off x="9727406" y="1140720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8395" cy="308541"/>
    <xdr:sp macro="" textlink="">
      <xdr:nvSpPr>
        <xdr:cNvPr id="16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F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0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6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8395" cy="308541"/>
    <xdr:sp macro="" textlink="">
      <xdr:nvSpPr>
        <xdr:cNvPr id="16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A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6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B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6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6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4993" cy="308541"/>
    <xdr:sp macro="" textlink="">
      <xdr:nvSpPr>
        <xdr:cNvPr id="16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8395" cy="308541"/>
    <xdr:sp macro="" textlink="">
      <xdr:nvSpPr>
        <xdr:cNvPr id="16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5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16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6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16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16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16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16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16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16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4993" cy="308541"/>
    <xdr:sp macro="" textlink="">
      <xdr:nvSpPr>
        <xdr:cNvPr id="16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4993" cy="308541"/>
    <xdr:sp macro="" textlink="">
      <xdr:nvSpPr>
        <xdr:cNvPr id="16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4993" cy="308541"/>
    <xdr:sp macro="" textlink="">
      <xdr:nvSpPr>
        <xdr:cNvPr id="16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8395" cy="308541"/>
    <xdr:sp macro="" textlink="">
      <xdr:nvSpPr>
        <xdr:cNvPr id="16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0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16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1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16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16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17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17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17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17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4993" cy="308541"/>
    <xdr:sp macro="" textlink="">
      <xdr:nvSpPr>
        <xdr:cNvPr id="17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4993" cy="308541"/>
    <xdr:sp macro="" textlink="">
      <xdr:nvSpPr>
        <xdr:cNvPr id="17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4993" cy="308541"/>
    <xdr:sp macro="" textlink="">
      <xdr:nvSpPr>
        <xdr:cNvPr id="17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8395" cy="308541"/>
    <xdr:sp macro="" textlink="">
      <xdr:nvSpPr>
        <xdr:cNvPr id="17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B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17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C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17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17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17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17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17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17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4993" cy="308541"/>
    <xdr:sp macro="" textlink="">
      <xdr:nvSpPr>
        <xdr:cNvPr id="17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4993" cy="308541"/>
    <xdr:sp macro="" textlink="">
      <xdr:nvSpPr>
        <xdr:cNvPr id="17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4993" cy="308541"/>
    <xdr:sp macro="" textlink="">
      <xdr:nvSpPr>
        <xdr:cNvPr id="17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8395" cy="308541"/>
    <xdr:sp macro="" textlink="">
      <xdr:nvSpPr>
        <xdr:cNvPr id="17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6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17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7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17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17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17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17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17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17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4993" cy="308541"/>
    <xdr:sp macro="" textlink="">
      <xdr:nvSpPr>
        <xdr:cNvPr id="17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4993" cy="308541"/>
    <xdr:sp macro="" textlink="">
      <xdr:nvSpPr>
        <xdr:cNvPr id="17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7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8395" cy="308541"/>
    <xdr:sp macro="" textlink="">
      <xdr:nvSpPr>
        <xdr:cNvPr id="17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1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7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2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7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7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7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8395" cy="308541"/>
    <xdr:sp macro="" textlink="">
      <xdr:nvSpPr>
        <xdr:cNvPr id="17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C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7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D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7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7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17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8395" cy="308541"/>
    <xdr:sp macro="" textlink="">
      <xdr:nvSpPr>
        <xdr:cNvPr id="17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7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17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8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17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17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17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8395" cy="308541"/>
    <xdr:sp macro="" textlink="">
      <xdr:nvSpPr>
        <xdr:cNvPr id="17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2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17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3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17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17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7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8395" cy="308541"/>
    <xdr:sp macro="" textlink="">
      <xdr:nvSpPr>
        <xdr:cNvPr id="17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D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17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7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7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7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8395" cy="308541"/>
    <xdr:sp macro="" textlink="">
      <xdr:nvSpPr>
        <xdr:cNvPr id="17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8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17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9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7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7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17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8395" cy="308541"/>
    <xdr:sp macro="" textlink="">
      <xdr:nvSpPr>
        <xdr:cNvPr id="17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3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17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4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7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7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7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8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8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18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18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18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18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8395" cy="308541"/>
    <xdr:sp macro="" textlink="">
      <xdr:nvSpPr>
        <xdr:cNvPr id="18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E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18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8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8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8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8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8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18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18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18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18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8395" cy="308541"/>
    <xdr:sp macro="" textlink="">
      <xdr:nvSpPr>
        <xdr:cNvPr id="18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9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18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8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8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8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8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8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18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18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18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18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8395" cy="308541"/>
    <xdr:sp macro="" textlink="">
      <xdr:nvSpPr>
        <xdr:cNvPr id="18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4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18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5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8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8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8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8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8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18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18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18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8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8395" cy="308541"/>
    <xdr:sp macro="" textlink="">
      <xdr:nvSpPr>
        <xdr:cNvPr id="18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F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8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0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8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8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8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8395" cy="308541"/>
    <xdr:sp macro="" textlink="">
      <xdr:nvSpPr>
        <xdr:cNvPr id="18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A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8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B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8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8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8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8395" cy="308541"/>
    <xdr:sp macro="" textlink="">
      <xdr:nvSpPr>
        <xdr:cNvPr id="18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5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8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6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8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8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8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8395" cy="308541"/>
    <xdr:sp macro="" textlink="">
      <xdr:nvSpPr>
        <xdr:cNvPr id="18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8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8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8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18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8395" cy="308541"/>
    <xdr:sp macro="" textlink="">
      <xdr:nvSpPr>
        <xdr:cNvPr id="18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B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18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C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8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8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8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8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8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18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18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18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18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8395" cy="308541"/>
    <xdr:sp macro="" textlink="">
      <xdr:nvSpPr>
        <xdr:cNvPr id="18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6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18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7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8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8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8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8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9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19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19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19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19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8395" cy="308541"/>
    <xdr:sp macro="" textlink="">
      <xdr:nvSpPr>
        <xdr:cNvPr id="190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1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19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2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9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9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9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9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9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19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19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19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19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8395" cy="308541"/>
    <xdr:sp macro="" textlink="">
      <xdr:nvSpPr>
        <xdr:cNvPr id="19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C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19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D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9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9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9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9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9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19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19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19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1476375</xdr:colOff>
          <xdr:row>18</xdr:row>
          <xdr:rowOff>9525</xdr:rowOff>
        </xdr:from>
        <xdr:to>
          <xdr:col>2</xdr:col>
          <xdr:colOff>1695450</xdr:colOff>
          <xdr:row>19</xdr:row>
          <xdr:rowOff>0</xdr:rowOff>
        </xdr:to>
        <xdr:sp macro="" textlink="">
          <xdr:nvSpPr>
            <xdr:cNvPr id="2" name="Check Box 3" hidden="1">
              <a:extLst>
                <a:ext uri="{63B3BB69-23CF-44E3-9099-C40C66FF867C}">
                  <a14:compatExt spid="_x0000_s3075"/>
                </a:ext>
                <a:ext uri="{FF2B5EF4-FFF2-40B4-BE49-F238E27FC236}">
                  <a16:creationId xmlns:a16="http://schemas.microsoft.com/office/drawing/2014/main" id="{00000000-0008-0000-01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1752600</xdr:colOff>
      <xdr:row>11</xdr:row>
      <xdr:rowOff>114300</xdr:rowOff>
    </xdr:from>
    <xdr:ext cx="224802" cy="329565"/>
    <xdr:sp macro="" textlink="">
      <xdr:nvSpPr>
        <xdr:cNvPr id="19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70000}"/>
            </a:ext>
          </a:extLst>
        </xdr:cNvPr>
        <xdr:cNvSpPr/>
      </xdr:nvSpPr>
      <xdr:spPr bwMode="auto">
        <a:xfrm>
          <a:off x="5867400" y="6800850"/>
          <a:ext cx="224802" cy="329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2635" cy="307975"/>
    <xdr:sp macro="" textlink="">
      <xdr:nvSpPr>
        <xdr:cNvPr id="19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70000}"/>
            </a:ext>
          </a:extLst>
        </xdr:cNvPr>
        <xdr:cNvSpPr/>
      </xdr:nvSpPr>
      <xdr:spPr bwMode="auto">
        <a:xfrm>
          <a:off x="3867150" y="6791325"/>
          <a:ext cx="212635" cy="307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9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8070000}"/>
            </a:ext>
          </a:extLst>
        </xdr:cNvPr>
        <xdr:cNvSpPr/>
      </xdr:nvSpPr>
      <xdr:spPr bwMode="auto">
        <a:xfrm>
          <a:off x="3867150" y="69818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9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70000}"/>
            </a:ext>
          </a:extLst>
        </xdr:cNvPr>
        <xdr:cNvSpPr/>
      </xdr:nvSpPr>
      <xdr:spPr bwMode="auto">
        <a:xfrm>
          <a:off x="5867400" y="68008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9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70000}"/>
            </a:ext>
          </a:extLst>
        </xdr:cNvPr>
        <xdr:cNvSpPr/>
      </xdr:nvSpPr>
      <xdr:spPr bwMode="auto">
        <a:xfrm>
          <a:off x="5867400" y="68008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24802" cy="329565"/>
    <xdr:sp macro="" textlink="">
      <xdr:nvSpPr>
        <xdr:cNvPr id="19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70000}"/>
            </a:ext>
          </a:extLst>
        </xdr:cNvPr>
        <xdr:cNvSpPr/>
      </xdr:nvSpPr>
      <xdr:spPr bwMode="auto">
        <a:xfrm>
          <a:off x="5867400" y="6848475"/>
          <a:ext cx="224802" cy="329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2635" cy="307975"/>
    <xdr:sp macro="" textlink="">
      <xdr:nvSpPr>
        <xdr:cNvPr id="19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2070000}"/>
            </a:ext>
          </a:extLst>
        </xdr:cNvPr>
        <xdr:cNvSpPr/>
      </xdr:nvSpPr>
      <xdr:spPr bwMode="auto">
        <a:xfrm>
          <a:off x="3867150" y="6838950"/>
          <a:ext cx="212635" cy="307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9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3070000}"/>
            </a:ext>
          </a:extLst>
        </xdr:cNvPr>
        <xdr:cNvSpPr/>
      </xdr:nvSpPr>
      <xdr:spPr bwMode="auto">
        <a:xfrm>
          <a:off x="3867150" y="70294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9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70000}"/>
            </a:ext>
          </a:extLst>
        </xdr:cNvPr>
        <xdr:cNvSpPr/>
      </xdr:nvSpPr>
      <xdr:spPr bwMode="auto">
        <a:xfrm>
          <a:off x="5867400" y="684847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9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70000}"/>
            </a:ext>
          </a:extLst>
        </xdr:cNvPr>
        <xdr:cNvSpPr/>
      </xdr:nvSpPr>
      <xdr:spPr bwMode="auto">
        <a:xfrm>
          <a:off x="5867400" y="684847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24802" cy="320040"/>
    <xdr:sp macro="" textlink="">
      <xdr:nvSpPr>
        <xdr:cNvPr id="19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0095" cy="297180"/>
    <xdr:sp macro="" textlink="">
      <xdr:nvSpPr>
        <xdr:cNvPr id="19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D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9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E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9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9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24802" cy="320040"/>
    <xdr:sp macro="" textlink="">
      <xdr:nvSpPr>
        <xdr:cNvPr id="19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0095" cy="297180"/>
    <xdr:sp macro="" textlink="">
      <xdr:nvSpPr>
        <xdr:cNvPr id="19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8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9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9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9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9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24802" cy="320040"/>
    <xdr:sp macro="" textlink="">
      <xdr:nvSpPr>
        <xdr:cNvPr id="19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0095" cy="297180"/>
    <xdr:sp macro="" textlink="">
      <xdr:nvSpPr>
        <xdr:cNvPr id="19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3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19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4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19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19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24802" cy="320040"/>
    <xdr:sp macro="" textlink="">
      <xdr:nvSpPr>
        <xdr:cNvPr id="19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0095" cy="297180"/>
    <xdr:sp macro="" textlink="">
      <xdr:nvSpPr>
        <xdr:cNvPr id="19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E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19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F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9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9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24802" cy="320040"/>
    <xdr:sp macro="" textlink="">
      <xdr:nvSpPr>
        <xdr:cNvPr id="19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0095" cy="297180"/>
    <xdr:sp macro="" textlink="">
      <xdr:nvSpPr>
        <xdr:cNvPr id="19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9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19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A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9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9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9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9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9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20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20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20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24802" cy="320040"/>
    <xdr:sp macro="" textlink="">
      <xdr:nvSpPr>
        <xdr:cNvPr id="20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0095" cy="297180"/>
    <xdr:sp macro="" textlink="">
      <xdr:nvSpPr>
        <xdr:cNvPr id="20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4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200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5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20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20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24802" cy="320040"/>
    <xdr:sp macro="" textlink="">
      <xdr:nvSpPr>
        <xdr:cNvPr id="20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0095" cy="297180"/>
    <xdr:sp macro="" textlink="">
      <xdr:nvSpPr>
        <xdr:cNvPr id="20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20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20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20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24802" cy="320040"/>
    <xdr:sp macro="" textlink="">
      <xdr:nvSpPr>
        <xdr:cNvPr id="20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0095" cy="297180"/>
    <xdr:sp macro="" textlink="">
      <xdr:nvSpPr>
        <xdr:cNvPr id="20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A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20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B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20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20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24802" cy="320040"/>
    <xdr:sp macro="" textlink="">
      <xdr:nvSpPr>
        <xdr:cNvPr id="20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0095" cy="297180"/>
    <xdr:sp macro="" textlink="">
      <xdr:nvSpPr>
        <xdr:cNvPr id="20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5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20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20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20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24802" cy="320040"/>
    <xdr:sp macro="" textlink="">
      <xdr:nvSpPr>
        <xdr:cNvPr id="20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70000}"/>
            </a:ext>
          </a:extLst>
        </xdr:cNvPr>
        <xdr:cNvSpPr/>
      </xdr:nvSpPr>
      <xdr:spPr bwMode="auto">
        <a:xfrm>
          <a:off x="5854700" y="66929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0095" cy="297180"/>
    <xdr:sp macro="" textlink="">
      <xdr:nvSpPr>
        <xdr:cNvPr id="20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0080000}"/>
            </a:ext>
          </a:extLst>
        </xdr:cNvPr>
        <xdr:cNvSpPr/>
      </xdr:nvSpPr>
      <xdr:spPr bwMode="auto">
        <a:xfrm>
          <a:off x="3863340" y="668464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20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1080000}"/>
            </a:ext>
          </a:extLst>
        </xdr:cNvPr>
        <xdr:cNvSpPr/>
      </xdr:nvSpPr>
      <xdr:spPr bwMode="auto">
        <a:xfrm>
          <a:off x="3863340" y="68687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0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80000}"/>
            </a:ext>
          </a:extLst>
        </xdr:cNvPr>
        <xdr:cNvSpPr/>
      </xdr:nvSpPr>
      <xdr:spPr bwMode="auto">
        <a:xfrm>
          <a:off x="5854700" y="66929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0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80000}"/>
            </a:ext>
          </a:extLst>
        </xdr:cNvPr>
        <xdr:cNvSpPr/>
      </xdr:nvSpPr>
      <xdr:spPr bwMode="auto">
        <a:xfrm>
          <a:off x="5854700" y="66929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24802" cy="320040"/>
    <xdr:sp macro="" textlink="">
      <xdr:nvSpPr>
        <xdr:cNvPr id="20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0095" cy="295910"/>
    <xdr:sp macro="" textlink="">
      <xdr:nvSpPr>
        <xdr:cNvPr id="20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B080000}"/>
            </a:ext>
          </a:extLst>
        </xdr:cNvPr>
        <xdr:cNvSpPr/>
      </xdr:nvSpPr>
      <xdr:spPr bwMode="auto">
        <a:xfrm>
          <a:off x="3863340" y="6678295"/>
          <a:ext cx="210095" cy="2959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20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20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20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20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20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20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20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4993" cy="308541"/>
    <xdr:sp macro="" textlink="">
      <xdr:nvSpPr>
        <xdr:cNvPr id="20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4993" cy="308541"/>
    <xdr:sp macro="" textlink="">
      <xdr:nvSpPr>
        <xdr:cNvPr id="20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24802" cy="320040"/>
    <xdr:sp macro="" textlink="">
      <xdr:nvSpPr>
        <xdr:cNvPr id="20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0095" cy="294640"/>
    <xdr:sp macro="" textlink="">
      <xdr:nvSpPr>
        <xdr:cNvPr id="20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80000}"/>
            </a:ext>
          </a:extLst>
        </xdr:cNvPr>
        <xdr:cNvSpPr/>
      </xdr:nvSpPr>
      <xdr:spPr bwMode="auto">
        <a:xfrm>
          <a:off x="3863340" y="6678295"/>
          <a:ext cx="210095" cy="294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20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20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20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20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20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20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20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4993" cy="308541"/>
    <xdr:sp macro="" textlink="">
      <xdr:nvSpPr>
        <xdr:cNvPr id="20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4993" cy="308541"/>
    <xdr:sp macro="" textlink="">
      <xdr:nvSpPr>
        <xdr:cNvPr id="20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24802" cy="320040"/>
    <xdr:sp macro="" textlink="">
      <xdr:nvSpPr>
        <xdr:cNvPr id="20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0095" cy="293370"/>
    <xdr:sp macro="" textlink="">
      <xdr:nvSpPr>
        <xdr:cNvPr id="20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1080000}"/>
            </a:ext>
          </a:extLst>
        </xdr:cNvPr>
        <xdr:cNvSpPr/>
      </xdr:nvSpPr>
      <xdr:spPr bwMode="auto">
        <a:xfrm>
          <a:off x="3863340" y="6678295"/>
          <a:ext cx="210095" cy="2933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20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2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20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20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20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20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20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20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4993" cy="308541"/>
    <xdr:sp macro="" textlink="">
      <xdr:nvSpPr>
        <xdr:cNvPr id="20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4993" cy="308541"/>
    <xdr:sp macro="" textlink="">
      <xdr:nvSpPr>
        <xdr:cNvPr id="20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24802" cy="320040"/>
    <xdr:sp macro="" textlink="">
      <xdr:nvSpPr>
        <xdr:cNvPr id="20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0095" cy="292100"/>
    <xdr:sp macro="" textlink="">
      <xdr:nvSpPr>
        <xdr:cNvPr id="20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C080000}"/>
            </a:ext>
          </a:extLst>
        </xdr:cNvPr>
        <xdr:cNvSpPr/>
      </xdr:nvSpPr>
      <xdr:spPr bwMode="auto">
        <a:xfrm>
          <a:off x="3863340" y="6678295"/>
          <a:ext cx="210095" cy="292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20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D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20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20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20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20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20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20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4993" cy="308541"/>
    <xdr:sp macro="" textlink="">
      <xdr:nvSpPr>
        <xdr:cNvPr id="21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4993" cy="308541"/>
    <xdr:sp macro="" textlink="">
      <xdr:nvSpPr>
        <xdr:cNvPr id="21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24802" cy="320040"/>
    <xdr:sp macro="" textlink="">
      <xdr:nvSpPr>
        <xdr:cNvPr id="21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0095" cy="290830"/>
    <xdr:sp macro="" textlink="">
      <xdr:nvSpPr>
        <xdr:cNvPr id="21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21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8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21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21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21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21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21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21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21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21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24802" cy="320040"/>
    <xdr:sp macro="" textlink="">
      <xdr:nvSpPr>
        <xdr:cNvPr id="21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0095" cy="290830"/>
    <xdr:sp macro="" textlink="">
      <xdr:nvSpPr>
        <xdr:cNvPr id="21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2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21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3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21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21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21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21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21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21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21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21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24802" cy="320040"/>
    <xdr:sp macro="" textlink="">
      <xdr:nvSpPr>
        <xdr:cNvPr id="21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0095" cy="290830"/>
    <xdr:sp macro="" textlink="">
      <xdr:nvSpPr>
        <xdr:cNvPr id="21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D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21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E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21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21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21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21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21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21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21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21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24802" cy="320040"/>
    <xdr:sp macro="" textlink="">
      <xdr:nvSpPr>
        <xdr:cNvPr id="21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0095" cy="290830"/>
    <xdr:sp macro="" textlink="">
      <xdr:nvSpPr>
        <xdr:cNvPr id="21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8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21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9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21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21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21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21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21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21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21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21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24802" cy="320040"/>
    <xdr:sp macro="" textlink="">
      <xdr:nvSpPr>
        <xdr:cNvPr id="21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0095" cy="290830"/>
    <xdr:sp macro="" textlink="">
      <xdr:nvSpPr>
        <xdr:cNvPr id="21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3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21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4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21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21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21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21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21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21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21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21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24802" cy="320040"/>
    <xdr:sp macro="" textlink="">
      <xdr:nvSpPr>
        <xdr:cNvPr id="21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0095" cy="290830"/>
    <xdr:sp macro="" textlink="">
      <xdr:nvSpPr>
        <xdr:cNvPr id="21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E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21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F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21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21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21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21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21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21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21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21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24802" cy="320040"/>
    <xdr:sp macro="" textlink="">
      <xdr:nvSpPr>
        <xdr:cNvPr id="21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0095" cy="290830"/>
    <xdr:sp macro="" textlink="">
      <xdr:nvSpPr>
        <xdr:cNvPr id="21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9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21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A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1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1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1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1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1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1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1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1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24802" cy="320040"/>
    <xdr:sp macro="" textlink="">
      <xdr:nvSpPr>
        <xdr:cNvPr id="21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0095" cy="290830"/>
    <xdr:sp macro="" textlink="">
      <xdr:nvSpPr>
        <xdr:cNvPr id="21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4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21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5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1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1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1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1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1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1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1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1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24802" cy="320040"/>
    <xdr:sp macro="" textlink="">
      <xdr:nvSpPr>
        <xdr:cNvPr id="21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11</xdr:row>
      <xdr:rowOff>104775</xdr:rowOff>
    </xdr:from>
    <xdr:ext cx="210095" cy="290830"/>
    <xdr:sp macro="" textlink="">
      <xdr:nvSpPr>
        <xdr:cNvPr id="21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F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12</xdr:row>
      <xdr:rowOff>104775</xdr:rowOff>
    </xdr:from>
    <xdr:ext cx="219075" cy="314325"/>
    <xdr:sp macro="" textlink="">
      <xdr:nvSpPr>
        <xdr:cNvPr id="21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0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1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2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24802" cy="320040"/>
    <xdr:sp macro="" textlink="">
      <xdr:nvSpPr>
        <xdr:cNvPr id="22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8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36</xdr:row>
      <xdr:rowOff>104775</xdr:rowOff>
    </xdr:from>
    <xdr:ext cx="210095" cy="290830"/>
    <xdr:sp macro="" textlink="">
      <xdr:nvSpPr>
        <xdr:cNvPr id="22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608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37</xdr:row>
      <xdr:rowOff>104775</xdr:rowOff>
    </xdr:from>
    <xdr:ext cx="219075" cy="314325"/>
    <xdr:sp macro="" textlink="">
      <xdr:nvSpPr>
        <xdr:cNvPr id="22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708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2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2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2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2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2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2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2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2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24802" cy="320040"/>
    <xdr:sp macro="" textlink="">
      <xdr:nvSpPr>
        <xdr:cNvPr id="22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8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22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2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22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62</xdr:row>
      <xdr:rowOff>104775</xdr:rowOff>
    </xdr:from>
    <xdr:ext cx="210095" cy="290830"/>
    <xdr:sp macro="" textlink="">
      <xdr:nvSpPr>
        <xdr:cNvPr id="22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508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63</xdr:row>
      <xdr:rowOff>104775</xdr:rowOff>
    </xdr:from>
    <xdr:ext cx="219075" cy="314325"/>
    <xdr:sp macro="" textlink="">
      <xdr:nvSpPr>
        <xdr:cNvPr id="22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8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2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2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2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2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2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3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3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3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3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3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3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3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3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24802" cy="320040"/>
    <xdr:sp macro="" textlink="">
      <xdr:nvSpPr>
        <xdr:cNvPr id="23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9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23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3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23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87</xdr:row>
      <xdr:rowOff>104775</xdr:rowOff>
    </xdr:from>
    <xdr:ext cx="210095" cy="290830"/>
    <xdr:sp macro="" textlink="">
      <xdr:nvSpPr>
        <xdr:cNvPr id="23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409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88</xdr:row>
      <xdr:rowOff>104775</xdr:rowOff>
    </xdr:from>
    <xdr:ext cx="219075" cy="314325"/>
    <xdr:sp macro="" textlink="">
      <xdr:nvSpPr>
        <xdr:cNvPr id="23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509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3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3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3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3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3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4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4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24802" cy="320040"/>
    <xdr:sp macro="" textlink="">
      <xdr:nvSpPr>
        <xdr:cNvPr id="24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9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4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4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24802" cy="320040"/>
    <xdr:sp macro="" textlink="">
      <xdr:nvSpPr>
        <xdr:cNvPr id="24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9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11</xdr:row>
      <xdr:rowOff>104775</xdr:rowOff>
    </xdr:from>
    <xdr:ext cx="210095" cy="290830"/>
    <xdr:sp macro="" textlink="">
      <xdr:nvSpPr>
        <xdr:cNvPr id="243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9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12</xdr:row>
      <xdr:rowOff>104775</xdr:rowOff>
    </xdr:from>
    <xdr:ext cx="219075" cy="314325"/>
    <xdr:sp macro="" textlink="">
      <xdr:nvSpPr>
        <xdr:cNvPr id="24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209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24802" cy="320040"/>
    <xdr:sp macro="" textlink="">
      <xdr:nvSpPr>
        <xdr:cNvPr id="24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9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36</xdr:row>
      <xdr:rowOff>104775</xdr:rowOff>
    </xdr:from>
    <xdr:ext cx="210095" cy="290830"/>
    <xdr:sp macro="" textlink="">
      <xdr:nvSpPr>
        <xdr:cNvPr id="24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009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37</xdr:row>
      <xdr:rowOff>104775</xdr:rowOff>
    </xdr:from>
    <xdr:ext cx="219075" cy="314325"/>
    <xdr:sp macro="" textlink="">
      <xdr:nvSpPr>
        <xdr:cNvPr id="24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109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4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4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24802" cy="320040"/>
    <xdr:sp macro="" textlink="">
      <xdr:nvSpPr>
        <xdr:cNvPr id="25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9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24802" cy="320040"/>
    <xdr:sp macro="" textlink="">
      <xdr:nvSpPr>
        <xdr:cNvPr id="25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A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11</xdr:row>
      <xdr:rowOff>104775</xdr:rowOff>
    </xdr:from>
    <xdr:ext cx="210095" cy="290830"/>
    <xdr:sp macro="" textlink="">
      <xdr:nvSpPr>
        <xdr:cNvPr id="25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D0A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12</xdr:row>
      <xdr:rowOff>104775</xdr:rowOff>
    </xdr:from>
    <xdr:ext cx="219075" cy="314325"/>
    <xdr:sp macro="" textlink="">
      <xdr:nvSpPr>
        <xdr:cNvPr id="25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E0A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24802" cy="320040"/>
    <xdr:sp macro="" textlink="">
      <xdr:nvSpPr>
        <xdr:cNvPr id="26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A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36</xdr:row>
      <xdr:rowOff>104775</xdr:rowOff>
    </xdr:from>
    <xdr:ext cx="210095" cy="290830"/>
    <xdr:sp macro="" textlink="">
      <xdr:nvSpPr>
        <xdr:cNvPr id="26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C0A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37</xdr:row>
      <xdr:rowOff>104775</xdr:rowOff>
    </xdr:from>
    <xdr:ext cx="219075" cy="314325"/>
    <xdr:sp macro="" textlink="">
      <xdr:nvSpPr>
        <xdr:cNvPr id="26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A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24802" cy="320040"/>
    <xdr:sp macro="" textlink="">
      <xdr:nvSpPr>
        <xdr:cNvPr id="26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A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7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7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7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7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24802" cy="320040"/>
    <xdr:sp macro="" textlink="">
      <xdr:nvSpPr>
        <xdr:cNvPr id="27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A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11</xdr:row>
      <xdr:rowOff>104775</xdr:rowOff>
    </xdr:from>
    <xdr:ext cx="210095" cy="290830"/>
    <xdr:sp macro="" textlink="">
      <xdr:nvSpPr>
        <xdr:cNvPr id="27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90A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12</xdr:row>
      <xdr:rowOff>104775</xdr:rowOff>
    </xdr:from>
    <xdr:ext cx="219075" cy="314325"/>
    <xdr:sp macro="" textlink="">
      <xdr:nvSpPr>
        <xdr:cNvPr id="27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A0A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24802" cy="320040"/>
    <xdr:sp macro="" textlink="">
      <xdr:nvSpPr>
        <xdr:cNvPr id="27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A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36</xdr:row>
      <xdr:rowOff>104775</xdr:rowOff>
    </xdr:from>
    <xdr:ext cx="210095" cy="290830"/>
    <xdr:sp macro="" textlink="">
      <xdr:nvSpPr>
        <xdr:cNvPr id="27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80A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37</xdr:row>
      <xdr:rowOff>104775</xdr:rowOff>
    </xdr:from>
    <xdr:ext cx="219075" cy="314325"/>
    <xdr:sp macro="" textlink="">
      <xdr:nvSpPr>
        <xdr:cNvPr id="27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90A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7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7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7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7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7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7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8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8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8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24802" cy="320040"/>
    <xdr:sp macro="" textlink="">
      <xdr:nvSpPr>
        <xdr:cNvPr id="28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B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8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8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24802" cy="320040"/>
    <xdr:sp macro="" textlink="">
      <xdr:nvSpPr>
        <xdr:cNvPr id="28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B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11</xdr:row>
      <xdr:rowOff>104775</xdr:rowOff>
    </xdr:from>
    <xdr:ext cx="210095" cy="290830"/>
    <xdr:sp macro="" textlink="">
      <xdr:nvSpPr>
        <xdr:cNvPr id="28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50B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12</xdr:row>
      <xdr:rowOff>104775</xdr:rowOff>
    </xdr:from>
    <xdr:ext cx="219075" cy="314325"/>
    <xdr:sp macro="" textlink="">
      <xdr:nvSpPr>
        <xdr:cNvPr id="28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60B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24802" cy="320040"/>
    <xdr:sp macro="" textlink="">
      <xdr:nvSpPr>
        <xdr:cNvPr id="28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B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36</xdr:row>
      <xdr:rowOff>104775</xdr:rowOff>
    </xdr:from>
    <xdr:ext cx="210095" cy="290830"/>
    <xdr:sp macro="" textlink="">
      <xdr:nvSpPr>
        <xdr:cNvPr id="29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40B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37</xdr:row>
      <xdr:rowOff>104775</xdr:rowOff>
    </xdr:from>
    <xdr:ext cx="219075" cy="314325"/>
    <xdr:sp macro="" textlink="">
      <xdr:nvSpPr>
        <xdr:cNvPr id="29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50B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29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29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29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29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29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29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29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29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29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29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29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29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29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29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29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29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24802" cy="320040"/>
    <xdr:sp macro="" textlink="">
      <xdr:nvSpPr>
        <xdr:cNvPr id="29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B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29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29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29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24802" cy="320040"/>
    <xdr:sp macro="" textlink="">
      <xdr:nvSpPr>
        <xdr:cNvPr id="29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B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29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29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62</xdr:row>
      <xdr:rowOff>104775</xdr:rowOff>
    </xdr:from>
    <xdr:ext cx="210095" cy="290830"/>
    <xdr:sp macro="" textlink="">
      <xdr:nvSpPr>
        <xdr:cNvPr id="29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10B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63</xdr:row>
      <xdr:rowOff>104775</xdr:rowOff>
    </xdr:from>
    <xdr:ext cx="219075" cy="314325"/>
    <xdr:sp macro="" textlink="">
      <xdr:nvSpPr>
        <xdr:cNvPr id="29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20B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29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30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30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30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30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30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30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30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30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24802" cy="320040"/>
    <xdr:sp macro="" textlink="">
      <xdr:nvSpPr>
        <xdr:cNvPr id="30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B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30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30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30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87</xdr:row>
      <xdr:rowOff>104775</xdr:rowOff>
    </xdr:from>
    <xdr:ext cx="210095" cy="290830"/>
    <xdr:sp macro="" textlink="">
      <xdr:nvSpPr>
        <xdr:cNvPr id="30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B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88</xdr:row>
      <xdr:rowOff>104775</xdr:rowOff>
    </xdr:from>
    <xdr:ext cx="219075" cy="314325"/>
    <xdr:sp macro="" textlink="">
      <xdr:nvSpPr>
        <xdr:cNvPr id="30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10B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30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0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30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30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0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30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30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0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0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0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31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31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31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24802" cy="320040"/>
    <xdr:sp macro="" textlink="">
      <xdr:nvSpPr>
        <xdr:cNvPr id="31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C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31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31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31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24802" cy="320040"/>
    <xdr:sp macro="" textlink="">
      <xdr:nvSpPr>
        <xdr:cNvPr id="31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C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62</xdr:row>
      <xdr:rowOff>104775</xdr:rowOff>
    </xdr:from>
    <xdr:ext cx="210095" cy="290830"/>
    <xdr:sp macro="" textlink="">
      <xdr:nvSpPr>
        <xdr:cNvPr id="31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30C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63</xdr:row>
      <xdr:rowOff>104775</xdr:rowOff>
    </xdr:from>
    <xdr:ext cx="219075" cy="314325"/>
    <xdr:sp macro="" textlink="">
      <xdr:nvSpPr>
        <xdr:cNvPr id="31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40C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24802" cy="320040"/>
    <xdr:sp macro="" textlink="">
      <xdr:nvSpPr>
        <xdr:cNvPr id="31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C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31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31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87</xdr:row>
      <xdr:rowOff>104775</xdr:rowOff>
    </xdr:from>
    <xdr:ext cx="210095" cy="290830"/>
    <xdr:sp macro="" textlink="">
      <xdr:nvSpPr>
        <xdr:cNvPr id="31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20C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88</xdr:row>
      <xdr:rowOff>104775</xdr:rowOff>
    </xdr:from>
    <xdr:ext cx="219075" cy="314325"/>
    <xdr:sp macro="" textlink="">
      <xdr:nvSpPr>
        <xdr:cNvPr id="31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C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1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1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1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1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1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1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1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1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1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1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31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1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32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32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32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32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32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32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32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24802" cy="320040"/>
    <xdr:sp macro="" textlink="">
      <xdr:nvSpPr>
        <xdr:cNvPr id="32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C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32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32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32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24802" cy="320040"/>
    <xdr:sp macro="" textlink="">
      <xdr:nvSpPr>
        <xdr:cNvPr id="32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C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62</xdr:row>
      <xdr:rowOff>104775</xdr:rowOff>
    </xdr:from>
    <xdr:ext cx="210095" cy="290830"/>
    <xdr:sp macro="" textlink="">
      <xdr:nvSpPr>
        <xdr:cNvPr id="32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F0C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63</xdr:row>
      <xdr:rowOff>104775</xdr:rowOff>
    </xdr:from>
    <xdr:ext cx="219075" cy="314325"/>
    <xdr:sp macro="" textlink="">
      <xdr:nvSpPr>
        <xdr:cNvPr id="32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00C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2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2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3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3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3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3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3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24802" cy="320040"/>
    <xdr:sp macro="" textlink="">
      <xdr:nvSpPr>
        <xdr:cNvPr id="33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C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33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3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33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87</xdr:row>
      <xdr:rowOff>104775</xdr:rowOff>
    </xdr:from>
    <xdr:ext cx="210095" cy="290830"/>
    <xdr:sp macro="" textlink="">
      <xdr:nvSpPr>
        <xdr:cNvPr id="33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E0C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88</xdr:row>
      <xdr:rowOff>104775</xdr:rowOff>
    </xdr:from>
    <xdr:ext cx="219075" cy="314325"/>
    <xdr:sp macro="" textlink="">
      <xdr:nvSpPr>
        <xdr:cNvPr id="33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F0C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33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3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33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33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33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33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3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3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3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3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33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3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33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33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3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3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3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24802" cy="320040"/>
    <xdr:sp macro="" textlink="">
      <xdr:nvSpPr>
        <xdr:cNvPr id="34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D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4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4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4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4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4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34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34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34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24802" cy="320040"/>
    <xdr:sp macro="" textlink="">
      <xdr:nvSpPr>
        <xdr:cNvPr id="34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D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62</xdr:row>
      <xdr:rowOff>104775</xdr:rowOff>
    </xdr:from>
    <xdr:ext cx="210095" cy="290830"/>
    <xdr:sp macro="" textlink="">
      <xdr:nvSpPr>
        <xdr:cNvPr id="34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B0D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63</xdr:row>
      <xdr:rowOff>104775</xdr:rowOff>
    </xdr:from>
    <xdr:ext cx="219075" cy="314325"/>
    <xdr:sp macro="" textlink="">
      <xdr:nvSpPr>
        <xdr:cNvPr id="34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C0D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24802" cy="320040"/>
    <xdr:sp macro="" textlink="">
      <xdr:nvSpPr>
        <xdr:cNvPr id="34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D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34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34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87</xdr:row>
      <xdr:rowOff>104775</xdr:rowOff>
    </xdr:from>
    <xdr:ext cx="210095" cy="290830"/>
    <xdr:sp macro="" textlink="">
      <xdr:nvSpPr>
        <xdr:cNvPr id="34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A0D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88</xdr:row>
      <xdr:rowOff>104775</xdr:rowOff>
    </xdr:from>
    <xdr:ext cx="219075" cy="314325"/>
    <xdr:sp macro="" textlink="">
      <xdr:nvSpPr>
        <xdr:cNvPr id="34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B0D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4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4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4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4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24802" cy="320040"/>
    <xdr:sp macro="" textlink="">
      <xdr:nvSpPr>
        <xdr:cNvPr id="35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D0000}"/>
            </a:ext>
          </a:extLst>
        </xdr:cNvPr>
        <xdr:cNvSpPr/>
      </xdr:nvSpPr>
      <xdr:spPr bwMode="auto">
        <a:xfrm>
          <a:off x="583311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24802" cy="320040"/>
    <xdr:sp macro="" textlink="">
      <xdr:nvSpPr>
        <xdr:cNvPr id="35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D0000}"/>
            </a:ext>
          </a:extLst>
        </xdr:cNvPr>
        <xdr:cNvSpPr/>
      </xdr:nvSpPr>
      <xdr:spPr bwMode="auto">
        <a:xfrm>
          <a:off x="583311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11</xdr:row>
      <xdr:rowOff>104775</xdr:rowOff>
    </xdr:from>
    <xdr:ext cx="210095" cy="290830"/>
    <xdr:sp macro="" textlink="">
      <xdr:nvSpPr>
        <xdr:cNvPr id="35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70D0000}"/>
            </a:ext>
          </a:extLst>
        </xdr:cNvPr>
        <xdr:cNvSpPr/>
      </xdr:nvSpPr>
      <xdr:spPr bwMode="auto">
        <a:xfrm>
          <a:off x="623087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12</xdr:row>
      <xdr:rowOff>104775</xdr:rowOff>
    </xdr:from>
    <xdr:ext cx="219075" cy="314325"/>
    <xdr:sp macro="" textlink="">
      <xdr:nvSpPr>
        <xdr:cNvPr id="35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80D0000}"/>
            </a:ext>
          </a:extLst>
        </xdr:cNvPr>
        <xdr:cNvSpPr/>
      </xdr:nvSpPr>
      <xdr:spPr bwMode="auto">
        <a:xfrm>
          <a:off x="623087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24802" cy="320040"/>
    <xdr:sp macro="" textlink="">
      <xdr:nvSpPr>
        <xdr:cNvPr id="35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E0000}"/>
            </a:ext>
          </a:extLst>
        </xdr:cNvPr>
        <xdr:cNvSpPr/>
      </xdr:nvSpPr>
      <xdr:spPr bwMode="auto">
        <a:xfrm>
          <a:off x="583311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6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6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6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6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6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6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36</xdr:row>
      <xdr:rowOff>104775</xdr:rowOff>
    </xdr:from>
    <xdr:ext cx="210095" cy="290830"/>
    <xdr:sp macro="" textlink="">
      <xdr:nvSpPr>
        <xdr:cNvPr id="36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E0000}"/>
            </a:ext>
          </a:extLst>
        </xdr:cNvPr>
        <xdr:cNvSpPr/>
      </xdr:nvSpPr>
      <xdr:spPr bwMode="auto">
        <a:xfrm>
          <a:off x="623087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37</xdr:row>
      <xdr:rowOff>104775</xdr:rowOff>
    </xdr:from>
    <xdr:ext cx="219075" cy="314325"/>
    <xdr:sp macro="" textlink="">
      <xdr:nvSpPr>
        <xdr:cNvPr id="36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E0000}"/>
            </a:ext>
          </a:extLst>
        </xdr:cNvPr>
        <xdr:cNvSpPr/>
      </xdr:nvSpPr>
      <xdr:spPr bwMode="auto">
        <a:xfrm>
          <a:off x="623087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36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6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36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36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36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36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6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6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6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6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36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36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36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6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6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6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24802" cy="320040"/>
    <xdr:sp macro="" textlink="">
      <xdr:nvSpPr>
        <xdr:cNvPr id="36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E0000}"/>
            </a:ext>
          </a:extLst>
        </xdr:cNvPr>
        <xdr:cNvSpPr/>
      </xdr:nvSpPr>
      <xdr:spPr bwMode="auto">
        <a:xfrm>
          <a:off x="583311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36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36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36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24802" cy="320040"/>
    <xdr:sp macro="" textlink="">
      <xdr:nvSpPr>
        <xdr:cNvPr id="36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E0000}"/>
            </a:ext>
          </a:extLst>
        </xdr:cNvPr>
        <xdr:cNvSpPr/>
      </xdr:nvSpPr>
      <xdr:spPr bwMode="auto">
        <a:xfrm>
          <a:off x="583311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6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6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6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62</xdr:row>
      <xdr:rowOff>104775</xdr:rowOff>
    </xdr:from>
    <xdr:ext cx="210095" cy="290830"/>
    <xdr:sp macro="" textlink="">
      <xdr:nvSpPr>
        <xdr:cNvPr id="36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E0000}"/>
            </a:ext>
          </a:extLst>
        </xdr:cNvPr>
        <xdr:cNvSpPr/>
      </xdr:nvSpPr>
      <xdr:spPr bwMode="auto">
        <a:xfrm>
          <a:off x="623087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63</xdr:row>
      <xdr:rowOff>104775</xdr:rowOff>
    </xdr:from>
    <xdr:ext cx="219075" cy="314325"/>
    <xdr:sp macro="" textlink="">
      <xdr:nvSpPr>
        <xdr:cNvPr id="37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40E0000}"/>
            </a:ext>
          </a:extLst>
        </xdr:cNvPr>
        <xdr:cNvSpPr/>
      </xdr:nvSpPr>
      <xdr:spPr bwMode="auto">
        <a:xfrm>
          <a:off x="623087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7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7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7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7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7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7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7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7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24802" cy="320040"/>
    <xdr:sp macro="" textlink="">
      <xdr:nvSpPr>
        <xdr:cNvPr id="37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E0000}"/>
            </a:ext>
          </a:extLst>
        </xdr:cNvPr>
        <xdr:cNvSpPr/>
      </xdr:nvSpPr>
      <xdr:spPr bwMode="auto">
        <a:xfrm>
          <a:off x="583311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37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7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37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87</xdr:row>
      <xdr:rowOff>104775</xdr:rowOff>
    </xdr:from>
    <xdr:ext cx="210095" cy="290830"/>
    <xdr:sp macro="" textlink="">
      <xdr:nvSpPr>
        <xdr:cNvPr id="37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20E0000}"/>
            </a:ext>
          </a:extLst>
        </xdr:cNvPr>
        <xdr:cNvSpPr/>
      </xdr:nvSpPr>
      <xdr:spPr bwMode="auto">
        <a:xfrm>
          <a:off x="623087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88</xdr:row>
      <xdr:rowOff>104775</xdr:rowOff>
    </xdr:from>
    <xdr:ext cx="219075" cy="314325"/>
    <xdr:sp macro="" textlink="">
      <xdr:nvSpPr>
        <xdr:cNvPr id="37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30E0000}"/>
            </a:ext>
          </a:extLst>
        </xdr:cNvPr>
        <xdr:cNvSpPr/>
      </xdr:nvSpPr>
      <xdr:spPr bwMode="auto">
        <a:xfrm>
          <a:off x="623087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7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40E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1771650</xdr:colOff>
      <xdr:row>37</xdr:row>
      <xdr:rowOff>123825</xdr:rowOff>
    </xdr:from>
    <xdr:ext cx="243996" cy="317500"/>
    <xdr:sp macro="" textlink="">
      <xdr:nvSpPr>
        <xdr:cNvPr id="3749"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A50E0000}"/>
            </a:ext>
          </a:extLst>
        </xdr:cNvPr>
        <xdr:cNvSpPr/>
      </xdr:nvSpPr>
      <xdr:spPr bwMode="auto">
        <a:xfrm>
          <a:off x="7981950" y="6800850"/>
          <a:ext cx="243996" cy="317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37</xdr:row>
      <xdr:rowOff>104775</xdr:rowOff>
    </xdr:from>
    <xdr:ext cx="220435" cy="307521"/>
    <xdr:sp macro="" textlink="">
      <xdr:nvSpPr>
        <xdr:cNvPr id="375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A60E0000}"/>
            </a:ext>
          </a:extLst>
        </xdr:cNvPr>
        <xdr:cNvSpPr/>
      </xdr:nvSpPr>
      <xdr:spPr bwMode="auto">
        <a:xfrm>
          <a:off x="7962900" y="678180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37</xdr:row>
      <xdr:rowOff>104775</xdr:rowOff>
    </xdr:from>
    <xdr:ext cx="219075" cy="314325"/>
    <xdr:sp macro="" textlink="">
      <xdr:nvSpPr>
        <xdr:cNvPr id="3751"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A70E0000}"/>
            </a:ext>
          </a:extLst>
        </xdr:cNvPr>
        <xdr:cNvSpPr/>
      </xdr:nvSpPr>
      <xdr:spPr bwMode="auto">
        <a:xfrm>
          <a:off x="7962900" y="6781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37</xdr:row>
      <xdr:rowOff>104775</xdr:rowOff>
    </xdr:from>
    <xdr:ext cx="220435" cy="307521"/>
    <xdr:sp macro="" textlink="">
      <xdr:nvSpPr>
        <xdr:cNvPr id="375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A80E0000}"/>
            </a:ext>
          </a:extLst>
        </xdr:cNvPr>
        <xdr:cNvSpPr/>
      </xdr:nvSpPr>
      <xdr:spPr bwMode="auto">
        <a:xfrm>
          <a:off x="7962900" y="678180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24802" cy="326390"/>
    <xdr:sp macro="" textlink="">
      <xdr:nvSpPr>
        <xdr:cNvPr id="37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E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2635" cy="298450"/>
    <xdr:sp macro="" textlink="">
      <xdr:nvSpPr>
        <xdr:cNvPr id="37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A0E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88</xdr:row>
      <xdr:rowOff>104775</xdr:rowOff>
    </xdr:from>
    <xdr:ext cx="219075" cy="314325"/>
    <xdr:sp macro="" textlink="">
      <xdr:nvSpPr>
        <xdr:cNvPr id="375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B0E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37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37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37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37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37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9075" cy="314325"/>
    <xdr:sp macro="" textlink="">
      <xdr:nvSpPr>
        <xdr:cNvPr id="37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4993" cy="308541"/>
    <xdr:sp macro="" textlink="">
      <xdr:nvSpPr>
        <xdr:cNvPr id="37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87</xdr:row>
      <xdr:rowOff>114300</xdr:rowOff>
    </xdr:from>
    <xdr:ext cx="214993" cy="308541"/>
    <xdr:sp macro="" textlink="">
      <xdr:nvSpPr>
        <xdr:cNvPr id="37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24802" cy="326390"/>
    <xdr:sp macro="" textlink="">
      <xdr:nvSpPr>
        <xdr:cNvPr id="37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E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2635" cy="298450"/>
    <xdr:sp macro="" textlink="">
      <xdr:nvSpPr>
        <xdr:cNvPr id="37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50E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63</xdr:row>
      <xdr:rowOff>104775</xdr:rowOff>
    </xdr:from>
    <xdr:ext cx="219075" cy="314325"/>
    <xdr:sp macro="" textlink="">
      <xdr:nvSpPr>
        <xdr:cNvPr id="37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60E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37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37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37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37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37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9075" cy="314325"/>
    <xdr:sp macro="" textlink="">
      <xdr:nvSpPr>
        <xdr:cNvPr id="37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4993" cy="308541"/>
    <xdr:sp macro="" textlink="">
      <xdr:nvSpPr>
        <xdr:cNvPr id="37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62</xdr:row>
      <xdr:rowOff>114300</xdr:rowOff>
    </xdr:from>
    <xdr:ext cx="214993" cy="308541"/>
    <xdr:sp macro="" textlink="">
      <xdr:nvSpPr>
        <xdr:cNvPr id="37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24802" cy="326390"/>
    <xdr:sp macro="" textlink="">
      <xdr:nvSpPr>
        <xdr:cNvPr id="37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E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2635" cy="298450"/>
    <xdr:sp macro="" textlink="">
      <xdr:nvSpPr>
        <xdr:cNvPr id="37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00E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63</xdr:row>
      <xdr:rowOff>104775</xdr:rowOff>
    </xdr:from>
    <xdr:ext cx="219075" cy="314325"/>
    <xdr:sp macro="" textlink="">
      <xdr:nvSpPr>
        <xdr:cNvPr id="377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10E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37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37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37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37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37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9075" cy="314325"/>
    <xdr:sp macro="" textlink="">
      <xdr:nvSpPr>
        <xdr:cNvPr id="37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4993" cy="308541"/>
    <xdr:sp macro="" textlink="">
      <xdr:nvSpPr>
        <xdr:cNvPr id="37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62</xdr:row>
      <xdr:rowOff>114300</xdr:rowOff>
    </xdr:from>
    <xdr:ext cx="214993" cy="308541"/>
    <xdr:sp macro="" textlink="">
      <xdr:nvSpPr>
        <xdr:cNvPr id="37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24802" cy="326390"/>
    <xdr:sp macro="" textlink="">
      <xdr:nvSpPr>
        <xdr:cNvPr id="37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E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2635" cy="298450"/>
    <xdr:sp macro="" textlink="">
      <xdr:nvSpPr>
        <xdr:cNvPr id="37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B0E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88</xdr:row>
      <xdr:rowOff>104775</xdr:rowOff>
    </xdr:from>
    <xdr:ext cx="219075" cy="314325"/>
    <xdr:sp macro="" textlink="">
      <xdr:nvSpPr>
        <xdr:cNvPr id="37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C0E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37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37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37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37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37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9075" cy="314325"/>
    <xdr:sp macro="" textlink="">
      <xdr:nvSpPr>
        <xdr:cNvPr id="37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4993" cy="308541"/>
    <xdr:sp macro="" textlink="">
      <xdr:nvSpPr>
        <xdr:cNvPr id="37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87</xdr:row>
      <xdr:rowOff>114300</xdr:rowOff>
    </xdr:from>
    <xdr:ext cx="214993" cy="308541"/>
    <xdr:sp macro="" textlink="">
      <xdr:nvSpPr>
        <xdr:cNvPr id="37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24802" cy="326390"/>
    <xdr:sp macro="" textlink="">
      <xdr:nvSpPr>
        <xdr:cNvPr id="37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E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2635" cy="298450"/>
    <xdr:sp macro="" textlink="">
      <xdr:nvSpPr>
        <xdr:cNvPr id="37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60E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7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70E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8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8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8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8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8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8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38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38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24802" cy="326390"/>
    <xdr:sp macro="" textlink="">
      <xdr:nvSpPr>
        <xdr:cNvPr id="38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E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2635" cy="298450"/>
    <xdr:sp macro="" textlink="">
      <xdr:nvSpPr>
        <xdr:cNvPr id="380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10E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38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20E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38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38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38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38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38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38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38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38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24802" cy="326390"/>
    <xdr:sp macro="" textlink="">
      <xdr:nvSpPr>
        <xdr:cNvPr id="38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E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2635" cy="298450"/>
    <xdr:sp macro="" textlink="">
      <xdr:nvSpPr>
        <xdr:cNvPr id="38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C0E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38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D0E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8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8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8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8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8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8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38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38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24802" cy="326390"/>
    <xdr:sp macro="" textlink="">
      <xdr:nvSpPr>
        <xdr:cNvPr id="38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E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2635" cy="298450"/>
    <xdr:sp macro="" textlink="">
      <xdr:nvSpPr>
        <xdr:cNvPr id="38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70E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38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80E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38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38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38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38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38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38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E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38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E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38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24802" cy="326390"/>
    <xdr:sp macro="" textlink="">
      <xdr:nvSpPr>
        <xdr:cNvPr id="38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2635" cy="298450"/>
    <xdr:sp macro="" textlink="">
      <xdr:nvSpPr>
        <xdr:cNvPr id="38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2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63</xdr:row>
      <xdr:rowOff>104775</xdr:rowOff>
    </xdr:from>
    <xdr:ext cx="219075" cy="314325"/>
    <xdr:sp macro="" textlink="">
      <xdr:nvSpPr>
        <xdr:cNvPr id="38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3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38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38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38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38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38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9075" cy="314325"/>
    <xdr:sp macro="" textlink="">
      <xdr:nvSpPr>
        <xdr:cNvPr id="38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38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62</xdr:row>
      <xdr:rowOff>114300</xdr:rowOff>
    </xdr:from>
    <xdr:ext cx="214993" cy="308541"/>
    <xdr:sp macro="" textlink="">
      <xdr:nvSpPr>
        <xdr:cNvPr id="38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24802" cy="326390"/>
    <xdr:sp macro="" textlink="">
      <xdr:nvSpPr>
        <xdr:cNvPr id="38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2635" cy="298450"/>
    <xdr:sp macro="" textlink="">
      <xdr:nvSpPr>
        <xdr:cNvPr id="38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D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88</xdr:row>
      <xdr:rowOff>104775</xdr:rowOff>
    </xdr:from>
    <xdr:ext cx="219075" cy="314325"/>
    <xdr:sp macro="" textlink="">
      <xdr:nvSpPr>
        <xdr:cNvPr id="38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E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38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38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38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38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38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9075" cy="314325"/>
    <xdr:sp macro="" textlink="">
      <xdr:nvSpPr>
        <xdr:cNvPr id="38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38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87</xdr:row>
      <xdr:rowOff>114300</xdr:rowOff>
    </xdr:from>
    <xdr:ext cx="214993" cy="308541"/>
    <xdr:sp macro="" textlink="">
      <xdr:nvSpPr>
        <xdr:cNvPr id="38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24802" cy="326390"/>
    <xdr:sp macro="" textlink="">
      <xdr:nvSpPr>
        <xdr:cNvPr id="38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2635" cy="298450"/>
    <xdr:sp macro="" textlink="">
      <xdr:nvSpPr>
        <xdr:cNvPr id="38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8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38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9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38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38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38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38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38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38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38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38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24802" cy="326390"/>
    <xdr:sp macro="" textlink="">
      <xdr:nvSpPr>
        <xdr:cNvPr id="38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2635" cy="298450"/>
    <xdr:sp macro="" textlink="">
      <xdr:nvSpPr>
        <xdr:cNvPr id="38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3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38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4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38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38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38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38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38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38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38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38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24802" cy="326390"/>
    <xdr:sp macro="" textlink="">
      <xdr:nvSpPr>
        <xdr:cNvPr id="38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2635" cy="298450"/>
    <xdr:sp macro="" textlink="">
      <xdr:nvSpPr>
        <xdr:cNvPr id="38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E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63</xdr:row>
      <xdr:rowOff>104775</xdr:rowOff>
    </xdr:from>
    <xdr:ext cx="219075" cy="314325"/>
    <xdr:sp macro="" textlink="">
      <xdr:nvSpPr>
        <xdr:cNvPr id="38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F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38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38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38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38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38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9075" cy="314325"/>
    <xdr:sp macro="" textlink="">
      <xdr:nvSpPr>
        <xdr:cNvPr id="38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38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62</xdr:row>
      <xdr:rowOff>114300</xdr:rowOff>
    </xdr:from>
    <xdr:ext cx="214993" cy="308541"/>
    <xdr:sp macro="" textlink="">
      <xdr:nvSpPr>
        <xdr:cNvPr id="38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24802" cy="326390"/>
    <xdr:sp macro="" textlink="">
      <xdr:nvSpPr>
        <xdr:cNvPr id="38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2635" cy="298450"/>
    <xdr:sp macro="" textlink="">
      <xdr:nvSpPr>
        <xdr:cNvPr id="38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9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88</xdr:row>
      <xdr:rowOff>104775</xdr:rowOff>
    </xdr:from>
    <xdr:ext cx="219075" cy="314325"/>
    <xdr:sp macro="" textlink="">
      <xdr:nvSpPr>
        <xdr:cNvPr id="38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A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38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39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39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39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39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9075" cy="314325"/>
    <xdr:sp macro="" textlink="">
      <xdr:nvSpPr>
        <xdr:cNvPr id="39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39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87</xdr:row>
      <xdr:rowOff>114300</xdr:rowOff>
    </xdr:from>
    <xdr:ext cx="214993" cy="308541"/>
    <xdr:sp macro="" textlink="">
      <xdr:nvSpPr>
        <xdr:cNvPr id="39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24802" cy="326390"/>
    <xdr:sp macro="" textlink="">
      <xdr:nvSpPr>
        <xdr:cNvPr id="39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2635" cy="298450"/>
    <xdr:sp macro="" textlink="">
      <xdr:nvSpPr>
        <xdr:cNvPr id="39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4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390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5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39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39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39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39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39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39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39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39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24802" cy="326390"/>
    <xdr:sp macro="" textlink="">
      <xdr:nvSpPr>
        <xdr:cNvPr id="39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2635" cy="298450"/>
    <xdr:sp macro="" textlink="">
      <xdr:nvSpPr>
        <xdr:cNvPr id="39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39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39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39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39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39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39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39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39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39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24802" cy="326390"/>
    <xdr:sp macro="" textlink="">
      <xdr:nvSpPr>
        <xdr:cNvPr id="39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2635" cy="298450"/>
    <xdr:sp macro="" textlink="">
      <xdr:nvSpPr>
        <xdr:cNvPr id="39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A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63</xdr:row>
      <xdr:rowOff>104775</xdr:rowOff>
    </xdr:from>
    <xdr:ext cx="219075" cy="314325"/>
    <xdr:sp macro="" textlink="">
      <xdr:nvSpPr>
        <xdr:cNvPr id="39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B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39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39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39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39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39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9075" cy="314325"/>
    <xdr:sp macro="" textlink="">
      <xdr:nvSpPr>
        <xdr:cNvPr id="39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39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62</xdr:row>
      <xdr:rowOff>114300</xdr:rowOff>
    </xdr:from>
    <xdr:ext cx="214993" cy="308541"/>
    <xdr:sp macro="" textlink="">
      <xdr:nvSpPr>
        <xdr:cNvPr id="39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24802" cy="326390"/>
    <xdr:sp macro="" textlink="">
      <xdr:nvSpPr>
        <xdr:cNvPr id="39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2635" cy="298450"/>
    <xdr:sp macro="" textlink="">
      <xdr:nvSpPr>
        <xdr:cNvPr id="39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5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88</xdr:row>
      <xdr:rowOff>104775</xdr:rowOff>
    </xdr:from>
    <xdr:ext cx="219075" cy="314325"/>
    <xdr:sp macro="" textlink="">
      <xdr:nvSpPr>
        <xdr:cNvPr id="39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6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39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39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39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39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39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9075" cy="314325"/>
    <xdr:sp macro="" textlink="">
      <xdr:nvSpPr>
        <xdr:cNvPr id="39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39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87</xdr:row>
      <xdr:rowOff>114300</xdr:rowOff>
    </xdr:from>
    <xdr:ext cx="214993" cy="308541"/>
    <xdr:sp macro="" textlink="">
      <xdr:nvSpPr>
        <xdr:cNvPr id="39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24802" cy="326390"/>
    <xdr:sp macro="" textlink="">
      <xdr:nvSpPr>
        <xdr:cNvPr id="39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2635" cy="298450"/>
    <xdr:sp macro="" textlink="">
      <xdr:nvSpPr>
        <xdr:cNvPr id="39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0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39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1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9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9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9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9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9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9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39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39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24802" cy="326390"/>
    <xdr:sp macro="" textlink="">
      <xdr:nvSpPr>
        <xdr:cNvPr id="39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2635" cy="298450"/>
    <xdr:sp macro="" textlink="">
      <xdr:nvSpPr>
        <xdr:cNvPr id="39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B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39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C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9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9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9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9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9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9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39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39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24802" cy="326390"/>
    <xdr:sp macro="" textlink="">
      <xdr:nvSpPr>
        <xdr:cNvPr id="39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2635" cy="298450"/>
    <xdr:sp macro="" textlink="">
      <xdr:nvSpPr>
        <xdr:cNvPr id="39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63</xdr:row>
      <xdr:rowOff>104775</xdr:rowOff>
    </xdr:from>
    <xdr:ext cx="219075" cy="314325"/>
    <xdr:sp macro="" textlink="">
      <xdr:nvSpPr>
        <xdr:cNvPr id="39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39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39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39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39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39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9075" cy="314325"/>
    <xdr:sp macro="" textlink="">
      <xdr:nvSpPr>
        <xdr:cNvPr id="39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39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62</xdr:row>
      <xdr:rowOff>114300</xdr:rowOff>
    </xdr:from>
    <xdr:ext cx="214993" cy="308541"/>
    <xdr:sp macro="" textlink="">
      <xdr:nvSpPr>
        <xdr:cNvPr id="39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24802" cy="326390"/>
    <xdr:sp macro="" textlink="">
      <xdr:nvSpPr>
        <xdr:cNvPr id="39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2635" cy="298450"/>
    <xdr:sp macro="" textlink="">
      <xdr:nvSpPr>
        <xdr:cNvPr id="39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1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88</xdr:row>
      <xdr:rowOff>104775</xdr:rowOff>
    </xdr:from>
    <xdr:ext cx="219075" cy="314325"/>
    <xdr:sp macro="" textlink="">
      <xdr:nvSpPr>
        <xdr:cNvPr id="39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2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39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39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39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39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39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9075" cy="314325"/>
    <xdr:sp macro="" textlink="">
      <xdr:nvSpPr>
        <xdr:cNvPr id="39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39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87</xdr:row>
      <xdr:rowOff>114300</xdr:rowOff>
    </xdr:from>
    <xdr:ext cx="214993" cy="308541"/>
    <xdr:sp macro="" textlink="">
      <xdr:nvSpPr>
        <xdr:cNvPr id="39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24802" cy="326390"/>
    <xdr:sp macro="" textlink="">
      <xdr:nvSpPr>
        <xdr:cNvPr id="39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11</xdr:row>
      <xdr:rowOff>104775</xdr:rowOff>
    </xdr:from>
    <xdr:ext cx="212635" cy="298450"/>
    <xdr:sp macro="" textlink="">
      <xdr:nvSpPr>
        <xdr:cNvPr id="39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C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12</xdr:row>
      <xdr:rowOff>104775</xdr:rowOff>
    </xdr:from>
    <xdr:ext cx="219075" cy="314325"/>
    <xdr:sp macro="" textlink="">
      <xdr:nvSpPr>
        <xdr:cNvPr id="39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D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39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39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40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40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40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40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40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40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24802" cy="326390"/>
    <xdr:sp macro="" textlink="">
      <xdr:nvSpPr>
        <xdr:cNvPr id="40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36</xdr:row>
      <xdr:rowOff>104775</xdr:rowOff>
    </xdr:from>
    <xdr:ext cx="212635" cy="298450"/>
    <xdr:sp macro="" textlink="">
      <xdr:nvSpPr>
        <xdr:cNvPr id="40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7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37</xdr:row>
      <xdr:rowOff>104775</xdr:rowOff>
    </xdr:from>
    <xdr:ext cx="219075" cy="314325"/>
    <xdr:sp macro="" textlink="">
      <xdr:nvSpPr>
        <xdr:cNvPr id="40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8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40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40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40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40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40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40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40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40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24802" cy="326390"/>
    <xdr:sp macro="" textlink="">
      <xdr:nvSpPr>
        <xdr:cNvPr id="40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62</xdr:row>
      <xdr:rowOff>104775</xdr:rowOff>
    </xdr:from>
    <xdr:ext cx="212635" cy="298450"/>
    <xdr:sp macro="" textlink="">
      <xdr:nvSpPr>
        <xdr:cNvPr id="40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2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63</xdr:row>
      <xdr:rowOff>104775</xdr:rowOff>
    </xdr:from>
    <xdr:ext cx="219075" cy="314325"/>
    <xdr:sp macro="" textlink="">
      <xdr:nvSpPr>
        <xdr:cNvPr id="40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3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40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40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40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40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40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9075" cy="314325"/>
    <xdr:sp macro="" textlink="">
      <xdr:nvSpPr>
        <xdr:cNvPr id="40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40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62</xdr:row>
      <xdr:rowOff>114300</xdr:rowOff>
    </xdr:from>
    <xdr:ext cx="214993" cy="308541"/>
    <xdr:sp macro="" textlink="">
      <xdr:nvSpPr>
        <xdr:cNvPr id="40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24802" cy="326390"/>
    <xdr:sp macro="" textlink="">
      <xdr:nvSpPr>
        <xdr:cNvPr id="40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87</xdr:row>
      <xdr:rowOff>104775</xdr:rowOff>
    </xdr:from>
    <xdr:ext cx="212635" cy="298450"/>
    <xdr:sp macro="" textlink="">
      <xdr:nvSpPr>
        <xdr:cNvPr id="40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D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88</xdr:row>
      <xdr:rowOff>104775</xdr:rowOff>
    </xdr:from>
    <xdr:ext cx="219075" cy="314325"/>
    <xdr:sp macro="" textlink="">
      <xdr:nvSpPr>
        <xdr:cNvPr id="40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E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40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40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40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40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40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9075" cy="314325"/>
    <xdr:sp macro="" textlink="">
      <xdr:nvSpPr>
        <xdr:cNvPr id="40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40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87</xdr:row>
      <xdr:rowOff>114300</xdr:rowOff>
    </xdr:from>
    <xdr:ext cx="214993" cy="308541"/>
    <xdr:sp macro="" textlink="">
      <xdr:nvSpPr>
        <xdr:cNvPr id="40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24802" cy="326390"/>
    <xdr:sp macro="" textlink="">
      <xdr:nvSpPr>
        <xdr:cNvPr id="40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11</xdr:row>
      <xdr:rowOff>104775</xdr:rowOff>
    </xdr:from>
    <xdr:ext cx="212635" cy="298450"/>
    <xdr:sp macro="" textlink="">
      <xdr:nvSpPr>
        <xdr:cNvPr id="40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8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12</xdr:row>
      <xdr:rowOff>104775</xdr:rowOff>
    </xdr:from>
    <xdr:ext cx="219075" cy="314325"/>
    <xdr:sp macro="" textlink="">
      <xdr:nvSpPr>
        <xdr:cNvPr id="40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9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40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40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40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40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40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40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40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40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24802" cy="326390"/>
    <xdr:sp macro="" textlink="">
      <xdr:nvSpPr>
        <xdr:cNvPr id="40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36</xdr:row>
      <xdr:rowOff>104775</xdr:rowOff>
    </xdr:from>
    <xdr:ext cx="212635" cy="298450"/>
    <xdr:sp macro="" textlink="">
      <xdr:nvSpPr>
        <xdr:cNvPr id="40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3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37</xdr:row>
      <xdr:rowOff>104775</xdr:rowOff>
    </xdr:from>
    <xdr:ext cx="219075" cy="314325"/>
    <xdr:sp macro="" textlink="">
      <xdr:nvSpPr>
        <xdr:cNvPr id="40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4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40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40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40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40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40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40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40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40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24802" cy="326390"/>
    <xdr:sp macro="" textlink="">
      <xdr:nvSpPr>
        <xdr:cNvPr id="40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62</xdr:row>
      <xdr:rowOff>104775</xdr:rowOff>
    </xdr:from>
    <xdr:ext cx="212635" cy="298450"/>
    <xdr:sp macro="" textlink="">
      <xdr:nvSpPr>
        <xdr:cNvPr id="40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E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63</xdr:row>
      <xdr:rowOff>104775</xdr:rowOff>
    </xdr:from>
    <xdr:ext cx="219075" cy="314325"/>
    <xdr:sp macro="" textlink="">
      <xdr:nvSpPr>
        <xdr:cNvPr id="40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40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40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40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40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40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9075" cy="314325"/>
    <xdr:sp macro="" textlink="">
      <xdr:nvSpPr>
        <xdr:cNvPr id="40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40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62</xdr:row>
      <xdr:rowOff>114300</xdr:rowOff>
    </xdr:from>
    <xdr:ext cx="214993" cy="308541"/>
    <xdr:sp macro="" textlink="">
      <xdr:nvSpPr>
        <xdr:cNvPr id="40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24802" cy="326390"/>
    <xdr:sp macro="" textlink="">
      <xdr:nvSpPr>
        <xdr:cNvPr id="40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87</xdr:row>
      <xdr:rowOff>104775</xdr:rowOff>
    </xdr:from>
    <xdr:ext cx="212635" cy="298450"/>
    <xdr:sp macro="" textlink="">
      <xdr:nvSpPr>
        <xdr:cNvPr id="40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9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88</xdr:row>
      <xdr:rowOff>104775</xdr:rowOff>
    </xdr:from>
    <xdr:ext cx="219075" cy="314325"/>
    <xdr:sp macro="" textlink="">
      <xdr:nvSpPr>
        <xdr:cNvPr id="40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A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40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40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40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40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40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9075" cy="314325"/>
    <xdr:sp macro="" textlink="">
      <xdr:nvSpPr>
        <xdr:cNvPr id="40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40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87</xdr:row>
      <xdr:rowOff>114300</xdr:rowOff>
    </xdr:from>
    <xdr:ext cx="214993" cy="308541"/>
    <xdr:sp macro="" textlink="">
      <xdr:nvSpPr>
        <xdr:cNvPr id="40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24802" cy="326390"/>
    <xdr:sp macro="" textlink="">
      <xdr:nvSpPr>
        <xdr:cNvPr id="40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11</xdr:row>
      <xdr:rowOff>104775</xdr:rowOff>
    </xdr:from>
    <xdr:ext cx="212635" cy="298450"/>
    <xdr:sp macro="" textlink="">
      <xdr:nvSpPr>
        <xdr:cNvPr id="40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4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12</xdr:row>
      <xdr:rowOff>104775</xdr:rowOff>
    </xdr:from>
    <xdr:ext cx="219075" cy="314325"/>
    <xdr:sp macro="" textlink="">
      <xdr:nvSpPr>
        <xdr:cNvPr id="40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50F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40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40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40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40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40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40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F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40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40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F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24802" cy="326390"/>
    <xdr:sp macro="" textlink="">
      <xdr:nvSpPr>
        <xdr:cNvPr id="40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F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36</xdr:row>
      <xdr:rowOff>104775</xdr:rowOff>
    </xdr:from>
    <xdr:ext cx="212635" cy="298450"/>
    <xdr:sp macro="" textlink="">
      <xdr:nvSpPr>
        <xdr:cNvPr id="40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F0F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37</xdr:row>
      <xdr:rowOff>104775</xdr:rowOff>
    </xdr:from>
    <xdr:ext cx="219075" cy="314325"/>
    <xdr:sp macro="" textlink="">
      <xdr:nvSpPr>
        <xdr:cNvPr id="40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0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40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40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40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41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41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41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41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41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24802" cy="326390"/>
    <xdr:sp macro="" textlink="">
      <xdr:nvSpPr>
        <xdr:cNvPr id="41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62</xdr:row>
      <xdr:rowOff>104775</xdr:rowOff>
    </xdr:from>
    <xdr:ext cx="212635" cy="298450"/>
    <xdr:sp macro="" textlink="">
      <xdr:nvSpPr>
        <xdr:cNvPr id="41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A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63</xdr:row>
      <xdr:rowOff>104775</xdr:rowOff>
    </xdr:from>
    <xdr:ext cx="219075" cy="314325"/>
    <xdr:sp macro="" textlink="">
      <xdr:nvSpPr>
        <xdr:cNvPr id="41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B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41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41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41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41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41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9075" cy="314325"/>
    <xdr:sp macro="" textlink="">
      <xdr:nvSpPr>
        <xdr:cNvPr id="41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41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62</xdr:row>
      <xdr:rowOff>114300</xdr:rowOff>
    </xdr:from>
    <xdr:ext cx="214993" cy="308541"/>
    <xdr:sp macro="" textlink="">
      <xdr:nvSpPr>
        <xdr:cNvPr id="41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24802" cy="326390"/>
    <xdr:sp macro="" textlink="">
      <xdr:nvSpPr>
        <xdr:cNvPr id="41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87</xdr:row>
      <xdr:rowOff>104775</xdr:rowOff>
    </xdr:from>
    <xdr:ext cx="212635" cy="298450"/>
    <xdr:sp macro="" textlink="">
      <xdr:nvSpPr>
        <xdr:cNvPr id="41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5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88</xdr:row>
      <xdr:rowOff>104775</xdr:rowOff>
    </xdr:from>
    <xdr:ext cx="219075" cy="314325"/>
    <xdr:sp macro="" textlink="">
      <xdr:nvSpPr>
        <xdr:cNvPr id="41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41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41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41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41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41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9075" cy="314325"/>
    <xdr:sp macro="" textlink="">
      <xdr:nvSpPr>
        <xdr:cNvPr id="41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41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87</xdr:row>
      <xdr:rowOff>114300</xdr:rowOff>
    </xdr:from>
    <xdr:ext cx="214993" cy="308541"/>
    <xdr:sp macro="" textlink="">
      <xdr:nvSpPr>
        <xdr:cNvPr id="41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24802" cy="326390"/>
    <xdr:sp macro="" textlink="">
      <xdr:nvSpPr>
        <xdr:cNvPr id="41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11</xdr:row>
      <xdr:rowOff>104775</xdr:rowOff>
    </xdr:from>
    <xdr:ext cx="212635" cy="298450"/>
    <xdr:sp macro="" textlink="">
      <xdr:nvSpPr>
        <xdr:cNvPr id="41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0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12</xdr:row>
      <xdr:rowOff>104775</xdr:rowOff>
    </xdr:from>
    <xdr:ext cx="219075" cy="314325"/>
    <xdr:sp macro="" textlink="">
      <xdr:nvSpPr>
        <xdr:cNvPr id="41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1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41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41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41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41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41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41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41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41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24802" cy="326390"/>
    <xdr:sp macro="" textlink="">
      <xdr:nvSpPr>
        <xdr:cNvPr id="41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36</xdr:row>
      <xdr:rowOff>104775</xdr:rowOff>
    </xdr:from>
    <xdr:ext cx="212635" cy="298450"/>
    <xdr:sp macro="" textlink="">
      <xdr:nvSpPr>
        <xdr:cNvPr id="41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B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37</xdr:row>
      <xdr:rowOff>104775</xdr:rowOff>
    </xdr:from>
    <xdr:ext cx="219075" cy="314325"/>
    <xdr:sp macro="" textlink="">
      <xdr:nvSpPr>
        <xdr:cNvPr id="41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C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41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41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41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41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41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41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41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41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24802" cy="326390"/>
    <xdr:sp macro="" textlink="">
      <xdr:nvSpPr>
        <xdr:cNvPr id="41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62</xdr:row>
      <xdr:rowOff>104775</xdr:rowOff>
    </xdr:from>
    <xdr:ext cx="212635" cy="298450"/>
    <xdr:sp macro="" textlink="">
      <xdr:nvSpPr>
        <xdr:cNvPr id="41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6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63</xdr:row>
      <xdr:rowOff>104775</xdr:rowOff>
    </xdr:from>
    <xdr:ext cx="219075" cy="314325"/>
    <xdr:sp macro="" textlink="">
      <xdr:nvSpPr>
        <xdr:cNvPr id="41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41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41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41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41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41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9075" cy="314325"/>
    <xdr:sp macro="" textlink="">
      <xdr:nvSpPr>
        <xdr:cNvPr id="41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41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62</xdr:row>
      <xdr:rowOff>114300</xdr:rowOff>
    </xdr:from>
    <xdr:ext cx="214993" cy="308541"/>
    <xdr:sp macro="" textlink="">
      <xdr:nvSpPr>
        <xdr:cNvPr id="41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24802" cy="326390"/>
    <xdr:sp macro="" textlink="">
      <xdr:nvSpPr>
        <xdr:cNvPr id="41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87</xdr:row>
      <xdr:rowOff>104775</xdr:rowOff>
    </xdr:from>
    <xdr:ext cx="212635" cy="298450"/>
    <xdr:sp macro="" textlink="">
      <xdr:nvSpPr>
        <xdr:cNvPr id="41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1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88</xdr:row>
      <xdr:rowOff>104775</xdr:rowOff>
    </xdr:from>
    <xdr:ext cx="219075" cy="314325"/>
    <xdr:sp macro="" textlink="">
      <xdr:nvSpPr>
        <xdr:cNvPr id="41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2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41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41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41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41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41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9075" cy="314325"/>
    <xdr:sp macro="" textlink="">
      <xdr:nvSpPr>
        <xdr:cNvPr id="41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41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87</xdr:row>
      <xdr:rowOff>114300</xdr:rowOff>
    </xdr:from>
    <xdr:ext cx="214993" cy="308541"/>
    <xdr:sp macro="" textlink="">
      <xdr:nvSpPr>
        <xdr:cNvPr id="41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24802" cy="326390"/>
    <xdr:sp macro="" textlink="">
      <xdr:nvSpPr>
        <xdr:cNvPr id="41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11</xdr:row>
      <xdr:rowOff>104775</xdr:rowOff>
    </xdr:from>
    <xdr:ext cx="212635" cy="298450"/>
    <xdr:sp macro="" textlink="">
      <xdr:nvSpPr>
        <xdr:cNvPr id="41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C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12</xdr:row>
      <xdr:rowOff>104775</xdr:rowOff>
    </xdr:from>
    <xdr:ext cx="219075" cy="314325"/>
    <xdr:sp macro="" textlink="">
      <xdr:nvSpPr>
        <xdr:cNvPr id="41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D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41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41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41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41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41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41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41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41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24802" cy="326390"/>
    <xdr:sp macro="" textlink="">
      <xdr:nvSpPr>
        <xdr:cNvPr id="41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36</xdr:row>
      <xdr:rowOff>104775</xdr:rowOff>
    </xdr:from>
    <xdr:ext cx="212635" cy="298450"/>
    <xdr:sp macro="" textlink="">
      <xdr:nvSpPr>
        <xdr:cNvPr id="41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7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37</xdr:row>
      <xdr:rowOff>104775</xdr:rowOff>
    </xdr:from>
    <xdr:ext cx="219075" cy="314325"/>
    <xdr:sp macro="" textlink="">
      <xdr:nvSpPr>
        <xdr:cNvPr id="41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8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41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41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41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41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41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41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41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41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24802" cy="326390"/>
    <xdr:sp macro="" textlink="">
      <xdr:nvSpPr>
        <xdr:cNvPr id="41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62</xdr:row>
      <xdr:rowOff>104775</xdr:rowOff>
    </xdr:from>
    <xdr:ext cx="212635" cy="298450"/>
    <xdr:sp macro="" textlink="">
      <xdr:nvSpPr>
        <xdr:cNvPr id="41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2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63</xdr:row>
      <xdr:rowOff>104775</xdr:rowOff>
    </xdr:from>
    <xdr:ext cx="219075" cy="314325"/>
    <xdr:sp macro="" textlink="">
      <xdr:nvSpPr>
        <xdr:cNvPr id="41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3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41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41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41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41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42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9075" cy="314325"/>
    <xdr:sp macro="" textlink="">
      <xdr:nvSpPr>
        <xdr:cNvPr id="42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42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62</xdr:row>
      <xdr:rowOff>114300</xdr:rowOff>
    </xdr:from>
    <xdr:ext cx="214993" cy="308541"/>
    <xdr:sp macro="" textlink="">
      <xdr:nvSpPr>
        <xdr:cNvPr id="42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24802" cy="326390"/>
    <xdr:sp macro="" textlink="">
      <xdr:nvSpPr>
        <xdr:cNvPr id="42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87</xdr:row>
      <xdr:rowOff>104775</xdr:rowOff>
    </xdr:from>
    <xdr:ext cx="212635" cy="298450"/>
    <xdr:sp macro="" textlink="">
      <xdr:nvSpPr>
        <xdr:cNvPr id="420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D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88</xdr:row>
      <xdr:rowOff>104775</xdr:rowOff>
    </xdr:from>
    <xdr:ext cx="219075" cy="314325"/>
    <xdr:sp macro="" textlink="">
      <xdr:nvSpPr>
        <xdr:cNvPr id="42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E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42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42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42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42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42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9075" cy="314325"/>
    <xdr:sp macro="" textlink="">
      <xdr:nvSpPr>
        <xdr:cNvPr id="42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42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87</xdr:row>
      <xdr:rowOff>114300</xdr:rowOff>
    </xdr:from>
    <xdr:ext cx="214993" cy="308541"/>
    <xdr:sp macro="" textlink="">
      <xdr:nvSpPr>
        <xdr:cNvPr id="42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11</xdr:row>
      <xdr:rowOff>114300</xdr:rowOff>
    </xdr:from>
    <xdr:ext cx="224802" cy="326390"/>
    <xdr:sp macro="" textlink="">
      <xdr:nvSpPr>
        <xdr:cNvPr id="42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11</xdr:row>
      <xdr:rowOff>104775</xdr:rowOff>
    </xdr:from>
    <xdr:ext cx="212635" cy="298450"/>
    <xdr:sp macro="" textlink="">
      <xdr:nvSpPr>
        <xdr:cNvPr id="42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8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12</xdr:row>
      <xdr:rowOff>104775</xdr:rowOff>
    </xdr:from>
    <xdr:ext cx="219075" cy="314325"/>
    <xdr:sp macro="" textlink="">
      <xdr:nvSpPr>
        <xdr:cNvPr id="42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9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11</xdr:row>
      <xdr:rowOff>114300</xdr:rowOff>
    </xdr:from>
    <xdr:ext cx="219075" cy="314325"/>
    <xdr:sp macro="" textlink="">
      <xdr:nvSpPr>
        <xdr:cNvPr id="42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11</xdr:row>
      <xdr:rowOff>114300</xdr:rowOff>
    </xdr:from>
    <xdr:ext cx="219075" cy="314325"/>
    <xdr:sp macro="" textlink="">
      <xdr:nvSpPr>
        <xdr:cNvPr id="42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11</xdr:row>
      <xdr:rowOff>114300</xdr:rowOff>
    </xdr:from>
    <xdr:ext cx="219075" cy="314325"/>
    <xdr:sp macro="" textlink="">
      <xdr:nvSpPr>
        <xdr:cNvPr id="42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11</xdr:row>
      <xdr:rowOff>114300</xdr:rowOff>
    </xdr:from>
    <xdr:ext cx="219075" cy="314325"/>
    <xdr:sp macro="" textlink="">
      <xdr:nvSpPr>
        <xdr:cNvPr id="42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11</xdr:row>
      <xdr:rowOff>114300</xdr:rowOff>
    </xdr:from>
    <xdr:ext cx="219075" cy="314325"/>
    <xdr:sp macro="" textlink="">
      <xdr:nvSpPr>
        <xdr:cNvPr id="42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11</xdr:row>
      <xdr:rowOff>114300</xdr:rowOff>
    </xdr:from>
    <xdr:ext cx="219075" cy="314325"/>
    <xdr:sp macro="" textlink="">
      <xdr:nvSpPr>
        <xdr:cNvPr id="42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11</xdr:row>
      <xdr:rowOff>114300</xdr:rowOff>
    </xdr:from>
    <xdr:ext cx="214993" cy="308541"/>
    <xdr:sp macro="" textlink="">
      <xdr:nvSpPr>
        <xdr:cNvPr id="42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11</xdr:row>
      <xdr:rowOff>114300</xdr:rowOff>
    </xdr:from>
    <xdr:ext cx="214993" cy="308541"/>
    <xdr:sp macro="" textlink="">
      <xdr:nvSpPr>
        <xdr:cNvPr id="42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36</xdr:row>
      <xdr:rowOff>114300</xdr:rowOff>
    </xdr:from>
    <xdr:ext cx="224802" cy="326390"/>
    <xdr:sp macro="" textlink="">
      <xdr:nvSpPr>
        <xdr:cNvPr id="42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36</xdr:row>
      <xdr:rowOff>104775</xdr:rowOff>
    </xdr:from>
    <xdr:ext cx="212635" cy="298450"/>
    <xdr:sp macro="" textlink="">
      <xdr:nvSpPr>
        <xdr:cNvPr id="42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3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37</xdr:row>
      <xdr:rowOff>104775</xdr:rowOff>
    </xdr:from>
    <xdr:ext cx="219075" cy="314325"/>
    <xdr:sp macro="" textlink="">
      <xdr:nvSpPr>
        <xdr:cNvPr id="42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4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36</xdr:row>
      <xdr:rowOff>114300</xdr:rowOff>
    </xdr:from>
    <xdr:ext cx="219075" cy="314325"/>
    <xdr:sp macro="" textlink="">
      <xdr:nvSpPr>
        <xdr:cNvPr id="42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36</xdr:row>
      <xdr:rowOff>114300</xdr:rowOff>
    </xdr:from>
    <xdr:ext cx="219075" cy="314325"/>
    <xdr:sp macro="" textlink="">
      <xdr:nvSpPr>
        <xdr:cNvPr id="42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36</xdr:row>
      <xdr:rowOff>114300</xdr:rowOff>
    </xdr:from>
    <xdr:ext cx="219075" cy="314325"/>
    <xdr:sp macro="" textlink="">
      <xdr:nvSpPr>
        <xdr:cNvPr id="42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36</xdr:row>
      <xdr:rowOff>114300</xdr:rowOff>
    </xdr:from>
    <xdr:ext cx="219075" cy="314325"/>
    <xdr:sp macro="" textlink="">
      <xdr:nvSpPr>
        <xdr:cNvPr id="42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36</xdr:row>
      <xdr:rowOff>114300</xdr:rowOff>
    </xdr:from>
    <xdr:ext cx="219075" cy="314325"/>
    <xdr:sp macro="" textlink="">
      <xdr:nvSpPr>
        <xdr:cNvPr id="42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36</xdr:row>
      <xdr:rowOff>114300</xdr:rowOff>
    </xdr:from>
    <xdr:ext cx="219075" cy="314325"/>
    <xdr:sp macro="" textlink="">
      <xdr:nvSpPr>
        <xdr:cNvPr id="42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36</xdr:row>
      <xdr:rowOff>114300</xdr:rowOff>
    </xdr:from>
    <xdr:ext cx="214993" cy="308541"/>
    <xdr:sp macro="" textlink="">
      <xdr:nvSpPr>
        <xdr:cNvPr id="42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36</xdr:row>
      <xdr:rowOff>114300</xdr:rowOff>
    </xdr:from>
    <xdr:ext cx="214993" cy="308541"/>
    <xdr:sp macro="" textlink="">
      <xdr:nvSpPr>
        <xdr:cNvPr id="42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62</xdr:row>
      <xdr:rowOff>114300</xdr:rowOff>
    </xdr:from>
    <xdr:ext cx="224802" cy="326390"/>
    <xdr:sp macro="" textlink="">
      <xdr:nvSpPr>
        <xdr:cNvPr id="42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62</xdr:row>
      <xdr:rowOff>104775</xdr:rowOff>
    </xdr:from>
    <xdr:ext cx="212635" cy="298450"/>
    <xdr:sp macro="" textlink="">
      <xdr:nvSpPr>
        <xdr:cNvPr id="42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E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63</xdr:row>
      <xdr:rowOff>104775</xdr:rowOff>
    </xdr:from>
    <xdr:ext cx="219075" cy="314325"/>
    <xdr:sp macro="" textlink="">
      <xdr:nvSpPr>
        <xdr:cNvPr id="42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F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62</xdr:row>
      <xdr:rowOff>114300</xdr:rowOff>
    </xdr:from>
    <xdr:ext cx="219075" cy="314325"/>
    <xdr:sp macro="" textlink="">
      <xdr:nvSpPr>
        <xdr:cNvPr id="42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62</xdr:row>
      <xdr:rowOff>114300</xdr:rowOff>
    </xdr:from>
    <xdr:ext cx="219075" cy="314325"/>
    <xdr:sp macro="" textlink="">
      <xdr:nvSpPr>
        <xdr:cNvPr id="42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62</xdr:row>
      <xdr:rowOff>114300</xdr:rowOff>
    </xdr:from>
    <xdr:ext cx="219075" cy="314325"/>
    <xdr:sp macro="" textlink="">
      <xdr:nvSpPr>
        <xdr:cNvPr id="42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62</xdr:row>
      <xdr:rowOff>114300</xdr:rowOff>
    </xdr:from>
    <xdr:ext cx="219075" cy="314325"/>
    <xdr:sp macro="" textlink="">
      <xdr:nvSpPr>
        <xdr:cNvPr id="42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62</xdr:row>
      <xdr:rowOff>114300</xdr:rowOff>
    </xdr:from>
    <xdr:ext cx="219075" cy="314325"/>
    <xdr:sp macro="" textlink="">
      <xdr:nvSpPr>
        <xdr:cNvPr id="42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62</xdr:row>
      <xdr:rowOff>114300</xdr:rowOff>
    </xdr:from>
    <xdr:ext cx="219075" cy="314325"/>
    <xdr:sp macro="" textlink="">
      <xdr:nvSpPr>
        <xdr:cNvPr id="42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62</xdr:row>
      <xdr:rowOff>114300</xdr:rowOff>
    </xdr:from>
    <xdr:ext cx="214993" cy="308541"/>
    <xdr:sp macro="" textlink="">
      <xdr:nvSpPr>
        <xdr:cNvPr id="42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62</xdr:row>
      <xdr:rowOff>114300</xdr:rowOff>
    </xdr:from>
    <xdr:ext cx="214993" cy="308541"/>
    <xdr:sp macro="" textlink="">
      <xdr:nvSpPr>
        <xdr:cNvPr id="42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87</xdr:row>
      <xdr:rowOff>114300</xdr:rowOff>
    </xdr:from>
    <xdr:ext cx="224802" cy="326390"/>
    <xdr:sp macro="" textlink="">
      <xdr:nvSpPr>
        <xdr:cNvPr id="42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100000}"/>
            </a:ext>
          </a:extLst>
        </xdr:cNvPr>
        <xdr:cNvSpPr/>
      </xdr:nvSpPr>
      <xdr:spPr bwMode="auto">
        <a:xfrm>
          <a:off x="5867400" y="6791325"/>
          <a:ext cx="224802" cy="3263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87</xdr:row>
      <xdr:rowOff>104775</xdr:rowOff>
    </xdr:from>
    <xdr:ext cx="212635" cy="298450"/>
    <xdr:sp macro="" textlink="">
      <xdr:nvSpPr>
        <xdr:cNvPr id="42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9100000}"/>
            </a:ext>
          </a:extLst>
        </xdr:cNvPr>
        <xdr:cNvSpPr/>
      </xdr:nvSpPr>
      <xdr:spPr bwMode="auto">
        <a:xfrm>
          <a:off x="3867150" y="6781800"/>
          <a:ext cx="212635" cy="29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88</xdr:row>
      <xdr:rowOff>104775</xdr:rowOff>
    </xdr:from>
    <xdr:ext cx="219075" cy="314325"/>
    <xdr:sp macro="" textlink="">
      <xdr:nvSpPr>
        <xdr:cNvPr id="42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A100000}"/>
            </a:ext>
          </a:extLst>
        </xdr:cNvPr>
        <xdr:cNvSpPr/>
      </xdr:nvSpPr>
      <xdr:spPr bwMode="auto">
        <a:xfrm>
          <a:off x="38671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87</xdr:row>
      <xdr:rowOff>114300</xdr:rowOff>
    </xdr:from>
    <xdr:ext cx="219075" cy="314325"/>
    <xdr:sp macro="" textlink="">
      <xdr:nvSpPr>
        <xdr:cNvPr id="42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87</xdr:row>
      <xdr:rowOff>114300</xdr:rowOff>
    </xdr:from>
    <xdr:ext cx="219075" cy="314325"/>
    <xdr:sp macro="" textlink="">
      <xdr:nvSpPr>
        <xdr:cNvPr id="42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87</xdr:row>
      <xdr:rowOff>114300</xdr:rowOff>
    </xdr:from>
    <xdr:ext cx="219075" cy="314325"/>
    <xdr:sp macro="" textlink="">
      <xdr:nvSpPr>
        <xdr:cNvPr id="42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87</xdr:row>
      <xdr:rowOff>114300</xdr:rowOff>
    </xdr:from>
    <xdr:ext cx="219075" cy="314325"/>
    <xdr:sp macro="" textlink="">
      <xdr:nvSpPr>
        <xdr:cNvPr id="42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87</xdr:row>
      <xdr:rowOff>114300</xdr:rowOff>
    </xdr:from>
    <xdr:ext cx="219075" cy="314325"/>
    <xdr:sp macro="" textlink="">
      <xdr:nvSpPr>
        <xdr:cNvPr id="42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87</xdr:row>
      <xdr:rowOff>114300</xdr:rowOff>
    </xdr:from>
    <xdr:ext cx="219075" cy="314325"/>
    <xdr:sp macro="" textlink="">
      <xdr:nvSpPr>
        <xdr:cNvPr id="42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100000}"/>
            </a:ext>
          </a:extLst>
        </xdr:cNvPr>
        <xdr:cNvSpPr/>
      </xdr:nvSpPr>
      <xdr:spPr bwMode="auto">
        <a:xfrm>
          <a:off x="5867400" y="6791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87</xdr:row>
      <xdr:rowOff>114300</xdr:rowOff>
    </xdr:from>
    <xdr:ext cx="214993" cy="308541"/>
    <xdr:sp macro="" textlink="">
      <xdr:nvSpPr>
        <xdr:cNvPr id="42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1752600</xdr:colOff>
      <xdr:row>87</xdr:row>
      <xdr:rowOff>114300</xdr:rowOff>
    </xdr:from>
    <xdr:ext cx="214993" cy="308541"/>
    <xdr:sp macro="" textlink="">
      <xdr:nvSpPr>
        <xdr:cNvPr id="42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100000}"/>
            </a:ext>
          </a:extLst>
        </xdr:cNvPr>
        <xdr:cNvSpPr/>
      </xdr:nvSpPr>
      <xdr:spPr bwMode="auto">
        <a:xfrm>
          <a:off x="5867400" y="679132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xdr:colOff>
      <xdr:row>2</xdr:row>
      <xdr:rowOff>157170</xdr:rowOff>
    </xdr:from>
    <xdr:to>
      <xdr:col>11</xdr:col>
      <xdr:colOff>219075</xdr:colOff>
      <xdr:row>6</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5" y="519120"/>
          <a:ext cx="9791700" cy="633405"/>
        </a:xfrm>
        <a:prstGeom prst="rect">
          <a:avLst/>
        </a:prstGeom>
        <a:ln>
          <a:solidFill>
            <a:schemeClr val="accent6">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AT" sz="1100" b="1">
              <a:solidFill>
                <a:schemeClr val="dk1"/>
              </a:solidFill>
              <a:effectLst/>
              <a:latin typeface="+mn-lt"/>
              <a:ea typeface="+mn-ea"/>
              <a:cs typeface="+mn-cs"/>
            </a:rPr>
            <a:t>Diese Blätter befüllen</a:t>
          </a:r>
          <a:r>
            <a:rPr lang="de-AT" sz="1100" b="1" baseline="0">
              <a:solidFill>
                <a:schemeClr val="dk1"/>
              </a:solidFill>
              <a:effectLst/>
              <a:latin typeface="+mn-lt"/>
              <a:ea typeface="+mn-ea"/>
              <a:cs typeface="+mn-cs"/>
            </a:rPr>
            <a:t> sich selbstständig. </a:t>
          </a:r>
          <a:r>
            <a:rPr lang="de-AT" sz="1100">
              <a:solidFill>
                <a:schemeClr val="dk1"/>
              </a:solidFill>
              <a:effectLst/>
              <a:latin typeface="+mn-lt"/>
              <a:ea typeface="+mn-ea"/>
              <a:cs typeface="+mn-cs"/>
            </a:rPr>
            <a:t>Angaben zum eingesetzten</a:t>
          </a:r>
          <a:r>
            <a:rPr lang="de-AT" sz="1100" baseline="0">
              <a:solidFill>
                <a:schemeClr val="dk1"/>
              </a:solidFill>
              <a:effectLst/>
              <a:latin typeface="+mn-lt"/>
              <a:ea typeface="+mn-ea"/>
              <a:cs typeface="+mn-cs"/>
            </a:rPr>
            <a:t> Personal geben Sie getrennt für "Priorität 1" und "Priorität 2" auf den weiteren Tabellenblättern ein. Beachten Sie dabei die </a:t>
          </a:r>
          <a:r>
            <a:rPr lang="de-AT" sz="1100" b="1" baseline="0">
              <a:solidFill>
                <a:schemeClr val="dk1"/>
              </a:solidFill>
              <a:effectLst/>
              <a:latin typeface="+mn-lt"/>
              <a:ea typeface="+mn-ea"/>
              <a:cs typeface="+mn-cs"/>
            </a:rPr>
            <a:t>eigenen Zeilen</a:t>
          </a:r>
          <a:r>
            <a:rPr lang="de-AT" sz="1100" baseline="0">
              <a:solidFill>
                <a:schemeClr val="dk1"/>
              </a:solidFill>
              <a:effectLst/>
              <a:latin typeface="+mn-lt"/>
              <a:ea typeface="+mn-ea"/>
              <a:cs typeface="+mn-cs"/>
            </a:rPr>
            <a:t> für Fachkräfte, bei denen ein </a:t>
          </a:r>
          <a:r>
            <a:rPr lang="de-AT" sz="1100" b="1" baseline="0">
              <a:solidFill>
                <a:schemeClr val="dk1"/>
              </a:solidFill>
              <a:effectLst/>
              <a:latin typeface="+mn-lt"/>
              <a:ea typeface="+mn-ea"/>
              <a:cs typeface="+mn-cs"/>
            </a:rPr>
            <a:t>Durchrechnungszeitraum</a:t>
          </a:r>
          <a:r>
            <a:rPr lang="de-AT" sz="1100" baseline="0">
              <a:solidFill>
                <a:schemeClr val="dk1"/>
              </a:solidFill>
              <a:effectLst/>
              <a:latin typeface="+mn-lt"/>
              <a:ea typeface="+mn-ea"/>
              <a:cs typeface="+mn-cs"/>
            </a:rPr>
            <a:t>  ("DRZ") zum Einsatz kommt. Diese sind </a:t>
          </a:r>
          <a:r>
            <a:rPr lang="de-AT" sz="1100" b="1" baseline="0">
              <a:solidFill>
                <a:schemeClr val="dk1"/>
              </a:solidFill>
              <a:effectLst/>
              <a:latin typeface="+mn-lt"/>
              <a:ea typeface="+mn-ea"/>
              <a:cs typeface="+mn-cs"/>
            </a:rPr>
            <a:t>ausschließlich</a:t>
          </a:r>
          <a:r>
            <a:rPr lang="de-AT" sz="1100" baseline="0">
              <a:solidFill>
                <a:schemeClr val="dk1"/>
              </a:solidFill>
              <a:effectLst/>
              <a:latin typeface="+mn-lt"/>
              <a:ea typeface="+mn-ea"/>
              <a:cs typeface="+mn-cs"/>
            </a:rPr>
            <a:t> bei benötigtem DRZ (nur für Jahresbetriebe) zu befüllen.</a:t>
          </a:r>
          <a:endParaRPr lang="de-AT">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285750</xdr:colOff>
      <xdr:row>4</xdr:row>
      <xdr:rowOff>85725</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438150" y="190500"/>
          <a:ext cx="5848350" cy="657225"/>
        </a:xfrm>
        <a:prstGeom prst="rect">
          <a:avLst/>
        </a:prstGeom>
        <a:ln>
          <a:solidFill>
            <a:schemeClr val="accent6">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AT" sz="1100" b="1">
              <a:solidFill>
                <a:schemeClr val="dk1"/>
              </a:solidFill>
              <a:effectLst/>
              <a:latin typeface="+mn-lt"/>
              <a:ea typeface="+mn-ea"/>
              <a:cs typeface="+mn-cs"/>
            </a:rPr>
            <a:t>Dieses Blatt befüllt</a:t>
          </a:r>
          <a:r>
            <a:rPr lang="de-AT" sz="1100" b="1" baseline="0">
              <a:solidFill>
                <a:schemeClr val="dk1"/>
              </a:solidFill>
              <a:effectLst/>
              <a:latin typeface="+mn-lt"/>
              <a:ea typeface="+mn-ea"/>
              <a:cs typeface="+mn-cs"/>
            </a:rPr>
            <a:t> sich selbstständig.</a:t>
          </a:r>
        </a:p>
        <a:p>
          <a:r>
            <a:rPr lang="de-AT" sz="1100" b="0" baseline="0">
              <a:solidFill>
                <a:schemeClr val="dk1"/>
              </a:solidFill>
              <a:effectLst/>
              <a:latin typeface="+mn-lt"/>
              <a:ea typeface="+mn-ea"/>
              <a:cs typeface="+mn-cs"/>
            </a:rPr>
            <a:t>Die hier angeführten Einrichtungen sind eine Zusammenfassung der unter "Einrichtungsstandorte" angegbenen Daten.</a:t>
          </a:r>
          <a:endParaRPr lang="de-AT" b="0">
            <a:effectLst/>
          </a:endParaRPr>
        </a:p>
      </xdr:txBody>
    </xdr:sp>
    <xdr:clientData/>
  </xdr:twoCellAnchor>
  <xdr:twoCellAnchor editAs="oneCell">
    <xdr:from>
      <xdr:col>9</xdr:col>
      <xdr:colOff>390525</xdr:colOff>
      <xdr:row>1</xdr:row>
      <xdr:rowOff>38100</xdr:rowOff>
    </xdr:from>
    <xdr:to>
      <xdr:col>10</xdr:col>
      <xdr:colOff>749731</xdr:colOff>
      <xdr:row>3</xdr:row>
      <xdr:rowOff>164336</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39350" y="228600"/>
          <a:ext cx="1273606" cy="507236"/>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in@stmk.gv.at?subject=Anfrage%20F&#246;rderansuchen%20%22Fr&#252;he%20sprachliche%20F&#246;rderung%22" TargetMode="External"/><Relationship Id="rId6" Type="http://schemas.openxmlformats.org/officeDocument/2006/relationships/ctrlProp" Target="../ctrlProps/ctrlProp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kin@stmk.gv.at?subject=Anfrage%20F&#246;rderansuchen%20%22Fr&#252;he%20sprachliche%20F&#246;rderung%22" TargetMode="External"/><Relationship Id="rId6" Type="http://schemas.openxmlformats.org/officeDocument/2006/relationships/ctrlProp" Target="../ctrlProps/ctrlProp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G56"/>
  <sheetViews>
    <sheetView showGridLines="0" tabSelected="1" view="pageLayout" zoomScaleNormal="100" workbookViewId="0">
      <selection activeCell="C16" sqref="C16:G17"/>
    </sheetView>
  </sheetViews>
  <sheetFormatPr baseColWidth="10" defaultColWidth="10.85546875" defaultRowHeight="14.25"/>
  <cols>
    <col min="1" max="2" width="12.42578125" style="119" customWidth="1"/>
    <col min="3" max="3" width="12.7109375" style="119" customWidth="1"/>
    <col min="4" max="7" width="12.42578125" style="119" customWidth="1"/>
    <col min="8" max="16384" width="10.85546875" style="119"/>
  </cols>
  <sheetData>
    <row r="1" spans="1:7" ht="15" customHeight="1" thickBot="1">
      <c r="A1" s="121"/>
      <c r="B1" s="121"/>
      <c r="C1" s="121"/>
      <c r="D1" s="250"/>
      <c r="E1" s="121"/>
      <c r="F1" s="121"/>
      <c r="G1" s="121"/>
    </row>
    <row r="2" spans="1:7" ht="14.1" customHeight="1">
      <c r="A2" s="395" t="s">
        <v>32</v>
      </c>
      <c r="B2" s="396"/>
      <c r="C2" s="396"/>
      <c r="D2" s="275"/>
      <c r="E2" s="252"/>
      <c r="F2" s="252"/>
      <c r="G2" s="253"/>
    </row>
    <row r="3" spans="1:7" ht="14.1" customHeight="1">
      <c r="A3" s="323" t="s">
        <v>34</v>
      </c>
      <c r="B3" s="324"/>
      <c r="C3" s="324"/>
      <c r="D3" s="250"/>
      <c r="E3" s="121"/>
      <c r="F3" s="121"/>
      <c r="G3" s="255"/>
    </row>
    <row r="4" spans="1:7" ht="14.1" customHeight="1">
      <c r="A4" s="323" t="s">
        <v>35</v>
      </c>
      <c r="B4" s="324"/>
      <c r="C4" s="324"/>
      <c r="D4" s="250"/>
      <c r="E4" s="397" t="s">
        <v>37</v>
      </c>
      <c r="F4" s="397"/>
      <c r="G4" s="398"/>
    </row>
    <row r="5" spans="1:7" ht="14.1" customHeight="1">
      <c r="A5" s="323" t="s">
        <v>36</v>
      </c>
      <c r="B5" s="324"/>
      <c r="C5" s="324"/>
      <c r="D5" s="250"/>
      <c r="E5" s="387" t="s">
        <v>219</v>
      </c>
      <c r="F5" s="387"/>
      <c r="G5" s="388"/>
    </row>
    <row r="6" spans="1:7" ht="14.1" customHeight="1">
      <c r="A6" s="323" t="s">
        <v>218</v>
      </c>
      <c r="B6" s="324"/>
      <c r="C6" s="324"/>
      <c r="D6" s="399" t="s">
        <v>33</v>
      </c>
      <c r="E6" s="399"/>
      <c r="F6" s="399"/>
      <c r="G6" s="400"/>
    </row>
    <row r="7" spans="1:7" ht="14.1" customHeight="1">
      <c r="A7" s="272"/>
      <c r="B7" s="121"/>
      <c r="C7" s="121"/>
      <c r="D7" s="250"/>
      <c r="E7" s="250"/>
      <c r="F7" s="250"/>
      <c r="G7" s="276"/>
    </row>
    <row r="8" spans="1:7" ht="15.75" customHeight="1">
      <c r="A8" s="389" t="s">
        <v>241</v>
      </c>
      <c r="B8" s="390"/>
      <c r="C8" s="390"/>
      <c r="D8" s="390"/>
      <c r="E8" s="390"/>
      <c r="F8" s="390"/>
      <c r="G8" s="391"/>
    </row>
    <row r="9" spans="1:7" ht="15.75" customHeight="1">
      <c r="A9" s="389"/>
      <c r="B9" s="390"/>
      <c r="C9" s="390"/>
      <c r="D9" s="390"/>
      <c r="E9" s="390"/>
      <c r="F9" s="390"/>
      <c r="G9" s="391"/>
    </row>
    <row r="10" spans="1:7" ht="15.75" customHeight="1">
      <c r="A10" s="392" t="s">
        <v>242</v>
      </c>
      <c r="B10" s="393"/>
      <c r="C10" s="393"/>
      <c r="D10" s="393"/>
      <c r="E10" s="393"/>
      <c r="F10" s="393"/>
      <c r="G10" s="394"/>
    </row>
    <row r="11" spans="1:7" s="121" customFormat="1" ht="5.85" customHeight="1" thickBot="1">
      <c r="A11" s="313"/>
      <c r="B11" s="314"/>
      <c r="C11" s="314"/>
      <c r="D11" s="314"/>
      <c r="E11" s="314"/>
      <c r="F11" s="314"/>
      <c r="G11" s="315"/>
    </row>
    <row r="12" spans="1:7" ht="15" customHeight="1">
      <c r="A12" s="417" t="s">
        <v>75</v>
      </c>
      <c r="B12" s="418"/>
      <c r="C12" s="421" t="s">
        <v>87</v>
      </c>
      <c r="D12" s="421"/>
      <c r="E12" s="421"/>
      <c r="F12" s="421"/>
      <c r="G12" s="422"/>
    </row>
    <row r="13" spans="1:7" ht="13.5" customHeight="1">
      <c r="A13" s="419"/>
      <c r="B13" s="420"/>
      <c r="C13" s="423" t="s">
        <v>58</v>
      </c>
      <c r="D13" s="423"/>
      <c r="E13" s="423"/>
      <c r="F13" s="423"/>
      <c r="G13" s="424"/>
    </row>
    <row r="14" spans="1:7" ht="13.5" customHeight="1" thickBot="1">
      <c r="A14" s="425" t="s">
        <v>74</v>
      </c>
      <c r="B14" s="426"/>
      <c r="C14" s="427" t="s">
        <v>76</v>
      </c>
      <c r="D14" s="427"/>
      <c r="E14" s="427"/>
      <c r="F14" s="428" t="s">
        <v>73</v>
      </c>
      <c r="G14" s="429"/>
    </row>
    <row r="15" spans="1:7" s="246" customFormat="1" ht="5.85" customHeight="1" thickBot="1">
      <c r="A15" s="277"/>
      <c r="C15" s="325"/>
      <c r="D15" s="325"/>
      <c r="E15" s="325"/>
      <c r="F15" s="325"/>
      <c r="G15" s="326"/>
    </row>
    <row r="16" spans="1:7" ht="15" customHeight="1">
      <c r="A16" s="383" t="s">
        <v>225</v>
      </c>
      <c r="B16" s="384"/>
      <c r="C16" s="347"/>
      <c r="D16" s="348"/>
      <c r="E16" s="348"/>
      <c r="F16" s="348"/>
      <c r="G16" s="349"/>
    </row>
    <row r="17" spans="1:7" ht="15.75" customHeight="1" thickBot="1">
      <c r="A17" s="385"/>
      <c r="B17" s="386"/>
      <c r="C17" s="350"/>
      <c r="D17" s="351"/>
      <c r="E17" s="351"/>
      <c r="F17" s="351"/>
      <c r="G17" s="352"/>
    </row>
    <row r="18" spans="1:7" s="246" customFormat="1" ht="5.25" customHeight="1" thickBot="1">
      <c r="A18" s="313"/>
      <c r="B18" s="314"/>
      <c r="C18" s="327"/>
      <c r="D18" s="327"/>
      <c r="E18" s="327"/>
      <c r="F18" s="327"/>
      <c r="G18" s="328"/>
    </row>
    <row r="19" spans="1:7" ht="15" customHeight="1">
      <c r="A19" s="251" t="s">
        <v>79</v>
      </c>
      <c r="B19" s="252"/>
      <c r="C19" s="252"/>
      <c r="D19" s="252"/>
      <c r="E19" s="252"/>
      <c r="F19" s="252"/>
      <c r="G19" s="253"/>
    </row>
    <row r="20" spans="1:7" ht="15" customHeight="1">
      <c r="A20" s="254" t="s">
        <v>224</v>
      </c>
      <c r="B20" s="121"/>
      <c r="C20" s="121"/>
      <c r="D20" s="121"/>
      <c r="E20" s="121"/>
      <c r="F20" s="121"/>
      <c r="G20" s="255"/>
    </row>
    <row r="21" spans="1:7" ht="15" customHeight="1">
      <c r="A21" s="256" t="s">
        <v>220</v>
      </c>
      <c r="B21" s="120"/>
      <c r="C21" s="120"/>
      <c r="D21" s="319"/>
      <c r="E21" s="301" t="s">
        <v>110</v>
      </c>
      <c r="F21" s="319"/>
      <c r="G21" s="257" t="s">
        <v>40</v>
      </c>
    </row>
    <row r="22" spans="1:7" ht="14.25" customHeight="1">
      <c r="A22" s="256" t="s">
        <v>221</v>
      </c>
      <c r="B22" s="120"/>
      <c r="C22" s="120"/>
      <c r="D22" s="319"/>
      <c r="E22" s="301" t="s">
        <v>110</v>
      </c>
      <c r="F22" s="319"/>
      <c r="G22" s="257" t="s">
        <v>40</v>
      </c>
    </row>
    <row r="23" spans="1:7" ht="14.25" customHeight="1">
      <c r="A23" s="254" t="s">
        <v>213</v>
      </c>
      <c r="B23" s="121"/>
      <c r="C23" s="121"/>
      <c r="D23" s="121"/>
      <c r="E23" s="302"/>
      <c r="F23" s="121"/>
      <c r="G23" s="255"/>
    </row>
    <row r="24" spans="1:7" ht="13.9" customHeight="1" thickBot="1">
      <c r="A24" s="269" t="s">
        <v>80</v>
      </c>
      <c r="B24" s="270"/>
      <c r="C24" s="270"/>
      <c r="D24" s="320"/>
      <c r="E24" s="303" t="s">
        <v>110</v>
      </c>
      <c r="F24" s="320"/>
      <c r="G24" s="271" t="s">
        <v>40</v>
      </c>
    </row>
    <row r="25" spans="1:7" s="246" customFormat="1" ht="5.85" customHeight="1" thickBot="1">
      <c r="A25" s="278"/>
      <c r="B25" s="122"/>
      <c r="C25" s="122"/>
      <c r="D25" s="327"/>
      <c r="E25" s="268"/>
      <c r="F25" s="327"/>
      <c r="G25" s="279"/>
    </row>
    <row r="26" spans="1:7" ht="15" customHeight="1">
      <c r="A26" s="251" t="s">
        <v>81</v>
      </c>
      <c r="B26" s="252"/>
      <c r="C26" s="252"/>
      <c r="D26" s="252"/>
      <c r="E26" s="252"/>
      <c r="F26" s="252"/>
      <c r="G26" s="253"/>
    </row>
    <row r="27" spans="1:7" ht="14.25" customHeight="1">
      <c r="A27" s="368" t="s">
        <v>226</v>
      </c>
      <c r="B27" s="369"/>
      <c r="C27" s="369"/>
      <c r="D27" s="369"/>
      <c r="E27" s="369"/>
      <c r="F27" s="369"/>
      <c r="G27" s="370"/>
    </row>
    <row r="28" spans="1:7" ht="14.25" customHeight="1">
      <c r="A28" s="368"/>
      <c r="B28" s="369"/>
      <c r="C28" s="369"/>
      <c r="D28" s="369"/>
      <c r="E28" s="369"/>
      <c r="F28" s="369"/>
      <c r="G28" s="370"/>
    </row>
    <row r="29" spans="1:7" ht="14.25" customHeight="1">
      <c r="A29" s="261" t="s">
        <v>82</v>
      </c>
      <c r="B29" s="120"/>
      <c r="C29" s="120"/>
      <c r="D29" s="120"/>
      <c r="E29" s="122"/>
      <c r="F29" s="246"/>
      <c r="G29" s="262">
        <f>(COUNTIF(Einrichtungsstandorte!B30,"*"))+(COUNTIF(Einrichtungsstandorte!B56,"*"))+(COUNTIF(Einrichtungsstandorte!B81,"*"))+COUNTIF(Einrichtungsstandorte!E5,"*")+COUNTIF(Einrichtungsstandorte!E30,"*")+(COUNTIF(Einrichtungsstandorte!E56,"*")) + (COUNTIF(Einrichtungsstandorte!E81,"*"))+COUNTIF(Einrichtungsstandorte!H5,"*")+COUNTIF(Einrichtungsstandorte!H30,"*")+(COUNTIF(Einrichtungsstandorte!H56,"*")) + (COUNTIF(Einrichtungsstandorte!H81,"*")) +COUNTIF(Einrichtungsstandorte!K5,"*")+COUNTIF(Einrichtungsstandorte!K30,"*")+(COUNTIF(Einrichtungsstandorte!K56,"*")) + (COUNTIF(Einrichtungsstandorte!K81,"*")) +COUNTIF(Einrichtungsstandorte!N5,"*")+COUNTIF(Einrichtungsstandorte!N30,"*")+(COUNTIF(Einrichtungsstandorte!N56,"*")) + (COUNTIF(Einrichtungsstandorte!N81,"*")) +COUNTIF(Einrichtungsstandorte!Q5,"*")+COUNTIF(Einrichtungsstandorte!Q30,"*")+(COUNTIF(Einrichtungsstandorte!Q56,"*")) + (COUNTIF(Einrichtungsstandorte!Q81,"*"))+COUNTIF(Einrichtungsstandorte!T5,"*")+COUNTIF(Einrichtungsstandorte!T30,"*")+(COUNTIF(Einrichtungsstandorte!T56,"*")) + (COUNTIF(Einrichtungsstandorte!T81,"*"))+COUNTIF(Einrichtungsstandorte!W5,"*")+COUNTIF(Einrichtungsstandorte!W30,"*")+(COUNTIF(Einrichtungsstandorte!W56,"*")) + (COUNTIF(Einrichtungsstandorte!W81,"*"))+COUNTIF(Einrichtungsstandorte!Z5,"*")+COUNTIF(Einrichtungsstandorte!Z30,"*")+(COUNTIF(Einrichtungsstandorte!Z56,"*")) + (COUNTIF(Einrichtungsstandorte!Z81,"*"))+COUNTIF(Einrichtungsstandorte!AC5,"*")+COUNTIF(Einrichtungsstandorte!AC30,"*")+(COUNTIF(Einrichtungsstandorte!AC56,"*")) + (COUNTIF(Einrichtungsstandorte!AC81,"*"))+COUNTIF(Einrichtungsstandorte!AF5,"*")+COUNTIF(Einrichtungsstandorte!AF30,"*")+(COUNTIF(Einrichtungsstandorte!AF56,"*")) + (COUNTIF(Einrichtungsstandorte!AF81,"*"))+COUNTIF(Einrichtungsstandorte!AI5,"*")+COUNTIF(Einrichtungsstandorte!AI30,"*")+(COUNTIF(Einrichtungsstandorte!AI56,"*")) + (COUNTIF(Einrichtungsstandorte!AI81,"*"))</f>
        <v>0</v>
      </c>
    </row>
    <row r="30" spans="1:7" ht="14.25" customHeight="1">
      <c r="A30" s="371" t="s">
        <v>38</v>
      </c>
      <c r="B30" s="372"/>
      <c r="C30" s="123">
        <f>Info_IT!F5</f>
        <v>0</v>
      </c>
      <c r="D30" s="120"/>
      <c r="E30" s="373" t="s">
        <v>39</v>
      </c>
      <c r="F30" s="372"/>
      <c r="G30" s="263">
        <f>Info_IT!F3</f>
        <v>0</v>
      </c>
    </row>
    <row r="31" spans="1:7" ht="15" customHeight="1">
      <c r="A31" s="374" t="str">
        <f>IF((C30+G30)&lt;&gt;G29,"Überprüfen Sie die Vollständigkeit der bzw. die Angaben zu den angesuchten Einrichtungsstandorten!"," ")</f>
        <v xml:space="preserve"> </v>
      </c>
      <c r="B31" s="375"/>
      <c r="C31" s="375"/>
      <c r="D31" s="375"/>
      <c r="E31" s="375"/>
      <c r="F31" s="375"/>
      <c r="G31" s="376"/>
    </row>
    <row r="32" spans="1:7" ht="14.25" customHeight="1">
      <c r="A32" s="377" t="s">
        <v>238</v>
      </c>
      <c r="B32" s="378"/>
      <c r="C32" s="378"/>
      <c r="D32" s="378"/>
      <c r="E32" s="379"/>
      <c r="F32" s="359">
        <f>Einrichtungsstandorte!C40+Einrichtungsstandorte!C66+Einrichtungsstandorte!C91+Einrichtungsstandorte!F15+Einrichtungsstandorte!F40+Einrichtungsstandorte!F66+Einrichtungsstandorte!F91+Einrichtungsstandorte!I15+Einrichtungsstandorte!I40+Einrichtungsstandorte!I66+Einrichtungsstandorte!I91+Einrichtungsstandorte!L15+Einrichtungsstandorte!L40+Einrichtungsstandorte!L66+Einrichtungsstandorte!L91+Einrichtungsstandorte!O15+Einrichtungsstandorte!O40+Einrichtungsstandorte!O66+Einrichtungsstandorte!O91+Einrichtungsstandorte!R15+Einrichtungsstandorte!R40+Einrichtungsstandorte!R66+Einrichtungsstandorte!R91+Einrichtungsstandorte!U15+Einrichtungsstandorte!U40+Einrichtungsstandorte!U66+Einrichtungsstandorte!U91+Einrichtungsstandorte!X15+Einrichtungsstandorte!X40+Einrichtungsstandorte!X66+Einrichtungsstandorte!X91+Einrichtungsstandorte!AA15+Einrichtungsstandorte!AA40+Einrichtungsstandorte!AA66+Einrichtungsstandorte!AA91+Einrichtungsstandorte!AD15+Einrichtungsstandorte!AD40+Einrichtungsstandorte!AD66+Einrichtungsstandorte!AD91+Einrichtungsstandorte!AG15+Einrichtungsstandorte!AG40+Einrichtungsstandorte!AG66+Einrichtungsstandorte!AG91+Einrichtungsstandorte!AJ15+Einrichtungsstandorte!AJ40+Einrichtungsstandorte!AJ66+Einrichtungsstandorte!AJ91</f>
        <v>0</v>
      </c>
      <c r="G32" s="360"/>
    </row>
    <row r="33" spans="1:7" ht="15" customHeight="1">
      <c r="A33" s="380"/>
      <c r="B33" s="381"/>
      <c r="C33" s="381"/>
      <c r="D33" s="381"/>
      <c r="E33" s="382"/>
      <c r="F33" s="361"/>
      <c r="G33" s="362"/>
    </row>
    <row r="34" spans="1:7" ht="14.25" customHeight="1">
      <c r="A34" s="353" t="s">
        <v>222</v>
      </c>
      <c r="B34" s="354"/>
      <c r="C34" s="354"/>
      <c r="D34" s="354"/>
      <c r="E34" s="355"/>
      <c r="F34" s="359">
        <f>Einrichtungsstandorte!C42+Einrichtungsstandorte!C68+Einrichtungsstandorte!C93+Einrichtungsstandorte!F17+Einrichtungsstandorte!F42+Einrichtungsstandorte!F68+Einrichtungsstandorte!F93+Einrichtungsstandorte!I17+Einrichtungsstandorte!I42+Einrichtungsstandorte!I68+Einrichtungsstandorte!I93+Einrichtungsstandorte!L17+Einrichtungsstandorte!L42+Einrichtungsstandorte!L68+Einrichtungsstandorte!L93+Einrichtungsstandorte!O17+Einrichtungsstandorte!O42+Einrichtungsstandorte!O68+Einrichtungsstandorte!O93+Einrichtungsstandorte!R17+Einrichtungsstandorte!R42+Einrichtungsstandorte!R68+Einrichtungsstandorte!R93+Einrichtungsstandorte!U17+Einrichtungsstandorte!U42+Einrichtungsstandorte!U68+Einrichtungsstandorte!U93+Einrichtungsstandorte!X17+Einrichtungsstandorte!X42+Einrichtungsstandorte!X68+Einrichtungsstandorte!X93+Einrichtungsstandorte!AA17+Einrichtungsstandorte!AA42+Einrichtungsstandorte!AA68+Einrichtungsstandorte!AA93+Einrichtungsstandorte!AD17+Einrichtungsstandorte!AD42+Einrichtungsstandorte!AD68+Einrichtungsstandorte!AD93+Einrichtungsstandorte!AG17+Einrichtungsstandorte!AG42+Einrichtungsstandorte!AG68+Einrichtungsstandorte!AG93+Einrichtungsstandorte!AJ17+Einrichtungsstandorte!AJ42+Einrichtungsstandorte!AJ68+Einrichtungsstandorte!AJ93</f>
        <v>0</v>
      </c>
      <c r="G34" s="360"/>
    </row>
    <row r="35" spans="1:7" ht="15" customHeight="1">
      <c r="A35" s="356"/>
      <c r="B35" s="357"/>
      <c r="C35" s="357"/>
      <c r="D35" s="357"/>
      <c r="E35" s="358"/>
      <c r="F35" s="361"/>
      <c r="G35" s="362"/>
    </row>
    <row r="36" spans="1:7" ht="15" customHeight="1">
      <c r="A36" s="264"/>
      <c r="B36" s="125"/>
      <c r="C36" s="125"/>
      <c r="D36" s="125"/>
      <c r="E36" s="126" t="s">
        <v>94</v>
      </c>
      <c r="F36" s="363">
        <f>F34*1.2</f>
        <v>0</v>
      </c>
      <c r="G36" s="364"/>
    </row>
    <row r="37" spans="1:7" ht="15" customHeight="1">
      <c r="A37" s="365" t="s">
        <v>223</v>
      </c>
      <c r="B37" s="366"/>
      <c r="C37" s="366"/>
      <c r="D37" s="366"/>
      <c r="E37" s="367"/>
      <c r="F37" s="359">
        <f>Einrichtungsstandorte!C44+Einrichtungsstandorte!C70+Einrichtungsstandorte!C95+Einrichtungsstandorte!F19+Einrichtungsstandorte!F44+Einrichtungsstandorte!F70+Einrichtungsstandorte!F95+Einrichtungsstandorte!I19+Einrichtungsstandorte!I44+Einrichtungsstandorte!I70+Einrichtungsstandorte!I95+Einrichtungsstandorte!L19+Einrichtungsstandorte!L44+Einrichtungsstandorte!L70+Einrichtungsstandorte!L95+Einrichtungsstandorte!O19+Einrichtungsstandorte!O44+Einrichtungsstandorte!O70+Einrichtungsstandorte!O95+Einrichtungsstandorte!R19+Einrichtungsstandorte!R44+Einrichtungsstandorte!R70+Einrichtungsstandorte!R95+Einrichtungsstandorte!U19+Einrichtungsstandorte!U44+Einrichtungsstandorte!U70+Einrichtungsstandorte!U95+Einrichtungsstandorte!X19+Einrichtungsstandorte!X44+Einrichtungsstandorte!X70+Einrichtungsstandorte!X95+Einrichtungsstandorte!AA19+Einrichtungsstandorte!AA44+Einrichtungsstandorte!AA70+Einrichtungsstandorte!AA95+Einrichtungsstandorte!AD19+Einrichtungsstandorte!AD44+Einrichtungsstandorte!AD70+Einrichtungsstandorte!AD95+Einrichtungsstandorte!AG19+Einrichtungsstandorte!AG44+Einrichtungsstandorte!AG70+Einrichtungsstandorte!AG95+Einrichtungsstandorte!AJ19+Einrichtungsstandorte!AJ44+Einrichtungsstandorte!AJ70+Einrichtungsstandorte!AJ95</f>
        <v>0</v>
      </c>
      <c r="G37" s="360"/>
    </row>
    <row r="38" spans="1:7" ht="15" customHeight="1">
      <c r="A38" s="365"/>
      <c r="B38" s="366"/>
      <c r="C38" s="366"/>
      <c r="D38" s="366"/>
      <c r="E38" s="367"/>
      <c r="F38" s="361"/>
      <c r="G38" s="362"/>
    </row>
    <row r="39" spans="1:7" ht="15">
      <c r="A39" s="264"/>
      <c r="B39" s="125"/>
      <c r="C39" s="125"/>
      <c r="D39" s="125"/>
      <c r="E39" s="126" t="s">
        <v>94</v>
      </c>
      <c r="F39" s="363">
        <f>F37*1.2</f>
        <v>0</v>
      </c>
      <c r="G39" s="364"/>
    </row>
    <row r="40" spans="1:7">
      <c r="A40" s="405" t="s">
        <v>239</v>
      </c>
      <c r="B40" s="406"/>
      <c r="C40" s="406"/>
      <c r="D40" s="406"/>
      <c r="E40" s="407"/>
      <c r="F40" s="359">
        <f>Einrichtungsstandorte!C46+Einrichtungsstandorte!C72+Einrichtungsstandorte!C97+Einrichtungsstandorte!F21+Einrichtungsstandorte!F46+Einrichtungsstandorte!F72+Einrichtungsstandorte!F97+Einrichtungsstandorte!I21+Einrichtungsstandorte!I46+Einrichtungsstandorte!I72+Einrichtungsstandorte!I97+Einrichtungsstandorte!L21+Einrichtungsstandorte!L46+Einrichtungsstandorte!L72+Einrichtungsstandorte!L97+Einrichtungsstandorte!O21+Einrichtungsstandorte!O46+Einrichtungsstandorte!O72+Einrichtungsstandorte!O97+Einrichtungsstandorte!R21+Einrichtungsstandorte!R46+Einrichtungsstandorte!R72+Einrichtungsstandorte!R97+Einrichtungsstandorte!U21+Einrichtungsstandorte!U46+Einrichtungsstandorte!U72+Einrichtungsstandorte!U97+Einrichtungsstandorte!X21+Einrichtungsstandorte!X46+Einrichtungsstandorte!X72+Einrichtungsstandorte!X97+Einrichtungsstandorte!AA21+Einrichtungsstandorte!AA46+Einrichtungsstandorte!AA72+Einrichtungsstandorte!AA97+Einrichtungsstandorte!AD21+Einrichtungsstandorte!AD46+Einrichtungsstandorte!AD72+Einrichtungsstandorte!AD97+Einrichtungsstandorte!AG21+Einrichtungsstandorte!AG46+Einrichtungsstandorte!AG72+Einrichtungsstandorte!AG97+Einrichtungsstandorte!AJ21+Einrichtungsstandorte!AJ46+Einrichtungsstandorte!AJ72+Einrichtungsstandorte!AJ97</f>
        <v>0</v>
      </c>
      <c r="G40" s="360"/>
    </row>
    <row r="41" spans="1:7">
      <c r="A41" s="405"/>
      <c r="B41" s="406"/>
      <c r="C41" s="406"/>
      <c r="D41" s="406"/>
      <c r="E41" s="407"/>
      <c r="F41" s="361"/>
      <c r="G41" s="362"/>
    </row>
    <row r="42" spans="1:7" ht="15" customHeight="1">
      <c r="A42" s="264"/>
      <c r="B42" s="125"/>
      <c r="C42" s="125"/>
      <c r="D42" s="125"/>
      <c r="E42" s="126" t="s">
        <v>94</v>
      </c>
      <c r="F42" s="363">
        <f>F40*1.2</f>
        <v>0</v>
      </c>
      <c r="G42" s="364"/>
    </row>
    <row r="43" spans="1:7" ht="15" customHeight="1">
      <c r="A43" s="408" t="s">
        <v>240</v>
      </c>
      <c r="B43" s="409"/>
      <c r="C43" s="409"/>
      <c r="D43" s="409"/>
      <c r="E43" s="410"/>
      <c r="F43" s="359">
        <f>Einrichtungsstandorte!C48+Einrichtungsstandorte!C74+Einrichtungsstandorte!C99+Einrichtungsstandorte!F23+Einrichtungsstandorte!F48+Einrichtungsstandorte!F74+Einrichtungsstandorte!F99+Einrichtungsstandorte!I23+Einrichtungsstandorte!I48+Einrichtungsstandorte!I74+Einrichtungsstandorte!I99+Einrichtungsstandorte!L23+Einrichtungsstandorte!L48+Einrichtungsstandorte!L74+Einrichtungsstandorte!L99+Einrichtungsstandorte!O23+Einrichtungsstandorte!O48+Einrichtungsstandorte!O74+Einrichtungsstandorte!O99+Einrichtungsstandorte!R23+Einrichtungsstandorte!R48+Einrichtungsstandorte!R74+Einrichtungsstandorte!R99+Einrichtungsstandorte!U23+Einrichtungsstandorte!U48+Einrichtungsstandorte!U74+Einrichtungsstandorte!U99+Einrichtungsstandorte!X23+Einrichtungsstandorte!X48+Einrichtungsstandorte!X74+Einrichtungsstandorte!X99+Einrichtungsstandorte!AA23+Einrichtungsstandorte!AA48+Einrichtungsstandorte!AA74+Einrichtungsstandorte!AA99+Einrichtungsstandorte!AD23+Einrichtungsstandorte!AD48+Einrichtungsstandorte!AD74+Einrichtungsstandorte!AD99+Einrichtungsstandorte!AG23+Einrichtungsstandorte!AG48+Einrichtungsstandorte!AG74+Einrichtungsstandorte!AG99+Einrichtungsstandorte!AJ23+Einrichtungsstandorte!AJ48+Einrichtungsstandorte!AJ74+Einrichtungsstandorte!AJ99</f>
        <v>0</v>
      </c>
      <c r="G43" s="360"/>
    </row>
    <row r="44" spans="1:7" ht="15" customHeight="1">
      <c r="A44" s="408"/>
      <c r="B44" s="409"/>
      <c r="C44" s="409"/>
      <c r="D44" s="409"/>
      <c r="E44" s="410"/>
      <c r="F44" s="361"/>
      <c r="G44" s="362"/>
    </row>
    <row r="45" spans="1:7" ht="15" customHeight="1" thickBot="1">
      <c r="A45" s="265"/>
      <c r="B45" s="266"/>
      <c r="C45" s="266"/>
      <c r="D45" s="266"/>
      <c r="E45" s="267" t="s">
        <v>94</v>
      </c>
      <c r="F45" s="413">
        <f>F43*1.2</f>
        <v>0</v>
      </c>
      <c r="G45" s="414"/>
    </row>
    <row r="46" spans="1:7" s="246" customFormat="1" ht="5.85" customHeight="1" thickBot="1">
      <c r="A46" s="280"/>
      <c r="B46" s="258"/>
      <c r="C46" s="258"/>
      <c r="D46" s="258"/>
      <c r="E46" s="259"/>
      <c r="F46" s="260"/>
      <c r="G46" s="281"/>
    </row>
    <row r="47" spans="1:7" ht="15" customHeight="1">
      <c r="A47" s="251" t="s">
        <v>83</v>
      </c>
      <c r="B47" s="252"/>
      <c r="C47" s="252"/>
      <c r="D47" s="252"/>
      <c r="E47" s="252"/>
      <c r="F47" s="252"/>
      <c r="G47" s="253"/>
    </row>
    <row r="48" spans="1:7" ht="15.75" customHeight="1">
      <c r="A48" s="368" t="s">
        <v>230</v>
      </c>
      <c r="B48" s="369"/>
      <c r="C48" s="369"/>
      <c r="D48" s="369"/>
      <c r="E48" s="369"/>
      <c r="F48" s="369"/>
      <c r="G48" s="370"/>
    </row>
    <row r="49" spans="1:7" ht="15" customHeight="1">
      <c r="A49" s="368"/>
      <c r="B49" s="369"/>
      <c r="C49" s="369"/>
      <c r="D49" s="369"/>
      <c r="E49" s="369"/>
      <c r="F49" s="369"/>
      <c r="G49" s="370"/>
    </row>
    <row r="50" spans="1:7" ht="15" customHeight="1">
      <c r="A50" s="272"/>
      <c r="B50" s="250"/>
      <c r="C50" s="250"/>
      <c r="D50" s="329" t="s">
        <v>157</v>
      </c>
      <c r="E50" s="329" t="s">
        <v>43</v>
      </c>
      <c r="F50" s="415" t="s">
        <v>41</v>
      </c>
      <c r="G50" s="416"/>
    </row>
    <row r="51" spans="1:7">
      <c r="A51" s="411" t="s">
        <v>212</v>
      </c>
      <c r="B51" s="412"/>
      <c r="C51" s="412"/>
      <c r="D51" s="330">
        <f>Finanzplan!K51</f>
        <v>0</v>
      </c>
      <c r="E51" s="330">
        <f>Finanzplan!K64</f>
        <v>0</v>
      </c>
      <c r="F51" s="345">
        <f>ROUND(D51+E51,2)</f>
        <v>0</v>
      </c>
      <c r="G51" s="346"/>
    </row>
    <row r="52" spans="1:7" ht="15" customHeight="1">
      <c r="A52" s="411" t="s">
        <v>227</v>
      </c>
      <c r="B52" s="412"/>
      <c r="C52" s="412"/>
      <c r="D52" s="330">
        <f>Finanzplan!K53</f>
        <v>0</v>
      </c>
      <c r="E52" s="330">
        <f>Finanzplan!K66</f>
        <v>0</v>
      </c>
      <c r="F52" s="345">
        <f>ROUND(D52+E52,2)</f>
        <v>0</v>
      </c>
      <c r="G52" s="346"/>
    </row>
    <row r="53" spans="1:7" ht="15.75" customHeight="1">
      <c r="A53" s="411" t="s">
        <v>42</v>
      </c>
      <c r="B53" s="412"/>
      <c r="C53" s="412"/>
      <c r="D53" s="330">
        <f>ROUND(D51+D52,2)</f>
        <v>0</v>
      </c>
      <c r="E53" s="330">
        <f>ROUND(E51+E52,2)</f>
        <v>0</v>
      </c>
      <c r="F53" s="345">
        <f>ROUND(D53+E53,2)</f>
        <v>0</v>
      </c>
      <c r="G53" s="346"/>
    </row>
    <row r="54" spans="1:7" ht="15.75" customHeight="1" thickBot="1">
      <c r="A54" s="403" t="s">
        <v>29</v>
      </c>
      <c r="B54" s="404"/>
      <c r="C54" s="404"/>
      <c r="D54" s="331">
        <f>Finanzplan!K56</f>
        <v>0</v>
      </c>
      <c r="E54" s="331">
        <f>Finanzplan!K69</f>
        <v>0</v>
      </c>
      <c r="F54" s="401">
        <f>ROUND(D54+E54,2)</f>
        <v>0</v>
      </c>
      <c r="G54" s="402"/>
    </row>
    <row r="55" spans="1:7" ht="8.4499999999999993" customHeight="1"/>
    <row r="56" spans="1:7" ht="8.4499999999999993" customHeight="1"/>
  </sheetData>
  <sheetProtection algorithmName="SHA-512" hashValue="XfYfo/DDi/vgFrOJvr+EHRLmCu1rwnKkU0mqeWfqmVRjmUCrMcH4hFL4YPe8umQ0EBTRdgb1FFP/FfuokV6P+w==" saltValue="CoCVCnpxr0blRrXsONyDBQ==" spinCount="100000" sheet="1" objects="1" scenarios="1"/>
  <dataConsolidate/>
  <mergeCells count="42">
    <mergeCell ref="A12:B13"/>
    <mergeCell ref="C12:G12"/>
    <mergeCell ref="C13:G13"/>
    <mergeCell ref="A14:B14"/>
    <mergeCell ref="C14:E14"/>
    <mergeCell ref="F14:G14"/>
    <mergeCell ref="F52:G52"/>
    <mergeCell ref="F53:G53"/>
    <mergeCell ref="F54:G54"/>
    <mergeCell ref="A54:C54"/>
    <mergeCell ref="F39:G39"/>
    <mergeCell ref="A40:E41"/>
    <mergeCell ref="F40:G41"/>
    <mergeCell ref="F42:G42"/>
    <mergeCell ref="A43:E44"/>
    <mergeCell ref="F43:G44"/>
    <mergeCell ref="A51:C51"/>
    <mergeCell ref="A52:C52"/>
    <mergeCell ref="A53:C53"/>
    <mergeCell ref="F45:G45"/>
    <mergeCell ref="A48:G49"/>
    <mergeCell ref="F50:G50"/>
    <mergeCell ref="E5:G5"/>
    <mergeCell ref="A8:G9"/>
    <mergeCell ref="A10:G10"/>
    <mergeCell ref="A2:C2"/>
    <mergeCell ref="E4:G4"/>
    <mergeCell ref="D6:G6"/>
    <mergeCell ref="F51:G51"/>
    <mergeCell ref="C16:G17"/>
    <mergeCell ref="A34:E35"/>
    <mergeCell ref="F34:G35"/>
    <mergeCell ref="F36:G36"/>
    <mergeCell ref="A37:E38"/>
    <mergeCell ref="F37:G38"/>
    <mergeCell ref="A27:G28"/>
    <mergeCell ref="A30:B30"/>
    <mergeCell ref="E30:F30"/>
    <mergeCell ref="A31:G31"/>
    <mergeCell ref="A32:E33"/>
    <mergeCell ref="F32:G33"/>
    <mergeCell ref="A16:B17"/>
  </mergeCells>
  <conditionalFormatting sqref="A31:G31">
    <cfRule type="containsText" dxfId="641" priority="1" operator="containsText" text="Überprüfen Sie die Vollständigkeit der bzw. die Angaben zu den angesuchten Einrichtungsstandorten!">
      <formula>NOT(ISERROR(SEARCH("Überprüfen Sie die Vollständigkeit der bzw. die Angaben zu den angesuchten Einrichtungsstandorten!",A31)))</formula>
    </cfRule>
  </conditionalFormatting>
  <dataValidations count="1">
    <dataValidation type="date" allowBlank="1" showInputMessage="1" showErrorMessage="1" sqref="D21 D22 D24 F21 F22 F24" xr:uid="{AD1BC7E1-69A0-4246-9790-59C604717D04}">
      <formula1>45901</formula1>
      <formula2>46265</formula2>
    </dataValidation>
  </dataValidations>
  <hyperlinks>
    <hyperlink ref="D6" r:id="rId1" xr:uid="{9FE3891E-D541-469E-BA0F-559E7E8AF6AB}"/>
  </hyperlinks>
  <printOptions horizontalCentered="1"/>
  <pageMargins left="0.6889763779527559" right="0.6889763779527559" top="0.70866141732283472" bottom="0.70866141732283472" header="0.31496062992125984" footer="0.31496062992125984"/>
  <pageSetup paperSize="9" orientation="portrait" r:id="rId2"/>
  <headerFooter>
    <oddHeader>&amp;L&amp;"Arial,Standard"&amp;8Grunddaten&amp;R&amp;O&amp;G</oddHeader>
    <oddFooter>&amp;C&amp;"Arial,Standard"&amp;8&amp;P</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076" r:id="rId6" name="Check Box 28">
              <controlPr defaultSize="0" autoFill="0" autoLine="0" autoPict="0">
                <anchor moveWithCells="1">
                  <from>
                    <xdr:col>6</xdr:col>
                    <xdr:colOff>495300</xdr:colOff>
                    <xdr:row>13</xdr:row>
                    <xdr:rowOff>0</xdr:rowOff>
                  </from>
                  <to>
                    <xdr:col>6</xdr:col>
                    <xdr:colOff>714375</xdr:colOff>
                    <xdr:row>14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249977111117893"/>
  </sheetPr>
  <dimension ref="A1:AJ101"/>
  <sheetViews>
    <sheetView showGridLines="0" view="pageLayout" zoomScaleNormal="100" workbookViewId="0">
      <selection activeCell="C29" sqref="C29"/>
    </sheetView>
  </sheetViews>
  <sheetFormatPr baseColWidth="10" defaultColWidth="28.7109375" defaultRowHeight="14.25"/>
  <cols>
    <col min="1" max="16384" width="28.7109375" style="34"/>
  </cols>
  <sheetData>
    <row r="1" spans="1:36" ht="15" thickBot="1">
      <c r="A1" s="35"/>
      <c r="B1" s="286"/>
      <c r="C1" s="286"/>
    </row>
    <row r="2" spans="1:36">
      <c r="A2" s="282" t="s">
        <v>32</v>
      </c>
      <c r="B2" s="283"/>
      <c r="C2" s="284"/>
      <c r="D2" s="467" t="s">
        <v>114</v>
      </c>
      <c r="E2" s="468"/>
      <c r="F2" s="469"/>
      <c r="G2" s="467" t="s">
        <v>118</v>
      </c>
      <c r="H2" s="468"/>
      <c r="I2" s="469"/>
      <c r="J2" s="467" t="s">
        <v>122</v>
      </c>
      <c r="K2" s="468"/>
      <c r="L2" s="469"/>
      <c r="M2" s="467" t="s">
        <v>126</v>
      </c>
      <c r="N2" s="468"/>
      <c r="O2" s="469"/>
      <c r="P2" s="467" t="s">
        <v>130</v>
      </c>
      <c r="Q2" s="468"/>
      <c r="R2" s="469"/>
      <c r="S2" s="467" t="s">
        <v>133</v>
      </c>
      <c r="T2" s="468"/>
      <c r="U2" s="469"/>
      <c r="V2" s="467" t="s">
        <v>137</v>
      </c>
      <c r="W2" s="468"/>
      <c r="X2" s="469"/>
      <c r="Y2" s="467" t="s">
        <v>141</v>
      </c>
      <c r="Z2" s="468"/>
      <c r="AA2" s="469"/>
      <c r="AB2" s="467" t="s">
        <v>145</v>
      </c>
      <c r="AC2" s="468"/>
      <c r="AD2" s="469"/>
      <c r="AE2" s="467" t="s">
        <v>149</v>
      </c>
      <c r="AF2" s="468"/>
      <c r="AG2" s="469"/>
      <c r="AH2" s="467" t="s">
        <v>153</v>
      </c>
      <c r="AI2" s="468"/>
      <c r="AJ2" s="469"/>
    </row>
    <row r="3" spans="1:36">
      <c r="A3" s="285" t="s">
        <v>34</v>
      </c>
      <c r="B3" s="286"/>
      <c r="C3" s="290"/>
      <c r="D3" s="448" t="str">
        <f>IF(F23&gt;F15,"Überprüfen Sie die Gesamtanzahlen der eingetragenen Kinder!",(IF(F21&gt;F15,"Überprüfen Sie die Gesamtanzahlen der eingetragenen Kinder!",(IF(F19&gt;F15,"Überprüfen Sie die Gesamtanzahlen der eingetragenen Kinder!",(IF(F17&gt;F15,"Überprüfen Sie die Gesamtanzahlen der eingetragenen Kinder!"," ")))))))</f>
        <v xml:space="preserve"> </v>
      </c>
      <c r="E3" s="449"/>
      <c r="F3" s="450"/>
      <c r="G3" s="448" t="str">
        <f>IF(I23&gt;I15,"Überprüfen Sie die Gesamtanzahlen der eingetragenen Kinder!",(IF(I21&gt;I15,"Überprüfen Sie die Gesamtanzahlen der eingetragenen Kinder!",(IF(I19&gt;I15,"Überprüfen Sie die Gesamtanzahlen der eingetragenen Kinder!",(IF(I17&gt;I15,"Überprüfen Sie die Gesamtanzahlen der eingetragenen Kinder!"," ")))))))</f>
        <v xml:space="preserve"> </v>
      </c>
      <c r="H3" s="449"/>
      <c r="I3" s="450"/>
      <c r="J3" s="448" t="str">
        <f>IF(L23&gt;L15,"Überprüfen Sie die Gesamtanzahlen der eingetragenen Kinder!",(IF(L21&gt;L15,"Überprüfen Sie die Gesamtanzahlen der eingetragenen Kinder!",(IF(L19&gt;L15,"Überprüfen Sie die Gesamtanzahlen der eingetragenen Kinder!",(IF(L17&gt;L15,"Überprüfen Sie die Gesamtanzahlen der eingetragenen Kinder!"," ")))))))</f>
        <v xml:space="preserve"> </v>
      </c>
      <c r="K3" s="449"/>
      <c r="L3" s="450"/>
      <c r="M3" s="448" t="str">
        <f>IF(O23&gt;O15,"Überprüfen Sie die Gesamtanzahlen der eingetragenen Kinder!",(IF(O21&gt;O15,"Überprüfen Sie die Gesamtanzahlen der eingetragenen Kinder!",(IF(O19&gt;O15,"Überprüfen Sie die Gesamtanzahlen der eingetragenen Kinder!",(IF(O17&gt;O15,"Überprüfen Sie die Gesamtanzahlen der eingetragenen Kinder!"," ")))))))</f>
        <v xml:space="preserve"> </v>
      </c>
      <c r="N3" s="449"/>
      <c r="O3" s="450"/>
      <c r="P3" s="448" t="str">
        <f>IF(R23&gt;R15,"Überprüfen Sie die Gesamtanzahlen der eingetragenen Kinder!",(IF(R21&gt;R15,"Überprüfen Sie die Gesamtanzahlen der eingetragenen Kinder!",(IF(R19&gt;R15,"Überprüfen Sie die Gesamtanzahlen der eingetragenen Kinder!",(IF(R17&gt;R15,"Überprüfen Sie die Gesamtanzahlen der eingetragenen Kinder!"," ")))))))</f>
        <v xml:space="preserve"> </v>
      </c>
      <c r="Q3" s="449"/>
      <c r="R3" s="450"/>
      <c r="S3" s="448" t="str">
        <f>IF(U23&gt;U15,"Überprüfen Sie die Gesamtanzahlen der eingetragenen Kinder!",(IF(U21&gt;U15,"Überprüfen Sie die Gesamtanzahlen der eingetragenen Kinder!",(IF(U19&gt;U15,"Überprüfen Sie die Gesamtanzahlen der eingetragenen Kinder!",(IF(U17&gt;U15,"Überprüfen Sie die Gesamtanzahlen der eingetragenen Kinder!"," ")))))))</f>
        <v xml:space="preserve"> </v>
      </c>
      <c r="T3" s="449"/>
      <c r="U3" s="450"/>
      <c r="V3" s="448" t="str">
        <f>IF(X23&gt;X15,"Überprüfen Sie die Gesamtanzahlen der eingetragenen Kinder!",(IF(X21&gt;X15,"Überprüfen Sie die Gesamtanzahlen der eingetragenen Kinder!",(IF(X19&gt;X15,"Überprüfen Sie die Gesamtanzahlen der eingetragenen Kinder!",(IF(X17&gt;X15,"Überprüfen Sie die Gesamtanzahlen der eingetragenen Kinder!"," ")))))))</f>
        <v xml:space="preserve"> </v>
      </c>
      <c r="W3" s="449"/>
      <c r="X3" s="450"/>
      <c r="Y3" s="448" t="str">
        <f>IF(AA23&gt;AA15,"Überprüfen Sie die Gesamtanzahlen der eingetragenen Kinder!",(IF(AA21&gt;AA15,"Überprüfen Sie die Gesamtanzahlen der eingetragenen Kinder!",(IF(AA19&gt;AA15,"Überprüfen Sie die Gesamtanzahlen der eingetragenen Kinder!",(IF(AA17&gt;AA15,"Überprüfen Sie die Gesamtanzahlen der eingetragenen Kinder!"," ")))))))</f>
        <v xml:space="preserve"> </v>
      </c>
      <c r="Z3" s="449"/>
      <c r="AA3" s="450"/>
      <c r="AB3" s="448" t="str">
        <f>IF(AD23&gt;AD15,"Überprüfen Sie die Gesamtanzahlen der eingetragenen Kinder!",(IF(AD21&gt;AD15,"Überprüfen Sie die Gesamtanzahlen der eingetragenen Kinder!",(IF(AD19&gt;AD15,"Überprüfen Sie die Gesamtanzahlen der eingetragenen Kinder!",(IF(AD17&gt;AD15,"Überprüfen Sie die Gesamtanzahlen der eingetragenen Kinder!"," ")))))))</f>
        <v xml:space="preserve"> </v>
      </c>
      <c r="AC3" s="449"/>
      <c r="AD3" s="450"/>
      <c r="AE3" s="448" t="str">
        <f>IF(AG23&gt;AG15,"Überprüfen Sie die Gesamtanzahlen der eingetragenen Kinder!",(IF(AG21&gt;AG15,"Überprüfen Sie die Gesamtanzahlen der eingetragenen Kinder!",(IF(AG19&gt;AG15,"Überprüfen Sie die Gesamtanzahlen der eingetragenen Kinder!",(IF(AG17&gt;AG15,"Überprüfen Sie die Gesamtanzahlen der eingetragenen Kinder!"," ")))))))</f>
        <v xml:space="preserve"> </v>
      </c>
      <c r="AF3" s="449"/>
      <c r="AG3" s="450"/>
      <c r="AH3" s="448" t="str">
        <f>IF(AJ23&gt;AJ15,"Überprüfen Sie die Gesamtanzahlen der eingetragenen Kinder!",(IF(AJ21&gt;AJ15,"Überprüfen Sie die Gesamtanzahlen der eingetragenen Kinder!",(IF(AJ19&gt;AJ15,"Überprüfen Sie die Gesamtanzahlen der eingetragenen Kinder!",(IF(AJ17&gt;AJ15,"Überprüfen Sie die Gesamtanzahlen der eingetragenen Kinder!"," ")))))))</f>
        <v xml:space="preserve"> </v>
      </c>
      <c r="AI3" s="449"/>
      <c r="AJ3" s="450"/>
    </row>
    <row r="4" spans="1:36">
      <c r="A4" s="285" t="s">
        <v>35</v>
      </c>
      <c r="B4" s="286"/>
      <c r="C4" s="312" t="s">
        <v>37</v>
      </c>
      <c r="D4" s="451" t="s">
        <v>84</v>
      </c>
      <c r="E4" s="452"/>
      <c r="F4" s="293"/>
      <c r="G4" s="451" t="s">
        <v>84</v>
      </c>
      <c r="H4" s="452"/>
      <c r="I4" s="293"/>
      <c r="J4" s="451" t="s">
        <v>84</v>
      </c>
      <c r="K4" s="452"/>
      <c r="L4" s="293"/>
      <c r="M4" s="451" t="s">
        <v>84</v>
      </c>
      <c r="N4" s="452"/>
      <c r="O4" s="293"/>
      <c r="P4" s="451" t="s">
        <v>84</v>
      </c>
      <c r="Q4" s="452"/>
      <c r="R4" s="293"/>
      <c r="S4" s="451" t="s">
        <v>84</v>
      </c>
      <c r="T4" s="452"/>
      <c r="U4" s="293"/>
      <c r="V4" s="451" t="s">
        <v>84</v>
      </c>
      <c r="W4" s="452"/>
      <c r="X4" s="293"/>
      <c r="Y4" s="451" t="s">
        <v>84</v>
      </c>
      <c r="Z4" s="452"/>
      <c r="AA4" s="293"/>
      <c r="AB4" s="451" t="s">
        <v>84</v>
      </c>
      <c r="AC4" s="452"/>
      <c r="AD4" s="293"/>
      <c r="AE4" s="451" t="s">
        <v>84</v>
      </c>
      <c r="AF4" s="452"/>
      <c r="AG4" s="293"/>
      <c r="AH4" s="451" t="s">
        <v>84</v>
      </c>
      <c r="AI4" s="452"/>
      <c r="AJ4" s="293"/>
    </row>
    <row r="5" spans="1:36">
      <c r="A5" s="285" t="s">
        <v>36</v>
      </c>
      <c r="B5" s="286"/>
      <c r="C5" s="287" t="s">
        <v>219</v>
      </c>
      <c r="D5" s="294" t="s">
        <v>91</v>
      </c>
      <c r="E5" s="274"/>
      <c r="F5" s="295"/>
      <c r="G5" s="294" t="s">
        <v>91</v>
      </c>
      <c r="H5" s="274"/>
      <c r="I5" s="295"/>
      <c r="J5" s="294" t="s">
        <v>91</v>
      </c>
      <c r="K5" s="274"/>
      <c r="L5" s="295"/>
      <c r="M5" s="294" t="s">
        <v>91</v>
      </c>
      <c r="N5" s="274"/>
      <c r="O5" s="295"/>
      <c r="P5" s="294" t="s">
        <v>91</v>
      </c>
      <c r="Q5" s="274"/>
      <c r="R5" s="295"/>
      <c r="S5" s="294" t="s">
        <v>91</v>
      </c>
      <c r="T5" s="274"/>
      <c r="U5" s="295"/>
      <c r="V5" s="294" t="s">
        <v>91</v>
      </c>
      <c r="W5" s="274"/>
      <c r="X5" s="295"/>
      <c r="Y5" s="294" t="s">
        <v>91</v>
      </c>
      <c r="Z5" s="274"/>
      <c r="AA5" s="295"/>
      <c r="AB5" s="294" t="s">
        <v>91</v>
      </c>
      <c r="AC5" s="274"/>
      <c r="AD5" s="295"/>
      <c r="AE5" s="294" t="s">
        <v>91</v>
      </c>
      <c r="AF5" s="274"/>
      <c r="AG5" s="295"/>
      <c r="AH5" s="294" t="s">
        <v>91</v>
      </c>
      <c r="AI5" s="274"/>
      <c r="AJ5" s="295"/>
    </row>
    <row r="6" spans="1:36">
      <c r="A6" s="285" t="s">
        <v>218</v>
      </c>
      <c r="B6" s="35"/>
      <c r="C6" s="288" t="s">
        <v>33</v>
      </c>
      <c r="D6" s="294" t="s">
        <v>105</v>
      </c>
      <c r="E6" s="453"/>
      <c r="F6" s="454"/>
      <c r="G6" s="294" t="s">
        <v>105</v>
      </c>
      <c r="H6" s="453"/>
      <c r="I6" s="454"/>
      <c r="J6" s="294" t="s">
        <v>105</v>
      </c>
      <c r="K6" s="453"/>
      <c r="L6" s="454"/>
      <c r="M6" s="294" t="s">
        <v>105</v>
      </c>
      <c r="N6" s="453"/>
      <c r="O6" s="454"/>
      <c r="P6" s="294" t="s">
        <v>105</v>
      </c>
      <c r="Q6" s="453"/>
      <c r="R6" s="454"/>
      <c r="S6" s="294" t="s">
        <v>105</v>
      </c>
      <c r="T6" s="453"/>
      <c r="U6" s="454"/>
      <c r="V6" s="294" t="s">
        <v>105</v>
      </c>
      <c r="W6" s="453"/>
      <c r="X6" s="454"/>
      <c r="Y6" s="294" t="s">
        <v>105</v>
      </c>
      <c r="Z6" s="453"/>
      <c r="AA6" s="454"/>
      <c r="AB6" s="294" t="s">
        <v>105</v>
      </c>
      <c r="AC6" s="453"/>
      <c r="AD6" s="454"/>
      <c r="AE6" s="294" t="s">
        <v>105</v>
      </c>
      <c r="AF6" s="453"/>
      <c r="AG6" s="454"/>
      <c r="AH6" s="294" t="s">
        <v>105</v>
      </c>
      <c r="AI6" s="453"/>
      <c r="AJ6" s="454"/>
    </row>
    <row r="7" spans="1:36">
      <c r="A7" s="289"/>
      <c r="B7" s="35"/>
      <c r="C7" s="290"/>
      <c r="D7" s="294" t="s">
        <v>106</v>
      </c>
      <c r="E7" s="455"/>
      <c r="F7" s="456"/>
      <c r="G7" s="294" t="s">
        <v>106</v>
      </c>
      <c r="H7" s="455"/>
      <c r="I7" s="456"/>
      <c r="J7" s="294" t="s">
        <v>106</v>
      </c>
      <c r="K7" s="455"/>
      <c r="L7" s="456"/>
      <c r="M7" s="294" t="s">
        <v>106</v>
      </c>
      <c r="N7" s="455"/>
      <c r="O7" s="456"/>
      <c r="P7" s="294" t="s">
        <v>106</v>
      </c>
      <c r="Q7" s="455"/>
      <c r="R7" s="456"/>
      <c r="S7" s="294" t="s">
        <v>106</v>
      </c>
      <c r="T7" s="455"/>
      <c r="U7" s="456"/>
      <c r="V7" s="294" t="s">
        <v>106</v>
      </c>
      <c r="W7" s="455"/>
      <c r="X7" s="456"/>
      <c r="Y7" s="294" t="s">
        <v>106</v>
      </c>
      <c r="Z7" s="455"/>
      <c r="AA7" s="456"/>
      <c r="AB7" s="294" t="s">
        <v>106</v>
      </c>
      <c r="AC7" s="455"/>
      <c r="AD7" s="456"/>
      <c r="AE7" s="294" t="s">
        <v>106</v>
      </c>
      <c r="AF7" s="455"/>
      <c r="AG7" s="456"/>
      <c r="AH7" s="294" t="s">
        <v>106</v>
      </c>
      <c r="AI7" s="455"/>
      <c r="AJ7" s="456"/>
    </row>
    <row r="8" spans="1:36">
      <c r="A8" s="289"/>
      <c r="B8" s="35"/>
      <c r="C8" s="290"/>
      <c r="D8" s="294" t="s">
        <v>78</v>
      </c>
      <c r="E8" s="127"/>
      <c r="F8" s="296"/>
      <c r="G8" s="294" t="s">
        <v>78</v>
      </c>
      <c r="H8" s="127"/>
      <c r="I8" s="296"/>
      <c r="J8" s="294" t="s">
        <v>78</v>
      </c>
      <c r="K8" s="127"/>
      <c r="L8" s="296"/>
      <c r="M8" s="294" t="s">
        <v>78</v>
      </c>
      <c r="N8" s="127"/>
      <c r="O8" s="296"/>
      <c r="P8" s="294" t="s">
        <v>78</v>
      </c>
      <c r="Q8" s="127"/>
      <c r="R8" s="296"/>
      <c r="S8" s="294" t="s">
        <v>78</v>
      </c>
      <c r="T8" s="127"/>
      <c r="U8" s="296"/>
      <c r="V8" s="294" t="s">
        <v>78</v>
      </c>
      <c r="W8" s="127"/>
      <c r="X8" s="296"/>
      <c r="Y8" s="294" t="s">
        <v>78</v>
      </c>
      <c r="Z8" s="127"/>
      <c r="AA8" s="296"/>
      <c r="AB8" s="294" t="s">
        <v>78</v>
      </c>
      <c r="AC8" s="127"/>
      <c r="AD8" s="296"/>
      <c r="AE8" s="294" t="s">
        <v>78</v>
      </c>
      <c r="AF8" s="127"/>
      <c r="AG8" s="296"/>
      <c r="AH8" s="294" t="s">
        <v>78</v>
      </c>
      <c r="AI8" s="127"/>
      <c r="AJ8" s="296"/>
    </row>
    <row r="9" spans="1:36">
      <c r="A9" s="289"/>
      <c r="B9" s="35"/>
      <c r="C9" s="290"/>
      <c r="D9" s="294" t="s">
        <v>77</v>
      </c>
      <c r="E9" s="453"/>
      <c r="F9" s="454"/>
      <c r="G9" s="294" t="s">
        <v>77</v>
      </c>
      <c r="H9" s="453"/>
      <c r="I9" s="454"/>
      <c r="J9" s="294" t="s">
        <v>77</v>
      </c>
      <c r="K9" s="453"/>
      <c r="L9" s="454"/>
      <c r="M9" s="294" t="s">
        <v>77</v>
      </c>
      <c r="N9" s="453"/>
      <c r="O9" s="454"/>
      <c r="P9" s="294" t="s">
        <v>77</v>
      </c>
      <c r="Q9" s="453"/>
      <c r="R9" s="454"/>
      <c r="S9" s="294" t="s">
        <v>77</v>
      </c>
      <c r="T9" s="453"/>
      <c r="U9" s="454"/>
      <c r="V9" s="294" t="s">
        <v>77</v>
      </c>
      <c r="W9" s="453"/>
      <c r="X9" s="454"/>
      <c r="Y9" s="294" t="s">
        <v>77</v>
      </c>
      <c r="Z9" s="453"/>
      <c r="AA9" s="454"/>
      <c r="AB9" s="294" t="s">
        <v>77</v>
      </c>
      <c r="AC9" s="453"/>
      <c r="AD9" s="454"/>
      <c r="AE9" s="294" t="s">
        <v>77</v>
      </c>
      <c r="AF9" s="453"/>
      <c r="AG9" s="454"/>
      <c r="AH9" s="294" t="s">
        <v>77</v>
      </c>
      <c r="AI9" s="453"/>
      <c r="AJ9" s="454"/>
    </row>
    <row r="10" spans="1:36" ht="14.25" customHeight="1">
      <c r="A10" s="477" t="s">
        <v>234</v>
      </c>
      <c r="B10" s="478"/>
      <c r="C10" s="479"/>
      <c r="D10" s="294" t="s">
        <v>44</v>
      </c>
      <c r="E10" s="128"/>
      <c r="F10" s="297"/>
      <c r="G10" s="294" t="s">
        <v>44</v>
      </c>
      <c r="H10" s="128"/>
      <c r="I10" s="297"/>
      <c r="J10" s="294" t="s">
        <v>44</v>
      </c>
      <c r="K10" s="128"/>
      <c r="L10" s="297"/>
      <c r="M10" s="294" t="s">
        <v>44</v>
      </c>
      <c r="N10" s="128"/>
      <c r="O10" s="297"/>
      <c r="P10" s="294" t="s">
        <v>44</v>
      </c>
      <c r="Q10" s="128"/>
      <c r="R10" s="297"/>
      <c r="S10" s="294" t="s">
        <v>44</v>
      </c>
      <c r="T10" s="128"/>
      <c r="U10" s="297"/>
      <c r="V10" s="294" t="s">
        <v>44</v>
      </c>
      <c r="W10" s="128"/>
      <c r="X10" s="297"/>
      <c r="Y10" s="294" t="s">
        <v>44</v>
      </c>
      <c r="Z10" s="128"/>
      <c r="AA10" s="297"/>
      <c r="AB10" s="294" t="s">
        <v>44</v>
      </c>
      <c r="AC10" s="128"/>
      <c r="AD10" s="297"/>
      <c r="AE10" s="294" t="s">
        <v>44</v>
      </c>
      <c r="AF10" s="128"/>
      <c r="AG10" s="297"/>
      <c r="AH10" s="294" t="s">
        <v>44</v>
      </c>
      <c r="AI10" s="128"/>
      <c r="AJ10" s="297"/>
    </row>
    <row r="11" spans="1:36" ht="14.45" customHeight="1">
      <c r="A11" s="477"/>
      <c r="B11" s="478"/>
      <c r="C11" s="479"/>
      <c r="D11" s="294" t="s">
        <v>45</v>
      </c>
      <c r="E11" s="471"/>
      <c r="F11" s="472"/>
      <c r="G11" s="294" t="s">
        <v>45</v>
      </c>
      <c r="H11" s="471"/>
      <c r="I11" s="472"/>
      <c r="J11" s="294" t="s">
        <v>45</v>
      </c>
      <c r="K11" s="470"/>
      <c r="L11" s="454"/>
      <c r="M11" s="294" t="s">
        <v>45</v>
      </c>
      <c r="N11" s="470"/>
      <c r="O11" s="454"/>
      <c r="P11" s="294" t="s">
        <v>45</v>
      </c>
      <c r="Q11" s="470"/>
      <c r="R11" s="454"/>
      <c r="S11" s="294" t="s">
        <v>45</v>
      </c>
      <c r="T11" s="470"/>
      <c r="U11" s="454"/>
      <c r="V11" s="294" t="s">
        <v>45</v>
      </c>
      <c r="W11" s="470"/>
      <c r="X11" s="454"/>
      <c r="Y11" s="294" t="s">
        <v>45</v>
      </c>
      <c r="Z11" s="470"/>
      <c r="AA11" s="454"/>
      <c r="AB11" s="294" t="s">
        <v>45</v>
      </c>
      <c r="AC11" s="470"/>
      <c r="AD11" s="454"/>
      <c r="AE11" s="294" t="s">
        <v>45</v>
      </c>
      <c r="AF11" s="470"/>
      <c r="AG11" s="454"/>
      <c r="AH11" s="294" t="s">
        <v>45</v>
      </c>
      <c r="AI11" s="470"/>
      <c r="AJ11" s="454"/>
    </row>
    <row r="12" spans="1:36" ht="15" customHeight="1">
      <c r="A12" s="477"/>
      <c r="B12" s="478"/>
      <c r="C12" s="479"/>
      <c r="D12" s="459"/>
      <c r="E12" s="460"/>
      <c r="F12" s="295"/>
      <c r="G12" s="459"/>
      <c r="H12" s="460"/>
      <c r="I12" s="295"/>
      <c r="J12" s="459"/>
      <c r="K12" s="460"/>
      <c r="L12" s="295"/>
      <c r="M12" s="459"/>
      <c r="N12" s="460"/>
      <c r="O12" s="295"/>
      <c r="P12" s="459"/>
      <c r="Q12" s="460"/>
      <c r="R12" s="295"/>
      <c r="S12" s="459"/>
      <c r="T12" s="460"/>
      <c r="U12" s="295"/>
      <c r="V12" s="459"/>
      <c r="W12" s="460"/>
      <c r="X12" s="295"/>
      <c r="Y12" s="459"/>
      <c r="Z12" s="460"/>
      <c r="AA12" s="295"/>
      <c r="AB12" s="459"/>
      <c r="AC12" s="460"/>
      <c r="AD12" s="295"/>
      <c r="AE12" s="459"/>
      <c r="AF12" s="460"/>
      <c r="AG12" s="295"/>
      <c r="AH12" s="459"/>
      <c r="AI12" s="460"/>
      <c r="AJ12" s="295"/>
    </row>
    <row r="13" spans="1:36" ht="15.75">
      <c r="A13" s="289"/>
      <c r="B13" s="35"/>
      <c r="C13" s="290"/>
      <c r="D13" s="298" t="s">
        <v>229</v>
      </c>
      <c r="E13" s="129"/>
      <c r="F13" s="299" t="str">
        <f>IF(E13="Bevollmächtigte*r","Vollmacht/Zession ist beizulegen!"," ")</f>
        <v xml:space="preserve"> </v>
      </c>
      <c r="G13" s="298" t="s">
        <v>229</v>
      </c>
      <c r="H13" s="129"/>
      <c r="I13" s="299" t="str">
        <f>IF(H13="Bevollmächtigte*r","Vollmacht/Zession ist beizulegen!"," ")</f>
        <v xml:space="preserve"> </v>
      </c>
      <c r="J13" s="298" t="s">
        <v>229</v>
      </c>
      <c r="K13" s="129"/>
      <c r="L13" s="299" t="str">
        <f>IF(K13="Bevollmächtigte*r","Vollmacht/Zession ist beizulegen!"," ")</f>
        <v xml:space="preserve"> </v>
      </c>
      <c r="M13" s="298" t="s">
        <v>229</v>
      </c>
      <c r="N13" s="129"/>
      <c r="O13" s="299" t="str">
        <f>IF(N13="Bevollmächtigte*r","Vollmacht/Zession ist beizulegen!"," ")</f>
        <v xml:space="preserve"> </v>
      </c>
      <c r="P13" s="298" t="s">
        <v>229</v>
      </c>
      <c r="Q13" s="129"/>
      <c r="R13" s="299" t="str">
        <f>IF(Q13="Bevollmächtigte*r","Vollmacht/Zession ist beizulegen!"," ")</f>
        <v xml:space="preserve"> </v>
      </c>
      <c r="S13" s="298" t="s">
        <v>229</v>
      </c>
      <c r="T13" s="129"/>
      <c r="U13" s="299" t="str">
        <f>IF(T13="Bevollmächtigte*r","Vollmacht/Zession ist beizulegen!"," ")</f>
        <v xml:space="preserve"> </v>
      </c>
      <c r="V13" s="298" t="s">
        <v>229</v>
      </c>
      <c r="W13" s="129"/>
      <c r="X13" s="299" t="str">
        <f>IF(W13="Bevollmächtigte*r","Vollmacht/Zession ist beizulegen!"," ")</f>
        <v xml:space="preserve"> </v>
      </c>
      <c r="Y13" s="298" t="s">
        <v>229</v>
      </c>
      <c r="Z13" s="129"/>
      <c r="AA13" s="299" t="str">
        <f>IF(Z13="Bevollmächtigte*r","Vollmacht/Zession ist beizulegen!"," ")</f>
        <v xml:space="preserve"> </v>
      </c>
      <c r="AB13" s="298" t="s">
        <v>229</v>
      </c>
      <c r="AC13" s="129"/>
      <c r="AD13" s="299" t="str">
        <f>IF(AC13="Bevollmächtigte*r","Vollmacht/Zession ist beizulegen!"," ")</f>
        <v xml:space="preserve"> </v>
      </c>
      <c r="AE13" s="298" t="s">
        <v>229</v>
      </c>
      <c r="AF13" s="129"/>
      <c r="AG13" s="299" t="str">
        <f>IF(AF13="Bevollmächtigte*r","Vollmacht/Zession ist beizulegen!"," ")</f>
        <v xml:space="preserve"> </v>
      </c>
      <c r="AH13" s="298" t="s">
        <v>229</v>
      </c>
      <c r="AI13" s="129"/>
      <c r="AJ13" s="299" t="str">
        <f>IF(AI13="Bevollmächtigte*r","Vollmacht/Zession ist beizulegen!"," ")</f>
        <v xml:space="preserve"> </v>
      </c>
    </row>
    <row r="14" spans="1:36" ht="15" customHeight="1">
      <c r="A14" s="480" t="s">
        <v>228</v>
      </c>
      <c r="B14" s="481"/>
      <c r="C14" s="482"/>
      <c r="D14" s="298" t="s">
        <v>92</v>
      </c>
      <c r="E14" s="130"/>
      <c r="F14" s="300"/>
      <c r="G14" s="298" t="s">
        <v>92</v>
      </c>
      <c r="H14" s="130"/>
      <c r="I14" s="300"/>
      <c r="J14" s="298" t="s">
        <v>92</v>
      </c>
      <c r="K14" s="130"/>
      <c r="L14" s="300"/>
      <c r="M14" s="298" t="s">
        <v>92</v>
      </c>
      <c r="N14" s="130"/>
      <c r="O14" s="300"/>
      <c r="P14" s="298" t="s">
        <v>92</v>
      </c>
      <c r="Q14" s="130"/>
      <c r="R14" s="300"/>
      <c r="S14" s="298" t="s">
        <v>92</v>
      </c>
      <c r="T14" s="130"/>
      <c r="U14" s="300"/>
      <c r="V14" s="298" t="s">
        <v>92</v>
      </c>
      <c r="W14" s="130"/>
      <c r="X14" s="300"/>
      <c r="Y14" s="298" t="s">
        <v>92</v>
      </c>
      <c r="Z14" s="130"/>
      <c r="AA14" s="300"/>
      <c r="AB14" s="298" t="s">
        <v>92</v>
      </c>
      <c r="AC14" s="130"/>
      <c r="AD14" s="300"/>
      <c r="AE14" s="298" t="s">
        <v>92</v>
      </c>
      <c r="AF14" s="130"/>
      <c r="AG14" s="300"/>
      <c r="AH14" s="298" t="s">
        <v>92</v>
      </c>
      <c r="AI14" s="130"/>
      <c r="AJ14" s="300"/>
    </row>
    <row r="15" spans="1:36" ht="15" customHeight="1">
      <c r="A15" s="289"/>
      <c r="B15" s="35"/>
      <c r="C15" s="290"/>
      <c r="D15" s="461" t="s">
        <v>235</v>
      </c>
      <c r="E15" s="462"/>
      <c r="F15" s="463"/>
      <c r="G15" s="461" t="s">
        <v>235</v>
      </c>
      <c r="H15" s="462"/>
      <c r="I15" s="463"/>
      <c r="J15" s="461" t="s">
        <v>235</v>
      </c>
      <c r="K15" s="462"/>
      <c r="L15" s="463"/>
      <c r="M15" s="461" t="s">
        <v>235</v>
      </c>
      <c r="N15" s="462"/>
      <c r="O15" s="463"/>
      <c r="P15" s="461" t="s">
        <v>235</v>
      </c>
      <c r="Q15" s="462"/>
      <c r="R15" s="463"/>
      <c r="S15" s="461" t="s">
        <v>235</v>
      </c>
      <c r="T15" s="462"/>
      <c r="U15" s="463"/>
      <c r="V15" s="461" t="s">
        <v>235</v>
      </c>
      <c r="W15" s="462"/>
      <c r="X15" s="463"/>
      <c r="Y15" s="461" t="s">
        <v>235</v>
      </c>
      <c r="Z15" s="462"/>
      <c r="AA15" s="463"/>
      <c r="AB15" s="461" t="s">
        <v>235</v>
      </c>
      <c r="AC15" s="462"/>
      <c r="AD15" s="463"/>
      <c r="AE15" s="461" t="s">
        <v>235</v>
      </c>
      <c r="AF15" s="462"/>
      <c r="AG15" s="463"/>
      <c r="AH15" s="461" t="s">
        <v>235</v>
      </c>
      <c r="AI15" s="462"/>
      <c r="AJ15" s="463"/>
    </row>
    <row r="16" spans="1:36" ht="15" customHeight="1" thickBot="1">
      <c r="A16" s="289"/>
      <c r="B16" s="35"/>
      <c r="C16" s="290"/>
      <c r="D16" s="461"/>
      <c r="E16" s="462"/>
      <c r="F16" s="433"/>
      <c r="G16" s="461"/>
      <c r="H16" s="462"/>
      <c r="I16" s="433"/>
      <c r="J16" s="461"/>
      <c r="K16" s="462"/>
      <c r="L16" s="433"/>
      <c r="M16" s="461"/>
      <c r="N16" s="462"/>
      <c r="O16" s="433"/>
      <c r="P16" s="461"/>
      <c r="Q16" s="462"/>
      <c r="R16" s="433"/>
      <c r="S16" s="461"/>
      <c r="T16" s="462"/>
      <c r="U16" s="433"/>
      <c r="V16" s="461"/>
      <c r="W16" s="462"/>
      <c r="X16" s="433"/>
      <c r="Y16" s="461"/>
      <c r="Z16" s="462"/>
      <c r="AA16" s="433"/>
      <c r="AB16" s="461"/>
      <c r="AC16" s="462"/>
      <c r="AD16" s="433"/>
      <c r="AE16" s="461"/>
      <c r="AF16" s="462"/>
      <c r="AG16" s="433"/>
      <c r="AH16" s="461"/>
      <c r="AI16" s="462"/>
      <c r="AJ16" s="433"/>
    </row>
    <row r="17" spans="1:36" ht="15" customHeight="1">
      <c r="A17" s="483" t="s">
        <v>75</v>
      </c>
      <c r="B17" s="473" t="s">
        <v>87</v>
      </c>
      <c r="C17" s="474"/>
      <c r="D17" s="430" t="s">
        <v>93</v>
      </c>
      <c r="E17" s="431"/>
      <c r="F17" s="432"/>
      <c r="G17" s="430" t="s">
        <v>93</v>
      </c>
      <c r="H17" s="431"/>
      <c r="I17" s="432"/>
      <c r="J17" s="430" t="s">
        <v>93</v>
      </c>
      <c r="K17" s="431"/>
      <c r="L17" s="432"/>
      <c r="M17" s="430" t="s">
        <v>93</v>
      </c>
      <c r="N17" s="431"/>
      <c r="O17" s="432"/>
      <c r="P17" s="430" t="s">
        <v>93</v>
      </c>
      <c r="Q17" s="431"/>
      <c r="R17" s="432"/>
      <c r="S17" s="430" t="s">
        <v>93</v>
      </c>
      <c r="T17" s="431"/>
      <c r="U17" s="432"/>
      <c r="V17" s="430" t="s">
        <v>93</v>
      </c>
      <c r="W17" s="431"/>
      <c r="X17" s="432"/>
      <c r="Y17" s="430" t="s">
        <v>93</v>
      </c>
      <c r="Z17" s="431"/>
      <c r="AA17" s="432"/>
      <c r="AB17" s="430" t="s">
        <v>93</v>
      </c>
      <c r="AC17" s="431"/>
      <c r="AD17" s="432"/>
      <c r="AE17" s="430" t="s">
        <v>93</v>
      </c>
      <c r="AF17" s="431"/>
      <c r="AG17" s="432"/>
      <c r="AH17" s="430" t="s">
        <v>93</v>
      </c>
      <c r="AI17" s="431"/>
      <c r="AJ17" s="432"/>
    </row>
    <row r="18" spans="1:36" ht="14.25" customHeight="1">
      <c r="A18" s="484"/>
      <c r="B18" s="475" t="s">
        <v>58</v>
      </c>
      <c r="C18" s="476"/>
      <c r="D18" s="430"/>
      <c r="E18" s="431"/>
      <c r="F18" s="433"/>
      <c r="G18" s="430"/>
      <c r="H18" s="431"/>
      <c r="I18" s="433"/>
      <c r="J18" s="430"/>
      <c r="K18" s="431"/>
      <c r="L18" s="433"/>
      <c r="M18" s="430"/>
      <c r="N18" s="431"/>
      <c r="O18" s="433"/>
      <c r="P18" s="430"/>
      <c r="Q18" s="431"/>
      <c r="R18" s="433"/>
      <c r="S18" s="430"/>
      <c r="T18" s="431"/>
      <c r="U18" s="433"/>
      <c r="V18" s="430"/>
      <c r="W18" s="431"/>
      <c r="X18" s="433"/>
      <c r="Y18" s="430"/>
      <c r="Z18" s="431"/>
      <c r="AA18" s="433"/>
      <c r="AB18" s="430"/>
      <c r="AC18" s="431"/>
      <c r="AD18" s="433"/>
      <c r="AE18" s="430"/>
      <c r="AF18" s="431"/>
      <c r="AG18" s="433"/>
      <c r="AH18" s="430"/>
      <c r="AI18" s="431"/>
      <c r="AJ18" s="433"/>
    </row>
    <row r="19" spans="1:36" ht="14.25" customHeight="1" thickBot="1">
      <c r="A19" s="291" t="s">
        <v>74</v>
      </c>
      <c r="B19" s="62" t="s">
        <v>76</v>
      </c>
      <c r="C19" s="292" t="s">
        <v>73</v>
      </c>
      <c r="D19" s="434" t="s">
        <v>85</v>
      </c>
      <c r="E19" s="435"/>
      <c r="F19" s="432"/>
      <c r="G19" s="434" t="s">
        <v>85</v>
      </c>
      <c r="H19" s="435"/>
      <c r="I19" s="432"/>
      <c r="J19" s="434" t="s">
        <v>85</v>
      </c>
      <c r="K19" s="435"/>
      <c r="L19" s="432"/>
      <c r="M19" s="434" t="s">
        <v>85</v>
      </c>
      <c r="N19" s="435"/>
      <c r="O19" s="432"/>
      <c r="P19" s="434" t="s">
        <v>85</v>
      </c>
      <c r="Q19" s="435"/>
      <c r="R19" s="432"/>
      <c r="S19" s="434" t="s">
        <v>85</v>
      </c>
      <c r="T19" s="435"/>
      <c r="U19" s="432"/>
      <c r="V19" s="434" t="s">
        <v>85</v>
      </c>
      <c r="W19" s="435"/>
      <c r="X19" s="432"/>
      <c r="Y19" s="434" t="s">
        <v>85</v>
      </c>
      <c r="Z19" s="435"/>
      <c r="AA19" s="432"/>
      <c r="AB19" s="434" t="s">
        <v>85</v>
      </c>
      <c r="AC19" s="435"/>
      <c r="AD19" s="432"/>
      <c r="AE19" s="434" t="s">
        <v>85</v>
      </c>
      <c r="AF19" s="435"/>
      <c r="AG19" s="432"/>
      <c r="AH19" s="434" t="s">
        <v>85</v>
      </c>
      <c r="AI19" s="435"/>
      <c r="AJ19" s="432"/>
    </row>
    <row r="20" spans="1:36" ht="15" customHeight="1">
      <c r="A20" s="289"/>
      <c r="B20" s="35"/>
      <c r="C20" s="290"/>
      <c r="D20" s="434"/>
      <c r="E20" s="435"/>
      <c r="F20" s="433"/>
      <c r="G20" s="434"/>
      <c r="H20" s="435"/>
      <c r="I20" s="433"/>
      <c r="J20" s="434"/>
      <c r="K20" s="435"/>
      <c r="L20" s="433"/>
      <c r="M20" s="434"/>
      <c r="N20" s="435"/>
      <c r="O20" s="433"/>
      <c r="P20" s="434"/>
      <c r="Q20" s="435"/>
      <c r="R20" s="433"/>
      <c r="S20" s="434"/>
      <c r="T20" s="435"/>
      <c r="U20" s="433"/>
      <c r="V20" s="434"/>
      <c r="W20" s="435"/>
      <c r="X20" s="433"/>
      <c r="Y20" s="434"/>
      <c r="Z20" s="435"/>
      <c r="AA20" s="433"/>
      <c r="AB20" s="434"/>
      <c r="AC20" s="435"/>
      <c r="AD20" s="433"/>
      <c r="AE20" s="434"/>
      <c r="AF20" s="435"/>
      <c r="AG20" s="433"/>
      <c r="AH20" s="434"/>
      <c r="AI20" s="435"/>
      <c r="AJ20" s="433"/>
    </row>
    <row r="21" spans="1:36" ht="15" customHeight="1" thickBot="1">
      <c r="A21" s="289"/>
      <c r="B21" s="35"/>
      <c r="C21" s="290"/>
      <c r="D21" s="436" t="s">
        <v>236</v>
      </c>
      <c r="E21" s="437"/>
      <c r="F21" s="432"/>
      <c r="G21" s="436" t="s">
        <v>236</v>
      </c>
      <c r="H21" s="437"/>
      <c r="I21" s="432"/>
      <c r="J21" s="436" t="s">
        <v>236</v>
      </c>
      <c r="K21" s="437"/>
      <c r="L21" s="432"/>
      <c r="M21" s="436" t="s">
        <v>236</v>
      </c>
      <c r="N21" s="437"/>
      <c r="O21" s="432"/>
      <c r="P21" s="436" t="s">
        <v>236</v>
      </c>
      <c r="Q21" s="437"/>
      <c r="R21" s="432"/>
      <c r="S21" s="436" t="s">
        <v>236</v>
      </c>
      <c r="T21" s="437"/>
      <c r="U21" s="432"/>
      <c r="V21" s="436" t="s">
        <v>236</v>
      </c>
      <c r="W21" s="437"/>
      <c r="X21" s="432"/>
      <c r="Y21" s="436" t="s">
        <v>236</v>
      </c>
      <c r="Z21" s="437"/>
      <c r="AA21" s="432"/>
      <c r="AB21" s="436" t="s">
        <v>236</v>
      </c>
      <c r="AC21" s="437"/>
      <c r="AD21" s="432"/>
      <c r="AE21" s="436" t="s">
        <v>236</v>
      </c>
      <c r="AF21" s="437"/>
      <c r="AG21" s="432"/>
      <c r="AH21" s="436" t="s">
        <v>236</v>
      </c>
      <c r="AI21" s="437"/>
      <c r="AJ21" s="432"/>
    </row>
    <row r="22" spans="1:36" ht="15" customHeight="1">
      <c r="A22" s="383" t="s">
        <v>225</v>
      </c>
      <c r="B22" s="485">
        <f>Grunddaten!C16</f>
        <v>0</v>
      </c>
      <c r="C22" s="486"/>
      <c r="D22" s="436"/>
      <c r="E22" s="437"/>
      <c r="F22" s="433"/>
      <c r="G22" s="436"/>
      <c r="H22" s="437"/>
      <c r="I22" s="433"/>
      <c r="J22" s="436"/>
      <c r="K22" s="437"/>
      <c r="L22" s="433"/>
      <c r="M22" s="436"/>
      <c r="N22" s="437"/>
      <c r="O22" s="433"/>
      <c r="P22" s="436"/>
      <c r="Q22" s="437"/>
      <c r="R22" s="433"/>
      <c r="S22" s="436"/>
      <c r="T22" s="437"/>
      <c r="U22" s="433"/>
      <c r="V22" s="436"/>
      <c r="W22" s="437"/>
      <c r="X22" s="433"/>
      <c r="Y22" s="436"/>
      <c r="Z22" s="437"/>
      <c r="AA22" s="433"/>
      <c r="AB22" s="436"/>
      <c r="AC22" s="437"/>
      <c r="AD22" s="433"/>
      <c r="AE22" s="436"/>
      <c r="AF22" s="437"/>
      <c r="AG22" s="433"/>
      <c r="AH22" s="436"/>
      <c r="AI22" s="437"/>
      <c r="AJ22" s="433"/>
    </row>
    <row r="23" spans="1:36" ht="14.25" customHeight="1">
      <c r="A23" s="392"/>
      <c r="B23" s="487"/>
      <c r="C23" s="488"/>
      <c r="D23" s="438" t="s">
        <v>237</v>
      </c>
      <c r="E23" s="439"/>
      <c r="F23" s="432"/>
      <c r="G23" s="438" t="s">
        <v>237</v>
      </c>
      <c r="H23" s="439"/>
      <c r="I23" s="432"/>
      <c r="J23" s="438" t="s">
        <v>237</v>
      </c>
      <c r="K23" s="439"/>
      <c r="L23" s="432"/>
      <c r="M23" s="438" t="s">
        <v>237</v>
      </c>
      <c r="N23" s="439"/>
      <c r="O23" s="432"/>
      <c r="P23" s="438" t="s">
        <v>237</v>
      </c>
      <c r="Q23" s="439"/>
      <c r="R23" s="432"/>
      <c r="S23" s="438" t="s">
        <v>237</v>
      </c>
      <c r="T23" s="439"/>
      <c r="U23" s="432"/>
      <c r="V23" s="438" t="s">
        <v>237</v>
      </c>
      <c r="W23" s="439"/>
      <c r="X23" s="432"/>
      <c r="Y23" s="438" t="s">
        <v>237</v>
      </c>
      <c r="Z23" s="439"/>
      <c r="AA23" s="432"/>
      <c r="AB23" s="438" t="s">
        <v>237</v>
      </c>
      <c r="AC23" s="439"/>
      <c r="AD23" s="432"/>
      <c r="AE23" s="438" t="s">
        <v>237</v>
      </c>
      <c r="AF23" s="439"/>
      <c r="AG23" s="432"/>
      <c r="AH23" s="438" t="s">
        <v>237</v>
      </c>
      <c r="AI23" s="439"/>
      <c r="AJ23" s="432"/>
    </row>
    <row r="24" spans="1:36" ht="15.75" customHeight="1" thickBot="1">
      <c r="A24" s="385"/>
      <c r="B24" s="489"/>
      <c r="C24" s="490"/>
      <c r="D24" s="440"/>
      <c r="E24" s="441"/>
      <c r="F24" s="433"/>
      <c r="G24" s="440"/>
      <c r="H24" s="441"/>
      <c r="I24" s="433"/>
      <c r="J24" s="440"/>
      <c r="K24" s="441"/>
      <c r="L24" s="433"/>
      <c r="M24" s="440"/>
      <c r="N24" s="441"/>
      <c r="O24" s="433"/>
      <c r="P24" s="440"/>
      <c r="Q24" s="441"/>
      <c r="R24" s="433"/>
      <c r="S24" s="440"/>
      <c r="T24" s="441"/>
      <c r="U24" s="433"/>
      <c r="V24" s="440"/>
      <c r="W24" s="441"/>
      <c r="X24" s="433"/>
      <c r="Y24" s="440"/>
      <c r="Z24" s="441"/>
      <c r="AA24" s="433"/>
      <c r="AB24" s="440"/>
      <c r="AC24" s="441"/>
      <c r="AD24" s="433"/>
      <c r="AE24" s="440"/>
      <c r="AF24" s="441"/>
      <c r="AG24" s="433"/>
      <c r="AH24" s="440"/>
      <c r="AI24" s="441"/>
      <c r="AJ24" s="433"/>
    </row>
    <row r="25" spans="1:36" ht="16.5">
      <c r="A25" s="289"/>
      <c r="B25" s="35"/>
      <c r="C25" s="290"/>
      <c r="D25" s="464" t="s">
        <v>90</v>
      </c>
      <c r="E25" s="465"/>
      <c r="F25" s="466"/>
      <c r="G25" s="464" t="s">
        <v>90</v>
      </c>
      <c r="H25" s="465"/>
      <c r="I25" s="466"/>
      <c r="J25" s="464" t="s">
        <v>90</v>
      </c>
      <c r="K25" s="465"/>
      <c r="L25" s="466"/>
      <c r="M25" s="464" t="s">
        <v>90</v>
      </c>
      <c r="N25" s="465"/>
      <c r="O25" s="466"/>
      <c r="P25" s="464" t="s">
        <v>90</v>
      </c>
      <c r="Q25" s="465"/>
      <c r="R25" s="466"/>
      <c r="S25" s="464" t="s">
        <v>90</v>
      </c>
      <c r="T25" s="465"/>
      <c r="U25" s="466"/>
      <c r="V25" s="464" t="s">
        <v>90</v>
      </c>
      <c r="W25" s="465"/>
      <c r="X25" s="466"/>
      <c r="Y25" s="464" t="s">
        <v>90</v>
      </c>
      <c r="Z25" s="465"/>
      <c r="AA25" s="466"/>
      <c r="AB25" s="464" t="s">
        <v>90</v>
      </c>
      <c r="AC25" s="465"/>
      <c r="AD25" s="466"/>
      <c r="AE25" s="464" t="s">
        <v>90</v>
      </c>
      <c r="AF25" s="465"/>
      <c r="AG25" s="466"/>
      <c r="AH25" s="464" t="s">
        <v>90</v>
      </c>
      <c r="AI25" s="465"/>
      <c r="AJ25" s="466"/>
    </row>
    <row r="26" spans="1:36">
      <c r="A26" s="289"/>
      <c r="B26" s="35"/>
      <c r="C26" s="290"/>
      <c r="D26" s="289"/>
      <c r="E26" s="35"/>
      <c r="F26" s="290"/>
      <c r="G26" s="289"/>
      <c r="H26" s="35"/>
      <c r="I26" s="290"/>
      <c r="J26" s="289"/>
      <c r="K26" s="35"/>
      <c r="L26" s="290"/>
      <c r="M26" s="289"/>
      <c r="N26" s="35"/>
      <c r="O26" s="290"/>
      <c r="P26" s="289"/>
      <c r="Q26" s="35"/>
      <c r="R26" s="290"/>
      <c r="S26" s="289"/>
      <c r="T26" s="35"/>
      <c r="U26" s="290"/>
      <c r="V26" s="289"/>
      <c r="W26" s="35"/>
      <c r="X26" s="290"/>
      <c r="Y26" s="289"/>
      <c r="Z26" s="35"/>
      <c r="AA26" s="290"/>
      <c r="AB26" s="289"/>
      <c r="AC26" s="35"/>
      <c r="AD26" s="290"/>
      <c r="AE26" s="289"/>
      <c r="AF26" s="35"/>
      <c r="AG26" s="290"/>
      <c r="AH26" s="289"/>
      <c r="AI26" s="35"/>
      <c r="AJ26" s="290"/>
    </row>
    <row r="27" spans="1:36" ht="15" customHeight="1">
      <c r="A27" s="445" t="s">
        <v>111</v>
      </c>
      <c r="B27" s="446"/>
      <c r="C27" s="447"/>
      <c r="D27" s="445" t="s">
        <v>115</v>
      </c>
      <c r="E27" s="446"/>
      <c r="F27" s="447"/>
      <c r="G27" s="445" t="s">
        <v>119</v>
      </c>
      <c r="H27" s="446"/>
      <c r="I27" s="447"/>
      <c r="J27" s="445" t="s">
        <v>123</v>
      </c>
      <c r="K27" s="446"/>
      <c r="L27" s="447"/>
      <c r="M27" s="445" t="s">
        <v>127</v>
      </c>
      <c r="N27" s="446"/>
      <c r="O27" s="447"/>
      <c r="P27" s="445" t="s">
        <v>131</v>
      </c>
      <c r="Q27" s="446"/>
      <c r="R27" s="447"/>
      <c r="S27" s="445" t="s">
        <v>134</v>
      </c>
      <c r="T27" s="446"/>
      <c r="U27" s="447"/>
      <c r="V27" s="445" t="s">
        <v>138</v>
      </c>
      <c r="W27" s="446"/>
      <c r="X27" s="447"/>
      <c r="Y27" s="445" t="s">
        <v>142</v>
      </c>
      <c r="Z27" s="446"/>
      <c r="AA27" s="447"/>
      <c r="AB27" s="445" t="s">
        <v>146</v>
      </c>
      <c r="AC27" s="446"/>
      <c r="AD27" s="447"/>
      <c r="AE27" s="445" t="s">
        <v>150</v>
      </c>
      <c r="AF27" s="446"/>
      <c r="AG27" s="447"/>
      <c r="AH27" s="445" t="s">
        <v>154</v>
      </c>
      <c r="AI27" s="446"/>
      <c r="AJ27" s="447"/>
    </row>
    <row r="28" spans="1:36">
      <c r="A28" s="448" t="str">
        <f>IF(C48&gt;C40,"Überprüfen Sie die Gesamtanzahlen der eingetragenen Kinder!",(IF(C46&gt;C40,"Überprüfen Sie die Gesamtanzahlen der eingetragenen Kinder!",(IF(C44&gt;C40,"Überprüfen Sie die Gesamtanzahlen der eingetragenen Kinder!",(IF(C42&gt;C40,"Überprüfen Sie die Gesamtanzahlen der eingetragenen Kinder!"," ")))))))</f>
        <v xml:space="preserve"> </v>
      </c>
      <c r="B28" s="449"/>
      <c r="C28" s="450"/>
      <c r="D28" s="448" t="str">
        <f>IF(F48&gt;F40,"Überprüfen Sie die Gesamtanzahlen der eingetragenen Kinder!",(IF(F46&gt;F40,"Überprüfen Sie die Gesamtanzahlen der eingetragenen Kinder!",(IF(F44&gt;F40,"Überprüfen Sie die Gesamtanzahlen der eingetragenen Kinder!",(IF(F42&gt;F40,"Überprüfen Sie die Gesamtanzahlen der eingetragenen Kinder!"," ")))))))</f>
        <v xml:space="preserve"> </v>
      </c>
      <c r="E28" s="449"/>
      <c r="F28" s="450"/>
      <c r="G28" s="448" t="str">
        <f>IF(I48&gt;I40,"Überprüfen Sie die Gesamtanzahlen der eingetragenen Kinder!",(IF(I46&gt;I40,"Überprüfen Sie die Gesamtanzahlen der eingetragenen Kinder!",(IF(I44&gt;I40,"Überprüfen Sie die Gesamtanzahlen der eingetragenen Kinder!",(IF(I42&gt;I40,"Überprüfen Sie die Gesamtanzahlen der eingetragenen Kinder!"," ")))))))</f>
        <v xml:space="preserve"> </v>
      </c>
      <c r="H28" s="449"/>
      <c r="I28" s="450"/>
      <c r="J28" s="448" t="str">
        <f>IF(L48&gt;L40,"Überprüfen Sie die Gesamtanzahlen der eingetragenen Kinder!",(IF(L46&gt;L40,"Überprüfen Sie die Gesamtanzahlen der eingetragenen Kinder!",(IF(L44&gt;L40,"Überprüfen Sie die Gesamtanzahlen der eingetragenen Kinder!",(IF(L42&gt;L40,"Überprüfen Sie die Gesamtanzahlen der eingetragenen Kinder!"," ")))))))</f>
        <v xml:space="preserve"> </v>
      </c>
      <c r="K28" s="449"/>
      <c r="L28" s="450"/>
      <c r="M28" s="448" t="str">
        <f>IF(O48&gt;O40,"Überprüfen Sie die Gesamtanzahlen der eingetragenen Kinder!",(IF(O46&gt;O40,"Überprüfen Sie die Gesamtanzahlen der eingetragenen Kinder!",(IF(O44&gt;O40,"Überprüfen Sie die Gesamtanzahlen der eingetragenen Kinder!",(IF(O42&gt;O40,"Überprüfen Sie die Gesamtanzahlen der eingetragenen Kinder!"," ")))))))</f>
        <v xml:space="preserve"> </v>
      </c>
      <c r="N28" s="449"/>
      <c r="O28" s="450"/>
      <c r="P28" s="448" t="str">
        <f>IF(R48&gt;R40,"Überprüfen Sie die Gesamtanzahlen der eingetragenen Kinder!",(IF(R46&gt;R40,"Überprüfen Sie die Gesamtanzahlen der eingetragenen Kinder!",(IF(R44&gt;R40,"Überprüfen Sie die Gesamtanzahlen der eingetragenen Kinder!",(IF(R42&gt;R40,"Überprüfen Sie die Gesamtanzahlen der eingetragenen Kinder!"," ")))))))</f>
        <v xml:space="preserve"> </v>
      </c>
      <c r="Q28" s="449"/>
      <c r="R28" s="450"/>
      <c r="S28" s="448" t="str">
        <f>IF(U48&gt;U40,"Überprüfen Sie die Gesamtanzahlen der eingetragenen Kinder!",(IF(U46&gt;U40,"Überprüfen Sie die Gesamtanzahlen der eingetragenen Kinder!",(IF(U44&gt;U40,"Überprüfen Sie die Gesamtanzahlen der eingetragenen Kinder!",(IF(U42&gt;U40,"Überprüfen Sie die Gesamtanzahlen der eingetragenen Kinder!"," ")))))))</f>
        <v xml:space="preserve"> </v>
      </c>
      <c r="T28" s="449"/>
      <c r="U28" s="450"/>
      <c r="V28" s="448" t="str">
        <f>IF(X48&gt;X40,"Überprüfen Sie die Gesamtanzahlen der eingetragenen Kinder!",(IF(X46&gt;X40,"Überprüfen Sie die Gesamtanzahlen der eingetragenen Kinder!",(IF(X44&gt;X40,"Überprüfen Sie die Gesamtanzahlen der eingetragenen Kinder!",(IF(X42&gt;X40,"Überprüfen Sie die Gesamtanzahlen der eingetragenen Kinder!"," ")))))))</f>
        <v xml:space="preserve"> </v>
      </c>
      <c r="W28" s="449"/>
      <c r="X28" s="450"/>
      <c r="Y28" s="448" t="str">
        <f>IF(AA48&gt;AA40,"Überprüfen Sie die Gesamtanzahlen der eingetragenen Kinder!",(IF(AA46&gt;AA40,"Überprüfen Sie die Gesamtanzahlen der eingetragenen Kinder!",(IF(AA44&gt;AA40,"Überprüfen Sie die Gesamtanzahlen der eingetragenen Kinder!",(IF(AA42&gt;AA40,"Überprüfen Sie die Gesamtanzahlen der eingetragenen Kinder!"," ")))))))</f>
        <v xml:space="preserve"> </v>
      </c>
      <c r="Z28" s="449"/>
      <c r="AA28" s="450"/>
      <c r="AB28" s="448" t="str">
        <f>IF(AD48&gt;AD40,"Überprüfen Sie die Gesamtanzahlen der eingetragenen Kinder!",(IF(AD46&gt;AD40,"Überprüfen Sie die Gesamtanzahlen der eingetragenen Kinder!",(IF(AD44&gt;AD40,"Überprüfen Sie die Gesamtanzahlen der eingetragenen Kinder!",(IF(AD42&gt;AD40,"Überprüfen Sie die Gesamtanzahlen der eingetragenen Kinder!"," ")))))))</f>
        <v xml:space="preserve"> </v>
      </c>
      <c r="AC28" s="449"/>
      <c r="AD28" s="450"/>
      <c r="AE28" s="448" t="str">
        <f>IF(AG48&gt;AG40,"Überprüfen Sie die Gesamtanzahlen der eingetragenen Kinder!",(IF(AG46&gt;AG40,"Überprüfen Sie die Gesamtanzahlen der eingetragenen Kinder!",(IF(AG44&gt;AG40,"Überprüfen Sie die Gesamtanzahlen der eingetragenen Kinder!",(IF(AG42&gt;AG40,"Überprüfen Sie die Gesamtanzahlen der eingetragenen Kinder!"," ")))))))</f>
        <v xml:space="preserve"> </v>
      </c>
      <c r="AF28" s="449"/>
      <c r="AG28" s="450"/>
      <c r="AH28" s="448" t="str">
        <f>IF(AJ48&gt;AJ40,"Überprüfen Sie die Gesamtanzahlen der eingetragenen Kinder!",(IF(AJ46&gt;AJ40,"Überprüfen Sie die Gesamtanzahlen der eingetragenen Kinder!",(IF(AJ44&gt;AJ40,"Überprüfen Sie die Gesamtanzahlen der eingetragenen Kinder!",(IF(AJ42&gt;AJ40,"Überprüfen Sie die Gesamtanzahlen der eingetragenen Kinder!"," ")))))))</f>
        <v xml:space="preserve"> </v>
      </c>
      <c r="AI28" s="449"/>
      <c r="AJ28" s="450"/>
    </row>
    <row r="29" spans="1:36">
      <c r="A29" s="451" t="s">
        <v>84</v>
      </c>
      <c r="B29" s="452"/>
      <c r="C29" s="293"/>
      <c r="D29" s="451" t="s">
        <v>84</v>
      </c>
      <c r="E29" s="452"/>
      <c r="F29" s="293"/>
      <c r="G29" s="451" t="s">
        <v>84</v>
      </c>
      <c r="H29" s="452"/>
      <c r="I29" s="293"/>
      <c r="J29" s="451" t="s">
        <v>84</v>
      </c>
      <c r="K29" s="452"/>
      <c r="L29" s="293"/>
      <c r="M29" s="451" t="s">
        <v>84</v>
      </c>
      <c r="N29" s="452"/>
      <c r="O29" s="293"/>
      <c r="P29" s="451" t="s">
        <v>84</v>
      </c>
      <c r="Q29" s="452"/>
      <c r="R29" s="293"/>
      <c r="S29" s="451" t="s">
        <v>84</v>
      </c>
      <c r="T29" s="452"/>
      <c r="U29" s="293"/>
      <c r="V29" s="451" t="s">
        <v>84</v>
      </c>
      <c r="W29" s="452"/>
      <c r="X29" s="293"/>
      <c r="Y29" s="451" t="s">
        <v>84</v>
      </c>
      <c r="Z29" s="452"/>
      <c r="AA29" s="293"/>
      <c r="AB29" s="451" t="s">
        <v>84</v>
      </c>
      <c r="AC29" s="452"/>
      <c r="AD29" s="293"/>
      <c r="AE29" s="451" t="s">
        <v>84</v>
      </c>
      <c r="AF29" s="452"/>
      <c r="AG29" s="293"/>
      <c r="AH29" s="451" t="s">
        <v>84</v>
      </c>
      <c r="AI29" s="452"/>
      <c r="AJ29" s="293"/>
    </row>
    <row r="30" spans="1:36">
      <c r="A30" s="294" t="s">
        <v>91</v>
      </c>
      <c r="B30" s="274"/>
      <c r="C30" s="295"/>
      <c r="D30" s="294" t="s">
        <v>91</v>
      </c>
      <c r="E30" s="274"/>
      <c r="F30" s="295"/>
      <c r="G30" s="294" t="s">
        <v>91</v>
      </c>
      <c r="H30" s="274"/>
      <c r="I30" s="295"/>
      <c r="J30" s="294" t="s">
        <v>91</v>
      </c>
      <c r="K30" s="274"/>
      <c r="L30" s="295"/>
      <c r="M30" s="294" t="s">
        <v>91</v>
      </c>
      <c r="N30" s="274"/>
      <c r="O30" s="295"/>
      <c r="P30" s="294" t="s">
        <v>91</v>
      </c>
      <c r="Q30" s="274"/>
      <c r="R30" s="295"/>
      <c r="S30" s="294" t="s">
        <v>91</v>
      </c>
      <c r="T30" s="274"/>
      <c r="U30" s="295"/>
      <c r="V30" s="294" t="s">
        <v>91</v>
      </c>
      <c r="W30" s="274"/>
      <c r="X30" s="295"/>
      <c r="Y30" s="294" t="s">
        <v>91</v>
      </c>
      <c r="Z30" s="274"/>
      <c r="AA30" s="295"/>
      <c r="AB30" s="294" t="s">
        <v>91</v>
      </c>
      <c r="AC30" s="274"/>
      <c r="AD30" s="295"/>
      <c r="AE30" s="294" t="s">
        <v>91</v>
      </c>
      <c r="AF30" s="274"/>
      <c r="AG30" s="295"/>
      <c r="AH30" s="294" t="s">
        <v>91</v>
      </c>
      <c r="AI30" s="274"/>
      <c r="AJ30" s="295"/>
    </row>
    <row r="31" spans="1:36">
      <c r="A31" s="294" t="s">
        <v>105</v>
      </c>
      <c r="B31" s="453"/>
      <c r="C31" s="454"/>
      <c r="D31" s="294" t="s">
        <v>105</v>
      </c>
      <c r="E31" s="453"/>
      <c r="F31" s="454"/>
      <c r="G31" s="294" t="s">
        <v>105</v>
      </c>
      <c r="H31" s="453"/>
      <c r="I31" s="454"/>
      <c r="J31" s="294" t="s">
        <v>105</v>
      </c>
      <c r="K31" s="453"/>
      <c r="L31" s="454"/>
      <c r="M31" s="294" t="s">
        <v>105</v>
      </c>
      <c r="N31" s="453"/>
      <c r="O31" s="454"/>
      <c r="P31" s="294" t="s">
        <v>105</v>
      </c>
      <c r="Q31" s="453"/>
      <c r="R31" s="454"/>
      <c r="S31" s="294" t="s">
        <v>105</v>
      </c>
      <c r="T31" s="453"/>
      <c r="U31" s="454"/>
      <c r="V31" s="294" t="s">
        <v>105</v>
      </c>
      <c r="W31" s="453"/>
      <c r="X31" s="454"/>
      <c r="Y31" s="294" t="s">
        <v>105</v>
      </c>
      <c r="Z31" s="453"/>
      <c r="AA31" s="454"/>
      <c r="AB31" s="294" t="s">
        <v>105</v>
      </c>
      <c r="AC31" s="453"/>
      <c r="AD31" s="454"/>
      <c r="AE31" s="294" t="s">
        <v>105</v>
      </c>
      <c r="AF31" s="453"/>
      <c r="AG31" s="454"/>
      <c r="AH31" s="294" t="s">
        <v>105</v>
      </c>
      <c r="AI31" s="453"/>
      <c r="AJ31" s="454"/>
    </row>
    <row r="32" spans="1:36">
      <c r="A32" s="294" t="s">
        <v>106</v>
      </c>
      <c r="B32" s="455"/>
      <c r="C32" s="456"/>
      <c r="D32" s="294" t="s">
        <v>106</v>
      </c>
      <c r="E32" s="455"/>
      <c r="F32" s="456"/>
      <c r="G32" s="294" t="s">
        <v>106</v>
      </c>
      <c r="H32" s="455"/>
      <c r="I32" s="456"/>
      <c r="J32" s="294" t="s">
        <v>106</v>
      </c>
      <c r="K32" s="455"/>
      <c r="L32" s="456"/>
      <c r="M32" s="294" t="s">
        <v>106</v>
      </c>
      <c r="N32" s="455"/>
      <c r="O32" s="456"/>
      <c r="P32" s="294" t="s">
        <v>106</v>
      </c>
      <c r="Q32" s="455"/>
      <c r="R32" s="456"/>
      <c r="S32" s="294" t="s">
        <v>106</v>
      </c>
      <c r="T32" s="455"/>
      <c r="U32" s="456"/>
      <c r="V32" s="294" t="s">
        <v>106</v>
      </c>
      <c r="W32" s="455"/>
      <c r="X32" s="456"/>
      <c r="Y32" s="294" t="s">
        <v>106</v>
      </c>
      <c r="Z32" s="455"/>
      <c r="AA32" s="456"/>
      <c r="AB32" s="294" t="s">
        <v>106</v>
      </c>
      <c r="AC32" s="455"/>
      <c r="AD32" s="456"/>
      <c r="AE32" s="294" t="s">
        <v>106</v>
      </c>
      <c r="AF32" s="455"/>
      <c r="AG32" s="456"/>
      <c r="AH32" s="294" t="s">
        <v>106</v>
      </c>
      <c r="AI32" s="455"/>
      <c r="AJ32" s="456"/>
    </row>
    <row r="33" spans="1:36">
      <c r="A33" s="294" t="s">
        <v>78</v>
      </c>
      <c r="B33" s="127"/>
      <c r="C33" s="296"/>
      <c r="D33" s="294" t="s">
        <v>78</v>
      </c>
      <c r="E33" s="127"/>
      <c r="F33" s="296"/>
      <c r="G33" s="294" t="s">
        <v>78</v>
      </c>
      <c r="H33" s="127"/>
      <c r="I33" s="296"/>
      <c r="J33" s="294" t="s">
        <v>78</v>
      </c>
      <c r="K33" s="127"/>
      <c r="L33" s="296"/>
      <c r="M33" s="294" t="s">
        <v>78</v>
      </c>
      <c r="N33" s="127"/>
      <c r="O33" s="296"/>
      <c r="P33" s="294" t="s">
        <v>78</v>
      </c>
      <c r="Q33" s="127"/>
      <c r="R33" s="296"/>
      <c r="S33" s="294" t="s">
        <v>78</v>
      </c>
      <c r="T33" s="127"/>
      <c r="U33" s="296"/>
      <c r="V33" s="294" t="s">
        <v>78</v>
      </c>
      <c r="W33" s="127"/>
      <c r="X33" s="296"/>
      <c r="Y33" s="294" t="s">
        <v>78</v>
      </c>
      <c r="Z33" s="127"/>
      <c r="AA33" s="296"/>
      <c r="AB33" s="294" t="s">
        <v>78</v>
      </c>
      <c r="AC33" s="127"/>
      <c r="AD33" s="296"/>
      <c r="AE33" s="294" t="s">
        <v>78</v>
      </c>
      <c r="AF33" s="127"/>
      <c r="AG33" s="296"/>
      <c r="AH33" s="294" t="s">
        <v>78</v>
      </c>
      <c r="AI33" s="127"/>
      <c r="AJ33" s="296"/>
    </row>
    <row r="34" spans="1:36">
      <c r="A34" s="294" t="s">
        <v>77</v>
      </c>
      <c r="B34" s="453"/>
      <c r="C34" s="454"/>
      <c r="D34" s="294" t="s">
        <v>77</v>
      </c>
      <c r="E34" s="453"/>
      <c r="F34" s="454"/>
      <c r="G34" s="294" t="s">
        <v>77</v>
      </c>
      <c r="H34" s="453"/>
      <c r="I34" s="454"/>
      <c r="J34" s="294" t="s">
        <v>77</v>
      </c>
      <c r="K34" s="453"/>
      <c r="L34" s="454"/>
      <c r="M34" s="294" t="s">
        <v>77</v>
      </c>
      <c r="N34" s="453"/>
      <c r="O34" s="454"/>
      <c r="P34" s="294" t="s">
        <v>77</v>
      </c>
      <c r="Q34" s="453"/>
      <c r="R34" s="454"/>
      <c r="S34" s="294" t="s">
        <v>77</v>
      </c>
      <c r="T34" s="453"/>
      <c r="U34" s="454"/>
      <c r="V34" s="294" t="s">
        <v>77</v>
      </c>
      <c r="W34" s="453"/>
      <c r="X34" s="454"/>
      <c r="Y34" s="294" t="s">
        <v>77</v>
      </c>
      <c r="Z34" s="453"/>
      <c r="AA34" s="454"/>
      <c r="AB34" s="294" t="s">
        <v>77</v>
      </c>
      <c r="AC34" s="453"/>
      <c r="AD34" s="454"/>
      <c r="AE34" s="294" t="s">
        <v>77</v>
      </c>
      <c r="AF34" s="453"/>
      <c r="AG34" s="454"/>
      <c r="AH34" s="294" t="s">
        <v>77</v>
      </c>
      <c r="AI34" s="453"/>
      <c r="AJ34" s="454"/>
    </row>
    <row r="35" spans="1:36">
      <c r="A35" s="294" t="s">
        <v>44</v>
      </c>
      <c r="B35" s="128"/>
      <c r="C35" s="297"/>
      <c r="D35" s="294" t="s">
        <v>44</v>
      </c>
      <c r="E35" s="128"/>
      <c r="F35" s="297"/>
      <c r="G35" s="294" t="s">
        <v>44</v>
      </c>
      <c r="H35" s="128"/>
      <c r="I35" s="297"/>
      <c r="J35" s="294" t="s">
        <v>44</v>
      </c>
      <c r="K35" s="128"/>
      <c r="L35" s="297"/>
      <c r="M35" s="294" t="s">
        <v>44</v>
      </c>
      <c r="N35" s="128"/>
      <c r="O35" s="297"/>
      <c r="P35" s="294" t="s">
        <v>44</v>
      </c>
      <c r="Q35" s="128"/>
      <c r="R35" s="297"/>
      <c r="S35" s="294" t="s">
        <v>44</v>
      </c>
      <c r="T35" s="128"/>
      <c r="U35" s="297"/>
      <c r="V35" s="294" t="s">
        <v>44</v>
      </c>
      <c r="W35" s="128"/>
      <c r="X35" s="297"/>
      <c r="Y35" s="294" t="s">
        <v>44</v>
      </c>
      <c r="Z35" s="128"/>
      <c r="AA35" s="297"/>
      <c r="AB35" s="294" t="s">
        <v>44</v>
      </c>
      <c r="AC35" s="128"/>
      <c r="AD35" s="297"/>
      <c r="AE35" s="294" t="s">
        <v>44</v>
      </c>
      <c r="AF35" s="128"/>
      <c r="AG35" s="297"/>
      <c r="AH35" s="294" t="s">
        <v>44</v>
      </c>
      <c r="AI35" s="128"/>
      <c r="AJ35" s="297"/>
    </row>
    <row r="36" spans="1:36" ht="15">
      <c r="A36" s="294" t="s">
        <v>45</v>
      </c>
      <c r="B36" s="470"/>
      <c r="C36" s="454"/>
      <c r="D36" s="294" t="s">
        <v>45</v>
      </c>
      <c r="E36" s="470"/>
      <c r="F36" s="454"/>
      <c r="G36" s="294" t="s">
        <v>45</v>
      </c>
      <c r="H36" s="470"/>
      <c r="I36" s="454"/>
      <c r="J36" s="294" t="s">
        <v>45</v>
      </c>
      <c r="K36" s="470"/>
      <c r="L36" s="454"/>
      <c r="M36" s="294" t="s">
        <v>45</v>
      </c>
      <c r="N36" s="470"/>
      <c r="O36" s="454"/>
      <c r="P36" s="294" t="s">
        <v>45</v>
      </c>
      <c r="Q36" s="470"/>
      <c r="R36" s="454"/>
      <c r="S36" s="294" t="s">
        <v>45</v>
      </c>
      <c r="T36" s="470"/>
      <c r="U36" s="454"/>
      <c r="V36" s="294" t="s">
        <v>45</v>
      </c>
      <c r="W36" s="470"/>
      <c r="X36" s="454"/>
      <c r="Y36" s="294" t="s">
        <v>45</v>
      </c>
      <c r="Z36" s="470"/>
      <c r="AA36" s="454"/>
      <c r="AB36" s="294" t="s">
        <v>45</v>
      </c>
      <c r="AC36" s="470"/>
      <c r="AD36" s="454"/>
      <c r="AE36" s="294" t="s">
        <v>45</v>
      </c>
      <c r="AF36" s="470"/>
      <c r="AG36" s="454"/>
      <c r="AH36" s="294" t="s">
        <v>45</v>
      </c>
      <c r="AI36" s="470"/>
      <c r="AJ36" s="454"/>
    </row>
    <row r="37" spans="1:36">
      <c r="A37" s="459"/>
      <c r="B37" s="460"/>
      <c r="C37" s="295"/>
      <c r="D37" s="459"/>
      <c r="E37" s="460"/>
      <c r="F37" s="295"/>
      <c r="G37" s="459"/>
      <c r="H37" s="460"/>
      <c r="I37" s="295"/>
      <c r="J37" s="459"/>
      <c r="K37" s="460"/>
      <c r="L37" s="295"/>
      <c r="M37" s="459"/>
      <c r="N37" s="460"/>
      <c r="O37" s="295"/>
      <c r="P37" s="459"/>
      <c r="Q37" s="460"/>
      <c r="R37" s="295"/>
      <c r="S37" s="459"/>
      <c r="T37" s="460"/>
      <c r="U37" s="295"/>
      <c r="V37" s="459"/>
      <c r="W37" s="460"/>
      <c r="X37" s="295"/>
      <c r="Y37" s="459"/>
      <c r="Z37" s="460"/>
      <c r="AA37" s="295"/>
      <c r="AB37" s="459"/>
      <c r="AC37" s="460"/>
      <c r="AD37" s="295"/>
      <c r="AE37" s="459"/>
      <c r="AF37" s="460"/>
      <c r="AG37" s="295"/>
      <c r="AH37" s="459"/>
      <c r="AI37" s="460"/>
      <c r="AJ37" s="295"/>
    </row>
    <row r="38" spans="1:36" ht="14.25" customHeight="1">
      <c r="A38" s="298" t="s">
        <v>229</v>
      </c>
      <c r="B38" s="129"/>
      <c r="C38" s="299" t="str">
        <f>IF(B38="Bevollmächtigte*r","Vollmacht/Zession ist beizulegen!"," ")</f>
        <v xml:space="preserve"> </v>
      </c>
      <c r="D38" s="298" t="s">
        <v>229</v>
      </c>
      <c r="E38" s="129"/>
      <c r="F38" s="299" t="str">
        <f>IF(E38="Bevollmächtigte*r","Vollmacht/Zession ist beizulegen!"," ")</f>
        <v xml:space="preserve"> </v>
      </c>
      <c r="G38" s="298" t="s">
        <v>229</v>
      </c>
      <c r="H38" s="129"/>
      <c r="I38" s="299" t="str">
        <f>IF(H38="Bevollmächtigte*r","Vollmacht/Zession ist beizulegen!"," ")</f>
        <v xml:space="preserve"> </v>
      </c>
      <c r="J38" s="298" t="s">
        <v>229</v>
      </c>
      <c r="K38" s="129"/>
      <c r="L38" s="299" t="str">
        <f>IF(K38="Bevollmächtigte*r","Vollmacht/Zession ist beizulegen!"," ")</f>
        <v xml:space="preserve"> </v>
      </c>
      <c r="M38" s="298" t="s">
        <v>229</v>
      </c>
      <c r="N38" s="129"/>
      <c r="O38" s="299" t="str">
        <f>IF(N38="Bevollmächtigte*r","Vollmacht/Zession ist beizulegen!"," ")</f>
        <v xml:space="preserve"> </v>
      </c>
      <c r="P38" s="298" t="s">
        <v>229</v>
      </c>
      <c r="Q38" s="129"/>
      <c r="R38" s="299" t="str">
        <f>IF(Q38="Bevollmächtigte*r","Vollmacht/Zession ist beizulegen!"," ")</f>
        <v xml:space="preserve"> </v>
      </c>
      <c r="S38" s="298" t="s">
        <v>229</v>
      </c>
      <c r="T38" s="129"/>
      <c r="U38" s="299" t="str">
        <f>IF(T38="Bevollmächtigte*r","Vollmacht/Zession ist beizulegen!"," ")</f>
        <v xml:space="preserve"> </v>
      </c>
      <c r="V38" s="298" t="s">
        <v>229</v>
      </c>
      <c r="W38" s="129"/>
      <c r="X38" s="299" t="str">
        <f>IF(W38="Bevollmächtigte*r","Vollmacht/Zession ist beizulegen!"," ")</f>
        <v xml:space="preserve"> </v>
      </c>
      <c r="Y38" s="298" t="s">
        <v>229</v>
      </c>
      <c r="Z38" s="129"/>
      <c r="AA38" s="299" t="str">
        <f>IF(Z38="Bevollmächtigte*r","Vollmacht/Zession ist beizulegen!"," ")</f>
        <v xml:space="preserve"> </v>
      </c>
      <c r="AB38" s="298" t="s">
        <v>229</v>
      </c>
      <c r="AC38" s="129"/>
      <c r="AD38" s="299" t="str">
        <f>IF(AC38="Bevollmächtigte*r","Vollmacht/Zession ist beizulegen!"," ")</f>
        <v xml:space="preserve"> </v>
      </c>
      <c r="AE38" s="298" t="s">
        <v>229</v>
      </c>
      <c r="AF38" s="129"/>
      <c r="AG38" s="299" t="str">
        <f>IF(AF38="Bevollmächtigte*r","Vollmacht/Zession ist beizulegen!"," ")</f>
        <v xml:space="preserve"> </v>
      </c>
      <c r="AH38" s="298" t="s">
        <v>229</v>
      </c>
      <c r="AI38" s="129"/>
      <c r="AJ38" s="299" t="str">
        <f>IF(AI38="Bevollmächtigte*r","Vollmacht/Zession ist beizulegen!"," ")</f>
        <v xml:space="preserve"> </v>
      </c>
    </row>
    <row r="39" spans="1:36" ht="14.25" customHeight="1">
      <c r="A39" s="298" t="s">
        <v>92</v>
      </c>
      <c r="B39" s="130"/>
      <c r="C39" s="300"/>
      <c r="D39" s="298" t="s">
        <v>92</v>
      </c>
      <c r="E39" s="130"/>
      <c r="F39" s="300"/>
      <c r="G39" s="298" t="s">
        <v>92</v>
      </c>
      <c r="H39" s="130"/>
      <c r="I39" s="300"/>
      <c r="J39" s="298" t="s">
        <v>92</v>
      </c>
      <c r="K39" s="130"/>
      <c r="L39" s="300"/>
      <c r="M39" s="298" t="s">
        <v>92</v>
      </c>
      <c r="N39" s="130"/>
      <c r="O39" s="300"/>
      <c r="P39" s="298" t="s">
        <v>92</v>
      </c>
      <c r="Q39" s="130"/>
      <c r="R39" s="300"/>
      <c r="S39" s="298" t="s">
        <v>92</v>
      </c>
      <c r="T39" s="130"/>
      <c r="U39" s="300"/>
      <c r="V39" s="298" t="s">
        <v>92</v>
      </c>
      <c r="W39" s="130"/>
      <c r="X39" s="300"/>
      <c r="Y39" s="298" t="s">
        <v>92</v>
      </c>
      <c r="Z39" s="130"/>
      <c r="AA39" s="300"/>
      <c r="AB39" s="298" t="s">
        <v>92</v>
      </c>
      <c r="AC39" s="130"/>
      <c r="AD39" s="300"/>
      <c r="AE39" s="298" t="s">
        <v>92</v>
      </c>
      <c r="AF39" s="130"/>
      <c r="AG39" s="300"/>
      <c r="AH39" s="298" t="s">
        <v>92</v>
      </c>
      <c r="AI39" s="130"/>
      <c r="AJ39" s="300"/>
    </row>
    <row r="40" spans="1:36" ht="14.25" customHeight="1">
      <c r="A40" s="461" t="s">
        <v>235</v>
      </c>
      <c r="B40" s="462"/>
      <c r="C40" s="463"/>
      <c r="D40" s="461" t="s">
        <v>235</v>
      </c>
      <c r="E40" s="462"/>
      <c r="F40" s="463"/>
      <c r="G40" s="461" t="s">
        <v>235</v>
      </c>
      <c r="H40" s="462"/>
      <c r="I40" s="463"/>
      <c r="J40" s="461" t="s">
        <v>235</v>
      </c>
      <c r="K40" s="462"/>
      <c r="L40" s="463"/>
      <c r="M40" s="461" t="s">
        <v>235</v>
      </c>
      <c r="N40" s="462"/>
      <c r="O40" s="463"/>
      <c r="P40" s="461" t="s">
        <v>235</v>
      </c>
      <c r="Q40" s="462"/>
      <c r="R40" s="463"/>
      <c r="S40" s="461" t="s">
        <v>235</v>
      </c>
      <c r="T40" s="462"/>
      <c r="U40" s="463"/>
      <c r="V40" s="461" t="s">
        <v>235</v>
      </c>
      <c r="W40" s="462"/>
      <c r="X40" s="463"/>
      <c r="Y40" s="461" t="s">
        <v>235</v>
      </c>
      <c r="Z40" s="462"/>
      <c r="AA40" s="463"/>
      <c r="AB40" s="461" t="s">
        <v>235</v>
      </c>
      <c r="AC40" s="462"/>
      <c r="AD40" s="463"/>
      <c r="AE40" s="461" t="s">
        <v>235</v>
      </c>
      <c r="AF40" s="462"/>
      <c r="AG40" s="463"/>
      <c r="AH40" s="461" t="s">
        <v>235</v>
      </c>
      <c r="AI40" s="462"/>
      <c r="AJ40" s="463"/>
    </row>
    <row r="41" spans="1:36" ht="14.25" customHeight="1">
      <c r="A41" s="461"/>
      <c r="B41" s="462"/>
      <c r="C41" s="433"/>
      <c r="D41" s="461"/>
      <c r="E41" s="462"/>
      <c r="F41" s="433"/>
      <c r="G41" s="461"/>
      <c r="H41" s="462"/>
      <c r="I41" s="433"/>
      <c r="J41" s="461"/>
      <c r="K41" s="462"/>
      <c r="L41" s="433"/>
      <c r="M41" s="461"/>
      <c r="N41" s="462"/>
      <c r="O41" s="433"/>
      <c r="P41" s="461"/>
      <c r="Q41" s="462"/>
      <c r="R41" s="433"/>
      <c r="S41" s="461"/>
      <c r="T41" s="462"/>
      <c r="U41" s="433"/>
      <c r="V41" s="461"/>
      <c r="W41" s="462"/>
      <c r="X41" s="433"/>
      <c r="Y41" s="461"/>
      <c r="Z41" s="462"/>
      <c r="AA41" s="433"/>
      <c r="AB41" s="461"/>
      <c r="AC41" s="462"/>
      <c r="AD41" s="433"/>
      <c r="AE41" s="461"/>
      <c r="AF41" s="462"/>
      <c r="AG41" s="433"/>
      <c r="AH41" s="461"/>
      <c r="AI41" s="462"/>
      <c r="AJ41" s="433"/>
    </row>
    <row r="42" spans="1:36" ht="14.25" customHeight="1">
      <c r="A42" s="430" t="s">
        <v>93</v>
      </c>
      <c r="B42" s="431"/>
      <c r="C42" s="432"/>
      <c r="D42" s="430" t="s">
        <v>93</v>
      </c>
      <c r="E42" s="431"/>
      <c r="F42" s="432"/>
      <c r="G42" s="430" t="s">
        <v>93</v>
      </c>
      <c r="H42" s="431"/>
      <c r="I42" s="432"/>
      <c r="J42" s="430" t="s">
        <v>93</v>
      </c>
      <c r="K42" s="431"/>
      <c r="L42" s="432"/>
      <c r="M42" s="430" t="s">
        <v>93</v>
      </c>
      <c r="N42" s="431"/>
      <c r="O42" s="432"/>
      <c r="P42" s="430" t="s">
        <v>93</v>
      </c>
      <c r="Q42" s="431"/>
      <c r="R42" s="432"/>
      <c r="S42" s="430" t="s">
        <v>93</v>
      </c>
      <c r="T42" s="431"/>
      <c r="U42" s="432"/>
      <c r="V42" s="430" t="s">
        <v>93</v>
      </c>
      <c r="W42" s="431"/>
      <c r="X42" s="432"/>
      <c r="Y42" s="430" t="s">
        <v>93</v>
      </c>
      <c r="Z42" s="431"/>
      <c r="AA42" s="432"/>
      <c r="AB42" s="430" t="s">
        <v>93</v>
      </c>
      <c r="AC42" s="431"/>
      <c r="AD42" s="432"/>
      <c r="AE42" s="430" t="s">
        <v>93</v>
      </c>
      <c r="AF42" s="431"/>
      <c r="AG42" s="432"/>
      <c r="AH42" s="430" t="s">
        <v>93</v>
      </c>
      <c r="AI42" s="431"/>
      <c r="AJ42" s="432"/>
    </row>
    <row r="43" spans="1:36" ht="14.25" customHeight="1">
      <c r="A43" s="430"/>
      <c r="B43" s="431"/>
      <c r="C43" s="433"/>
      <c r="D43" s="430"/>
      <c r="E43" s="431"/>
      <c r="F43" s="433"/>
      <c r="G43" s="430"/>
      <c r="H43" s="431"/>
      <c r="I43" s="433"/>
      <c r="J43" s="430"/>
      <c r="K43" s="431"/>
      <c r="L43" s="433"/>
      <c r="M43" s="430"/>
      <c r="N43" s="431"/>
      <c r="O43" s="433"/>
      <c r="P43" s="430"/>
      <c r="Q43" s="431"/>
      <c r="R43" s="433"/>
      <c r="S43" s="430"/>
      <c r="T43" s="431"/>
      <c r="U43" s="433"/>
      <c r="V43" s="430"/>
      <c r="W43" s="431"/>
      <c r="X43" s="433"/>
      <c r="Y43" s="430"/>
      <c r="Z43" s="431"/>
      <c r="AA43" s="433"/>
      <c r="AB43" s="430"/>
      <c r="AC43" s="431"/>
      <c r="AD43" s="433"/>
      <c r="AE43" s="430"/>
      <c r="AF43" s="431"/>
      <c r="AG43" s="433"/>
      <c r="AH43" s="430"/>
      <c r="AI43" s="431"/>
      <c r="AJ43" s="433"/>
    </row>
    <row r="44" spans="1:36" ht="14.25" customHeight="1">
      <c r="A44" s="434" t="s">
        <v>85</v>
      </c>
      <c r="B44" s="435"/>
      <c r="C44" s="432"/>
      <c r="D44" s="434" t="s">
        <v>85</v>
      </c>
      <c r="E44" s="435"/>
      <c r="F44" s="432"/>
      <c r="G44" s="434" t="s">
        <v>85</v>
      </c>
      <c r="H44" s="435"/>
      <c r="I44" s="432"/>
      <c r="J44" s="434" t="s">
        <v>85</v>
      </c>
      <c r="K44" s="435"/>
      <c r="L44" s="432"/>
      <c r="M44" s="434" t="s">
        <v>85</v>
      </c>
      <c r="N44" s="435"/>
      <c r="O44" s="432"/>
      <c r="P44" s="434" t="s">
        <v>85</v>
      </c>
      <c r="Q44" s="435"/>
      <c r="R44" s="432"/>
      <c r="S44" s="434" t="s">
        <v>85</v>
      </c>
      <c r="T44" s="435"/>
      <c r="U44" s="432"/>
      <c r="V44" s="434" t="s">
        <v>85</v>
      </c>
      <c r="W44" s="435"/>
      <c r="X44" s="432"/>
      <c r="Y44" s="434" t="s">
        <v>85</v>
      </c>
      <c r="Z44" s="435"/>
      <c r="AA44" s="432"/>
      <c r="AB44" s="434" t="s">
        <v>85</v>
      </c>
      <c r="AC44" s="435"/>
      <c r="AD44" s="432"/>
      <c r="AE44" s="434" t="s">
        <v>85</v>
      </c>
      <c r="AF44" s="435"/>
      <c r="AG44" s="432"/>
      <c r="AH44" s="434" t="s">
        <v>85</v>
      </c>
      <c r="AI44" s="435"/>
      <c r="AJ44" s="432"/>
    </row>
    <row r="45" spans="1:36" ht="14.25" customHeight="1">
      <c r="A45" s="434"/>
      <c r="B45" s="435"/>
      <c r="C45" s="433"/>
      <c r="D45" s="434"/>
      <c r="E45" s="435"/>
      <c r="F45" s="433"/>
      <c r="G45" s="434"/>
      <c r="H45" s="435"/>
      <c r="I45" s="433"/>
      <c r="J45" s="434"/>
      <c r="K45" s="435"/>
      <c r="L45" s="433"/>
      <c r="M45" s="434"/>
      <c r="N45" s="435"/>
      <c r="O45" s="433"/>
      <c r="P45" s="434"/>
      <c r="Q45" s="435"/>
      <c r="R45" s="433"/>
      <c r="S45" s="434"/>
      <c r="T45" s="435"/>
      <c r="U45" s="433"/>
      <c r="V45" s="434"/>
      <c r="W45" s="435"/>
      <c r="X45" s="433"/>
      <c r="Y45" s="434"/>
      <c r="Z45" s="435"/>
      <c r="AA45" s="433"/>
      <c r="AB45" s="434"/>
      <c r="AC45" s="435"/>
      <c r="AD45" s="433"/>
      <c r="AE45" s="434"/>
      <c r="AF45" s="435"/>
      <c r="AG45" s="433"/>
      <c r="AH45" s="434"/>
      <c r="AI45" s="435"/>
      <c r="AJ45" s="433"/>
    </row>
    <row r="46" spans="1:36" ht="14.25" customHeight="1">
      <c r="A46" s="436" t="s">
        <v>236</v>
      </c>
      <c r="B46" s="437"/>
      <c r="C46" s="432"/>
      <c r="D46" s="436" t="s">
        <v>236</v>
      </c>
      <c r="E46" s="437"/>
      <c r="F46" s="432"/>
      <c r="G46" s="436" t="s">
        <v>236</v>
      </c>
      <c r="H46" s="437"/>
      <c r="I46" s="432"/>
      <c r="J46" s="436" t="s">
        <v>236</v>
      </c>
      <c r="K46" s="437"/>
      <c r="L46" s="432"/>
      <c r="M46" s="436" t="s">
        <v>236</v>
      </c>
      <c r="N46" s="437"/>
      <c r="O46" s="432"/>
      <c r="P46" s="436" t="s">
        <v>236</v>
      </c>
      <c r="Q46" s="437"/>
      <c r="R46" s="432"/>
      <c r="S46" s="436" t="s">
        <v>236</v>
      </c>
      <c r="T46" s="437"/>
      <c r="U46" s="432"/>
      <c r="V46" s="436" t="s">
        <v>236</v>
      </c>
      <c r="W46" s="437"/>
      <c r="X46" s="432"/>
      <c r="Y46" s="436" t="s">
        <v>236</v>
      </c>
      <c r="Z46" s="437"/>
      <c r="AA46" s="432"/>
      <c r="AB46" s="436" t="s">
        <v>236</v>
      </c>
      <c r="AC46" s="437"/>
      <c r="AD46" s="432"/>
      <c r="AE46" s="436" t="s">
        <v>236</v>
      </c>
      <c r="AF46" s="437"/>
      <c r="AG46" s="432"/>
      <c r="AH46" s="436" t="s">
        <v>236</v>
      </c>
      <c r="AI46" s="437"/>
      <c r="AJ46" s="432"/>
    </row>
    <row r="47" spans="1:36" ht="14.25" customHeight="1">
      <c r="A47" s="436"/>
      <c r="B47" s="437"/>
      <c r="C47" s="433"/>
      <c r="D47" s="436"/>
      <c r="E47" s="437"/>
      <c r="F47" s="433"/>
      <c r="G47" s="436"/>
      <c r="H47" s="437"/>
      <c r="I47" s="433"/>
      <c r="J47" s="436"/>
      <c r="K47" s="437"/>
      <c r="L47" s="433"/>
      <c r="M47" s="436"/>
      <c r="N47" s="437"/>
      <c r="O47" s="433"/>
      <c r="P47" s="436"/>
      <c r="Q47" s="437"/>
      <c r="R47" s="433"/>
      <c r="S47" s="436"/>
      <c r="T47" s="437"/>
      <c r="U47" s="433"/>
      <c r="V47" s="436"/>
      <c r="W47" s="437"/>
      <c r="X47" s="433"/>
      <c r="Y47" s="436"/>
      <c r="Z47" s="437"/>
      <c r="AA47" s="433"/>
      <c r="AB47" s="436"/>
      <c r="AC47" s="437"/>
      <c r="AD47" s="433"/>
      <c r="AE47" s="436"/>
      <c r="AF47" s="437"/>
      <c r="AG47" s="433"/>
      <c r="AH47" s="436"/>
      <c r="AI47" s="437"/>
      <c r="AJ47" s="433"/>
    </row>
    <row r="48" spans="1:36" ht="14.25" customHeight="1">
      <c r="A48" s="438" t="s">
        <v>237</v>
      </c>
      <c r="B48" s="439"/>
      <c r="C48" s="432"/>
      <c r="D48" s="438" t="s">
        <v>237</v>
      </c>
      <c r="E48" s="439"/>
      <c r="F48" s="432"/>
      <c r="G48" s="438" t="s">
        <v>237</v>
      </c>
      <c r="H48" s="439"/>
      <c r="I48" s="432"/>
      <c r="J48" s="438" t="s">
        <v>237</v>
      </c>
      <c r="K48" s="439"/>
      <c r="L48" s="432"/>
      <c r="M48" s="438" t="s">
        <v>237</v>
      </c>
      <c r="N48" s="439"/>
      <c r="O48" s="432"/>
      <c r="P48" s="438" t="s">
        <v>237</v>
      </c>
      <c r="Q48" s="439"/>
      <c r="R48" s="432"/>
      <c r="S48" s="438" t="s">
        <v>237</v>
      </c>
      <c r="T48" s="439"/>
      <c r="U48" s="432"/>
      <c r="V48" s="438" t="s">
        <v>237</v>
      </c>
      <c r="W48" s="439"/>
      <c r="X48" s="432"/>
      <c r="Y48" s="438" t="s">
        <v>237</v>
      </c>
      <c r="Z48" s="439"/>
      <c r="AA48" s="432"/>
      <c r="AB48" s="438" t="s">
        <v>237</v>
      </c>
      <c r="AC48" s="439"/>
      <c r="AD48" s="432"/>
      <c r="AE48" s="438" t="s">
        <v>237</v>
      </c>
      <c r="AF48" s="439"/>
      <c r="AG48" s="432"/>
      <c r="AH48" s="438" t="s">
        <v>237</v>
      </c>
      <c r="AI48" s="439"/>
      <c r="AJ48" s="432"/>
    </row>
    <row r="49" spans="1:36">
      <c r="A49" s="440"/>
      <c r="B49" s="441"/>
      <c r="C49" s="433"/>
      <c r="D49" s="440"/>
      <c r="E49" s="441"/>
      <c r="F49" s="433"/>
      <c r="G49" s="440"/>
      <c r="H49" s="441"/>
      <c r="I49" s="433"/>
      <c r="J49" s="440"/>
      <c r="K49" s="441"/>
      <c r="L49" s="433"/>
      <c r="M49" s="440"/>
      <c r="N49" s="441"/>
      <c r="O49" s="433"/>
      <c r="P49" s="440"/>
      <c r="Q49" s="441"/>
      <c r="R49" s="433"/>
      <c r="S49" s="440"/>
      <c r="T49" s="441"/>
      <c r="U49" s="433"/>
      <c r="V49" s="440"/>
      <c r="W49" s="441"/>
      <c r="X49" s="433"/>
      <c r="Y49" s="440"/>
      <c r="Z49" s="441"/>
      <c r="AA49" s="433"/>
      <c r="AB49" s="440"/>
      <c r="AC49" s="441"/>
      <c r="AD49" s="433"/>
      <c r="AE49" s="440"/>
      <c r="AF49" s="441"/>
      <c r="AG49" s="433"/>
      <c r="AH49" s="440"/>
      <c r="AI49" s="441"/>
      <c r="AJ49" s="433"/>
    </row>
    <row r="50" spans="1:36" ht="17.25" thickBot="1">
      <c r="A50" s="442" t="s">
        <v>90</v>
      </c>
      <c r="B50" s="443"/>
      <c r="C50" s="444"/>
      <c r="D50" s="442" t="s">
        <v>90</v>
      </c>
      <c r="E50" s="443"/>
      <c r="F50" s="444"/>
      <c r="G50" s="442" t="s">
        <v>90</v>
      </c>
      <c r="H50" s="443"/>
      <c r="I50" s="444"/>
      <c r="J50" s="442" t="s">
        <v>90</v>
      </c>
      <c r="K50" s="443"/>
      <c r="L50" s="444"/>
      <c r="M50" s="442" t="s">
        <v>90</v>
      </c>
      <c r="N50" s="443"/>
      <c r="O50" s="444"/>
      <c r="P50" s="442" t="s">
        <v>90</v>
      </c>
      <c r="Q50" s="443"/>
      <c r="R50" s="444"/>
      <c r="S50" s="442" t="s">
        <v>90</v>
      </c>
      <c r="T50" s="443"/>
      <c r="U50" s="444"/>
      <c r="V50" s="442" t="s">
        <v>90</v>
      </c>
      <c r="W50" s="443"/>
      <c r="X50" s="444"/>
      <c r="Y50" s="442" t="s">
        <v>90</v>
      </c>
      <c r="Z50" s="443"/>
      <c r="AA50" s="444"/>
      <c r="AB50" s="442" t="s">
        <v>90</v>
      </c>
      <c r="AC50" s="443"/>
      <c r="AD50" s="444"/>
      <c r="AE50" s="442" t="s">
        <v>90</v>
      </c>
      <c r="AF50" s="443"/>
      <c r="AG50" s="444"/>
      <c r="AH50" s="442" t="s">
        <v>90</v>
      </c>
      <c r="AI50" s="443"/>
      <c r="AJ50" s="444"/>
    </row>
    <row r="51" spans="1:36">
      <c r="A51" s="35"/>
      <c r="B51" s="35"/>
      <c r="C51" s="35"/>
    </row>
    <row r="52" spans="1:36" s="35" customFormat="1" ht="15" thickBot="1"/>
    <row r="53" spans="1:36">
      <c r="A53" s="467" t="s">
        <v>112</v>
      </c>
      <c r="B53" s="468"/>
      <c r="C53" s="469"/>
      <c r="D53" s="467" t="s">
        <v>116</v>
      </c>
      <c r="E53" s="468"/>
      <c r="F53" s="469"/>
      <c r="G53" s="467" t="s">
        <v>120</v>
      </c>
      <c r="H53" s="468"/>
      <c r="I53" s="469"/>
      <c r="J53" s="467" t="s">
        <v>124</v>
      </c>
      <c r="K53" s="468"/>
      <c r="L53" s="469"/>
      <c r="M53" s="467" t="s">
        <v>128</v>
      </c>
      <c r="N53" s="468"/>
      <c r="O53" s="469"/>
      <c r="P53" s="467" t="s">
        <v>132</v>
      </c>
      <c r="Q53" s="468"/>
      <c r="R53" s="469"/>
      <c r="S53" s="467" t="s">
        <v>135</v>
      </c>
      <c r="T53" s="468"/>
      <c r="U53" s="469"/>
      <c r="V53" s="467" t="s">
        <v>139</v>
      </c>
      <c r="W53" s="468"/>
      <c r="X53" s="469"/>
      <c r="Y53" s="467" t="s">
        <v>143</v>
      </c>
      <c r="Z53" s="468"/>
      <c r="AA53" s="469"/>
      <c r="AB53" s="467" t="s">
        <v>147</v>
      </c>
      <c r="AC53" s="468"/>
      <c r="AD53" s="469"/>
      <c r="AE53" s="467" t="s">
        <v>151</v>
      </c>
      <c r="AF53" s="468"/>
      <c r="AG53" s="469"/>
      <c r="AH53" s="467" t="s">
        <v>155</v>
      </c>
      <c r="AI53" s="468"/>
      <c r="AJ53" s="469"/>
    </row>
    <row r="54" spans="1:36">
      <c r="A54" s="448" t="str">
        <f>IF(C74&gt;C66,"Überprüfen Sie die Gesamtanzahlen der eingetragenen Kinder!",(IF(C72&gt;C66,"Überprüfen Sie die Gesamtanzahlen der eingetragenen Kinder!",(IF(C70&gt;C66,"Überprüfen Sie die Gesamtanzahlen der eingetragenen Kinder!",(IF(C68&gt;C66,"Überprüfen Sie die Gesamtanzahlen der eingetragenen Kinder!"," ")))))))</f>
        <v xml:space="preserve"> </v>
      </c>
      <c r="B54" s="449"/>
      <c r="C54" s="450"/>
      <c r="D54" s="448" t="str">
        <f>IF(F74&gt;F66,"Überprüfen Sie die Gesamtanzahlen der eingetragenen Kinder!",(IF(F72&gt;F66,"Überprüfen Sie die Gesamtanzahlen der eingetragenen Kinder!",(IF(F70&gt;F66,"Überprüfen Sie die Gesamtanzahlen der eingetragenen Kinder!",(IF(F68&gt;F66,"Überprüfen Sie die Gesamtanzahlen der eingetragenen Kinder!"," ")))))))</f>
        <v xml:space="preserve"> </v>
      </c>
      <c r="E54" s="449"/>
      <c r="F54" s="450"/>
      <c r="G54" s="448" t="str">
        <f>IF(I74&gt;I66,"Überprüfen Sie die Gesamtanzahlen der eingetragenen Kinder!",(IF(I72&gt;I66,"Überprüfen Sie die Gesamtanzahlen der eingetragenen Kinder!",(IF(I70&gt;I66,"Überprüfen Sie die Gesamtanzahlen der eingetragenen Kinder!",(IF(I68&gt;I66,"Überprüfen Sie die Gesamtanzahlen der eingetragenen Kinder!"," ")))))))</f>
        <v xml:space="preserve"> </v>
      </c>
      <c r="H54" s="449"/>
      <c r="I54" s="450"/>
      <c r="J54" s="448" t="str">
        <f>IF(L74&gt;L66,"Überprüfen Sie die Gesamtanzahlen der eingetragenen Kinder!",(IF(L72&gt;L66,"Überprüfen Sie die Gesamtanzahlen der eingetragenen Kinder!",(IF(L70&gt;L66,"Überprüfen Sie die Gesamtanzahlen der eingetragenen Kinder!",(IF(L68&gt;L66,"Überprüfen Sie die Gesamtanzahlen der eingetragenen Kinder!"," ")))))))</f>
        <v xml:space="preserve"> </v>
      </c>
      <c r="K54" s="449"/>
      <c r="L54" s="450"/>
      <c r="M54" s="448" t="str">
        <f>IF(O74&gt;O66,"Überprüfen Sie die Gesamtanzahlen der eingetragenen Kinder!",(IF(O72&gt;O66,"Überprüfen Sie die Gesamtanzahlen der eingetragenen Kinder!",(IF(O70&gt;O66,"Überprüfen Sie die Gesamtanzahlen der eingetragenen Kinder!",(IF(O68&gt;O66,"Überprüfen Sie die Gesamtanzahlen der eingetragenen Kinder!"," ")))))))</f>
        <v xml:space="preserve"> </v>
      </c>
      <c r="N54" s="449"/>
      <c r="O54" s="450"/>
      <c r="P54" s="448" t="str">
        <f>IF(R74&gt;R66,"Überprüfen Sie die Gesamtanzahlen der eingetragenen Kinder!",(IF(R72&gt;R66,"Überprüfen Sie die Gesamtanzahlen der eingetragenen Kinder!",(IF(R70&gt;R66,"Überprüfen Sie die Gesamtanzahlen der eingetragenen Kinder!",(IF(R68&gt;R66,"Überprüfen Sie die Gesamtanzahlen der eingetragenen Kinder!"," ")))))))</f>
        <v xml:space="preserve"> </v>
      </c>
      <c r="Q54" s="449"/>
      <c r="R54" s="450"/>
      <c r="S54" s="448" t="str">
        <f>IF(U74&gt;U66,"Überprüfen Sie die Gesamtanzahlen der eingetragenen Kinder!",(IF(U72&gt;U66,"Überprüfen Sie die Gesamtanzahlen der eingetragenen Kinder!",(IF(U70&gt;U66,"Überprüfen Sie die Gesamtanzahlen der eingetragenen Kinder!",(IF(U68&gt;U66,"Überprüfen Sie die Gesamtanzahlen der eingetragenen Kinder!"," ")))))))</f>
        <v xml:space="preserve"> </v>
      </c>
      <c r="T54" s="449"/>
      <c r="U54" s="450"/>
      <c r="V54" s="448" t="str">
        <f>IF(X74&gt;X66,"Überprüfen Sie die Gesamtanzahlen der eingetragenen Kinder!",(IF(X72&gt;X66,"Überprüfen Sie die Gesamtanzahlen der eingetragenen Kinder!",(IF(X70&gt;X66,"Überprüfen Sie die Gesamtanzahlen der eingetragenen Kinder!",(IF(X68&gt;X66,"Überprüfen Sie die Gesamtanzahlen der eingetragenen Kinder!"," ")))))))</f>
        <v xml:space="preserve"> </v>
      </c>
      <c r="W54" s="449"/>
      <c r="X54" s="450"/>
      <c r="Y54" s="448" t="str">
        <f>IF(AA74&gt;AA66,"Überprüfen Sie die Gesamtanzahlen der eingetragenen Kinder!",(IF(AA72&gt;AA66,"Überprüfen Sie die Gesamtanzahlen der eingetragenen Kinder!",(IF(AA70&gt;AA66,"Überprüfen Sie die Gesamtanzahlen der eingetragenen Kinder!",(IF(AA68&gt;AA66,"Überprüfen Sie die Gesamtanzahlen der eingetragenen Kinder!"," ")))))))</f>
        <v xml:space="preserve"> </v>
      </c>
      <c r="Z54" s="449"/>
      <c r="AA54" s="450"/>
      <c r="AB54" s="448" t="str">
        <f>IF(AD74&gt;AD66,"Überprüfen Sie die Gesamtanzahlen der eingetragenen Kinder!",(IF(AD72&gt;AD66,"Überprüfen Sie die Gesamtanzahlen der eingetragenen Kinder!",(IF(AD70&gt;AD66,"Überprüfen Sie die Gesamtanzahlen der eingetragenen Kinder!",(IF(AD68&gt;AD66,"Überprüfen Sie die Gesamtanzahlen der eingetragenen Kinder!"," ")))))))</f>
        <v xml:space="preserve"> </v>
      </c>
      <c r="AC54" s="449"/>
      <c r="AD54" s="450"/>
      <c r="AE54" s="448" t="str">
        <f>IF(AG74&gt;AG66,"Überprüfen Sie die Gesamtanzahlen der eingetragenen Kinder!",(IF(AG72&gt;AG66,"Überprüfen Sie die Gesamtanzahlen der eingetragenen Kinder!",(IF(AG70&gt;AG66,"Überprüfen Sie die Gesamtanzahlen der eingetragenen Kinder!",(IF(AG68&gt;AG66,"Überprüfen Sie die Gesamtanzahlen der eingetragenen Kinder!"," ")))))))</f>
        <v xml:space="preserve"> </v>
      </c>
      <c r="AF54" s="449"/>
      <c r="AG54" s="450"/>
      <c r="AH54" s="448" t="str">
        <f>IF(AJ74&gt;AJ66,"Überprüfen Sie die Gesamtanzahlen der eingetragenen Kinder!",(IF(AJ72&gt;AJ66,"Überprüfen Sie die Gesamtanzahlen der eingetragenen Kinder!",(IF(AJ70&gt;AJ66,"Überprüfen Sie die Gesamtanzahlen der eingetragenen Kinder!",(IF(AJ68&gt;AJ66,"Überprüfen Sie die Gesamtanzahlen der eingetragenen Kinder!"," ")))))))</f>
        <v xml:space="preserve"> </v>
      </c>
      <c r="AI54" s="449"/>
      <c r="AJ54" s="450"/>
    </row>
    <row r="55" spans="1:36">
      <c r="A55" s="451" t="s">
        <v>84</v>
      </c>
      <c r="B55" s="452"/>
      <c r="C55" s="293"/>
      <c r="D55" s="451" t="s">
        <v>84</v>
      </c>
      <c r="E55" s="452"/>
      <c r="F55" s="293"/>
      <c r="G55" s="451" t="s">
        <v>84</v>
      </c>
      <c r="H55" s="452"/>
      <c r="I55" s="293"/>
      <c r="J55" s="451" t="s">
        <v>84</v>
      </c>
      <c r="K55" s="452"/>
      <c r="L55" s="293"/>
      <c r="M55" s="451" t="s">
        <v>84</v>
      </c>
      <c r="N55" s="452"/>
      <c r="O55" s="293"/>
      <c r="P55" s="451" t="s">
        <v>84</v>
      </c>
      <c r="Q55" s="452"/>
      <c r="R55" s="293"/>
      <c r="S55" s="451" t="s">
        <v>84</v>
      </c>
      <c r="T55" s="452"/>
      <c r="U55" s="293"/>
      <c r="V55" s="451" t="s">
        <v>84</v>
      </c>
      <c r="W55" s="452"/>
      <c r="X55" s="293"/>
      <c r="Y55" s="451" t="s">
        <v>84</v>
      </c>
      <c r="Z55" s="452"/>
      <c r="AA55" s="293"/>
      <c r="AB55" s="451" t="s">
        <v>84</v>
      </c>
      <c r="AC55" s="452"/>
      <c r="AD55" s="293"/>
      <c r="AE55" s="451" t="s">
        <v>84</v>
      </c>
      <c r="AF55" s="452"/>
      <c r="AG55" s="293"/>
      <c r="AH55" s="451" t="s">
        <v>84</v>
      </c>
      <c r="AI55" s="452"/>
      <c r="AJ55" s="293"/>
    </row>
    <row r="56" spans="1:36">
      <c r="A56" s="294" t="s">
        <v>91</v>
      </c>
      <c r="B56" s="274"/>
      <c r="C56" s="295"/>
      <c r="D56" s="294" t="s">
        <v>91</v>
      </c>
      <c r="E56" s="274"/>
      <c r="F56" s="295"/>
      <c r="G56" s="294" t="s">
        <v>91</v>
      </c>
      <c r="H56" s="274"/>
      <c r="I56" s="295"/>
      <c r="J56" s="294" t="s">
        <v>91</v>
      </c>
      <c r="K56" s="274"/>
      <c r="L56" s="295"/>
      <c r="M56" s="294" t="s">
        <v>91</v>
      </c>
      <c r="N56" s="274"/>
      <c r="O56" s="295"/>
      <c r="P56" s="294" t="s">
        <v>91</v>
      </c>
      <c r="Q56" s="274"/>
      <c r="R56" s="295"/>
      <c r="S56" s="294" t="s">
        <v>91</v>
      </c>
      <c r="T56" s="274"/>
      <c r="U56" s="295"/>
      <c r="V56" s="294" t="s">
        <v>91</v>
      </c>
      <c r="W56" s="274"/>
      <c r="X56" s="295"/>
      <c r="Y56" s="294" t="s">
        <v>91</v>
      </c>
      <c r="Z56" s="274"/>
      <c r="AA56" s="295"/>
      <c r="AB56" s="294" t="s">
        <v>91</v>
      </c>
      <c r="AC56" s="274"/>
      <c r="AD56" s="295"/>
      <c r="AE56" s="294" t="s">
        <v>91</v>
      </c>
      <c r="AF56" s="274"/>
      <c r="AG56" s="295"/>
      <c r="AH56" s="294" t="s">
        <v>91</v>
      </c>
      <c r="AI56" s="274"/>
      <c r="AJ56" s="295"/>
    </row>
    <row r="57" spans="1:36">
      <c r="A57" s="294" t="s">
        <v>105</v>
      </c>
      <c r="B57" s="453"/>
      <c r="C57" s="454"/>
      <c r="D57" s="294" t="s">
        <v>105</v>
      </c>
      <c r="E57" s="453"/>
      <c r="F57" s="454"/>
      <c r="G57" s="294" t="s">
        <v>105</v>
      </c>
      <c r="H57" s="453"/>
      <c r="I57" s="454"/>
      <c r="J57" s="294" t="s">
        <v>105</v>
      </c>
      <c r="K57" s="453"/>
      <c r="L57" s="454"/>
      <c r="M57" s="294" t="s">
        <v>105</v>
      </c>
      <c r="N57" s="453"/>
      <c r="O57" s="454"/>
      <c r="P57" s="294" t="s">
        <v>105</v>
      </c>
      <c r="Q57" s="453"/>
      <c r="R57" s="454"/>
      <c r="S57" s="294" t="s">
        <v>105</v>
      </c>
      <c r="T57" s="453"/>
      <c r="U57" s="454"/>
      <c r="V57" s="294" t="s">
        <v>105</v>
      </c>
      <c r="W57" s="453"/>
      <c r="X57" s="454"/>
      <c r="Y57" s="294" t="s">
        <v>105</v>
      </c>
      <c r="Z57" s="453"/>
      <c r="AA57" s="454"/>
      <c r="AB57" s="294" t="s">
        <v>105</v>
      </c>
      <c r="AC57" s="453"/>
      <c r="AD57" s="454"/>
      <c r="AE57" s="294" t="s">
        <v>105</v>
      </c>
      <c r="AF57" s="453"/>
      <c r="AG57" s="454"/>
      <c r="AH57" s="294" t="s">
        <v>105</v>
      </c>
      <c r="AI57" s="453"/>
      <c r="AJ57" s="454"/>
    </row>
    <row r="58" spans="1:36">
      <c r="A58" s="294" t="s">
        <v>106</v>
      </c>
      <c r="B58" s="455"/>
      <c r="C58" s="456"/>
      <c r="D58" s="294" t="s">
        <v>106</v>
      </c>
      <c r="E58" s="455"/>
      <c r="F58" s="456"/>
      <c r="G58" s="294" t="s">
        <v>106</v>
      </c>
      <c r="H58" s="455"/>
      <c r="I58" s="456"/>
      <c r="J58" s="294" t="s">
        <v>106</v>
      </c>
      <c r="K58" s="455"/>
      <c r="L58" s="456"/>
      <c r="M58" s="294" t="s">
        <v>106</v>
      </c>
      <c r="N58" s="455"/>
      <c r="O58" s="456"/>
      <c r="P58" s="294" t="s">
        <v>106</v>
      </c>
      <c r="Q58" s="455"/>
      <c r="R58" s="456"/>
      <c r="S58" s="294" t="s">
        <v>106</v>
      </c>
      <c r="T58" s="455"/>
      <c r="U58" s="456"/>
      <c r="V58" s="294" t="s">
        <v>106</v>
      </c>
      <c r="W58" s="455"/>
      <c r="X58" s="456"/>
      <c r="Y58" s="294" t="s">
        <v>106</v>
      </c>
      <c r="Z58" s="455"/>
      <c r="AA58" s="456"/>
      <c r="AB58" s="294" t="s">
        <v>106</v>
      </c>
      <c r="AC58" s="455"/>
      <c r="AD58" s="456"/>
      <c r="AE58" s="294" t="s">
        <v>106</v>
      </c>
      <c r="AF58" s="455"/>
      <c r="AG58" s="456"/>
      <c r="AH58" s="294" t="s">
        <v>106</v>
      </c>
      <c r="AI58" s="455"/>
      <c r="AJ58" s="456"/>
    </row>
    <row r="59" spans="1:36">
      <c r="A59" s="294" t="s">
        <v>78</v>
      </c>
      <c r="B59" s="127"/>
      <c r="C59" s="296"/>
      <c r="D59" s="294" t="s">
        <v>78</v>
      </c>
      <c r="E59" s="127"/>
      <c r="F59" s="296"/>
      <c r="G59" s="294" t="s">
        <v>78</v>
      </c>
      <c r="H59" s="127"/>
      <c r="I59" s="296"/>
      <c r="J59" s="294" t="s">
        <v>78</v>
      </c>
      <c r="K59" s="127"/>
      <c r="L59" s="296"/>
      <c r="M59" s="294" t="s">
        <v>78</v>
      </c>
      <c r="N59" s="127"/>
      <c r="O59" s="296"/>
      <c r="P59" s="294" t="s">
        <v>78</v>
      </c>
      <c r="Q59" s="127"/>
      <c r="R59" s="296"/>
      <c r="S59" s="294" t="s">
        <v>78</v>
      </c>
      <c r="T59" s="127"/>
      <c r="U59" s="296"/>
      <c r="V59" s="294" t="s">
        <v>78</v>
      </c>
      <c r="W59" s="127"/>
      <c r="X59" s="296"/>
      <c r="Y59" s="294" t="s">
        <v>78</v>
      </c>
      <c r="Z59" s="127"/>
      <c r="AA59" s="296"/>
      <c r="AB59" s="294" t="s">
        <v>78</v>
      </c>
      <c r="AC59" s="127"/>
      <c r="AD59" s="296"/>
      <c r="AE59" s="294" t="s">
        <v>78</v>
      </c>
      <c r="AF59" s="127"/>
      <c r="AG59" s="296"/>
      <c r="AH59" s="294" t="s">
        <v>78</v>
      </c>
      <c r="AI59" s="127"/>
      <c r="AJ59" s="296"/>
    </row>
    <row r="60" spans="1:36">
      <c r="A60" s="294" t="s">
        <v>77</v>
      </c>
      <c r="B60" s="453"/>
      <c r="C60" s="454"/>
      <c r="D60" s="294" t="s">
        <v>77</v>
      </c>
      <c r="E60" s="453"/>
      <c r="F60" s="454"/>
      <c r="G60" s="294" t="s">
        <v>77</v>
      </c>
      <c r="H60" s="453"/>
      <c r="I60" s="454"/>
      <c r="J60" s="294" t="s">
        <v>77</v>
      </c>
      <c r="K60" s="453"/>
      <c r="L60" s="454"/>
      <c r="M60" s="294" t="s">
        <v>77</v>
      </c>
      <c r="N60" s="453"/>
      <c r="O60" s="454"/>
      <c r="P60" s="294" t="s">
        <v>77</v>
      </c>
      <c r="Q60" s="453"/>
      <c r="R60" s="454"/>
      <c r="S60" s="294" t="s">
        <v>77</v>
      </c>
      <c r="T60" s="453"/>
      <c r="U60" s="454"/>
      <c r="V60" s="294" t="s">
        <v>77</v>
      </c>
      <c r="W60" s="453"/>
      <c r="X60" s="454"/>
      <c r="Y60" s="294" t="s">
        <v>77</v>
      </c>
      <c r="Z60" s="453"/>
      <c r="AA60" s="454"/>
      <c r="AB60" s="294" t="s">
        <v>77</v>
      </c>
      <c r="AC60" s="453"/>
      <c r="AD60" s="454"/>
      <c r="AE60" s="294" t="s">
        <v>77</v>
      </c>
      <c r="AF60" s="453"/>
      <c r="AG60" s="454"/>
      <c r="AH60" s="294" t="s">
        <v>77</v>
      </c>
      <c r="AI60" s="453"/>
      <c r="AJ60" s="454"/>
    </row>
    <row r="61" spans="1:36">
      <c r="A61" s="294" t="s">
        <v>44</v>
      </c>
      <c r="B61" s="128"/>
      <c r="C61" s="297"/>
      <c r="D61" s="294" t="s">
        <v>44</v>
      </c>
      <c r="E61" s="128"/>
      <c r="F61" s="297"/>
      <c r="G61" s="294" t="s">
        <v>44</v>
      </c>
      <c r="H61" s="128"/>
      <c r="I61" s="297"/>
      <c r="J61" s="294" t="s">
        <v>44</v>
      </c>
      <c r="K61" s="128"/>
      <c r="L61" s="297"/>
      <c r="M61" s="294" t="s">
        <v>44</v>
      </c>
      <c r="N61" s="128"/>
      <c r="O61" s="297"/>
      <c r="P61" s="294" t="s">
        <v>44</v>
      </c>
      <c r="Q61" s="128"/>
      <c r="R61" s="297"/>
      <c r="S61" s="294" t="s">
        <v>44</v>
      </c>
      <c r="T61" s="128"/>
      <c r="U61" s="297"/>
      <c r="V61" s="294" t="s">
        <v>44</v>
      </c>
      <c r="W61" s="128"/>
      <c r="X61" s="297"/>
      <c r="Y61" s="294" t="s">
        <v>44</v>
      </c>
      <c r="Z61" s="128"/>
      <c r="AA61" s="297"/>
      <c r="AB61" s="294" t="s">
        <v>44</v>
      </c>
      <c r="AC61" s="128"/>
      <c r="AD61" s="297"/>
      <c r="AE61" s="294" t="s">
        <v>44</v>
      </c>
      <c r="AF61" s="128"/>
      <c r="AG61" s="297"/>
      <c r="AH61" s="294" t="s">
        <v>44</v>
      </c>
      <c r="AI61" s="128"/>
      <c r="AJ61" s="297"/>
    </row>
    <row r="62" spans="1:36" ht="15">
      <c r="A62" s="294" t="s">
        <v>45</v>
      </c>
      <c r="B62" s="470"/>
      <c r="C62" s="454"/>
      <c r="D62" s="294" t="s">
        <v>45</v>
      </c>
      <c r="E62" s="470"/>
      <c r="F62" s="454"/>
      <c r="G62" s="294" t="s">
        <v>45</v>
      </c>
      <c r="H62" s="470"/>
      <c r="I62" s="454"/>
      <c r="J62" s="294" t="s">
        <v>45</v>
      </c>
      <c r="K62" s="470"/>
      <c r="L62" s="454"/>
      <c r="M62" s="294" t="s">
        <v>45</v>
      </c>
      <c r="N62" s="470"/>
      <c r="O62" s="454"/>
      <c r="P62" s="294" t="s">
        <v>45</v>
      </c>
      <c r="Q62" s="470"/>
      <c r="R62" s="454"/>
      <c r="S62" s="294" t="s">
        <v>45</v>
      </c>
      <c r="T62" s="470"/>
      <c r="U62" s="454"/>
      <c r="V62" s="294" t="s">
        <v>45</v>
      </c>
      <c r="W62" s="470"/>
      <c r="X62" s="454"/>
      <c r="Y62" s="294" t="s">
        <v>45</v>
      </c>
      <c r="Z62" s="470"/>
      <c r="AA62" s="454"/>
      <c r="AB62" s="294" t="s">
        <v>45</v>
      </c>
      <c r="AC62" s="470"/>
      <c r="AD62" s="454"/>
      <c r="AE62" s="294" t="s">
        <v>45</v>
      </c>
      <c r="AF62" s="470"/>
      <c r="AG62" s="454"/>
      <c r="AH62" s="294" t="s">
        <v>45</v>
      </c>
      <c r="AI62" s="470"/>
      <c r="AJ62" s="454"/>
    </row>
    <row r="63" spans="1:36">
      <c r="A63" s="459"/>
      <c r="B63" s="460"/>
      <c r="C63" s="295"/>
      <c r="D63" s="459"/>
      <c r="E63" s="460"/>
      <c r="F63" s="295"/>
      <c r="G63" s="459"/>
      <c r="H63" s="460"/>
      <c r="I63" s="295"/>
      <c r="J63" s="459"/>
      <c r="K63" s="460"/>
      <c r="L63" s="295"/>
      <c r="M63" s="459"/>
      <c r="N63" s="460"/>
      <c r="O63" s="295"/>
      <c r="P63" s="459"/>
      <c r="Q63" s="460"/>
      <c r="R63" s="295"/>
      <c r="S63" s="459"/>
      <c r="T63" s="460"/>
      <c r="U63" s="295"/>
      <c r="V63" s="459"/>
      <c r="W63" s="460"/>
      <c r="X63" s="295"/>
      <c r="Y63" s="459"/>
      <c r="Z63" s="460"/>
      <c r="AA63" s="295"/>
      <c r="AB63" s="459"/>
      <c r="AC63" s="460"/>
      <c r="AD63" s="295"/>
      <c r="AE63" s="459"/>
      <c r="AF63" s="460"/>
      <c r="AG63" s="295"/>
      <c r="AH63" s="459"/>
      <c r="AI63" s="460"/>
      <c r="AJ63" s="295"/>
    </row>
    <row r="64" spans="1:36" ht="15.75">
      <c r="A64" s="298" t="s">
        <v>229</v>
      </c>
      <c r="B64" s="129"/>
      <c r="C64" s="299" t="str">
        <f>IF(B64="Bevollmächtigte*r","Vollmacht/Zession ist beizulegen!"," ")</f>
        <v xml:space="preserve"> </v>
      </c>
      <c r="D64" s="298" t="s">
        <v>229</v>
      </c>
      <c r="E64" s="129"/>
      <c r="F64" s="299" t="str">
        <f>IF(E64="Bevollmächtigte*r","Vollmacht/Zession ist beizulegen!"," ")</f>
        <v xml:space="preserve"> </v>
      </c>
      <c r="G64" s="298" t="s">
        <v>229</v>
      </c>
      <c r="H64" s="129"/>
      <c r="I64" s="299" t="str">
        <f>IF(H64="Bevollmächtigte*r","Vollmacht/Zession ist beizulegen!"," ")</f>
        <v xml:space="preserve"> </v>
      </c>
      <c r="J64" s="298" t="s">
        <v>229</v>
      </c>
      <c r="K64" s="129"/>
      <c r="L64" s="299" t="str">
        <f>IF(K64="Bevollmächtigte*r","Vollmacht/Zession ist beizulegen!"," ")</f>
        <v xml:space="preserve"> </v>
      </c>
      <c r="M64" s="298" t="s">
        <v>229</v>
      </c>
      <c r="N64" s="129"/>
      <c r="O64" s="299" t="str">
        <f>IF(N64="Bevollmächtigte*r","Vollmacht/Zession ist beizulegen!"," ")</f>
        <v xml:space="preserve"> </v>
      </c>
      <c r="P64" s="298" t="s">
        <v>229</v>
      </c>
      <c r="Q64" s="129"/>
      <c r="R64" s="299" t="str">
        <f>IF(Q64="Bevollmächtigte*r","Vollmacht/Zession ist beizulegen!"," ")</f>
        <v xml:space="preserve"> </v>
      </c>
      <c r="S64" s="298" t="s">
        <v>229</v>
      </c>
      <c r="T64" s="129"/>
      <c r="U64" s="299" t="str">
        <f>IF(T64="Bevollmächtigte*r","Vollmacht/Zession ist beizulegen!"," ")</f>
        <v xml:space="preserve"> </v>
      </c>
      <c r="V64" s="298" t="s">
        <v>229</v>
      </c>
      <c r="W64" s="129"/>
      <c r="X64" s="299" t="str">
        <f>IF(W64="Bevollmächtigte*r","Vollmacht/Zession ist beizulegen!"," ")</f>
        <v xml:space="preserve"> </v>
      </c>
      <c r="Y64" s="298" t="s">
        <v>229</v>
      </c>
      <c r="Z64" s="129"/>
      <c r="AA64" s="299" t="str">
        <f>IF(Z64="Bevollmächtigte*r","Vollmacht/Zession ist beizulegen!"," ")</f>
        <v xml:space="preserve"> </v>
      </c>
      <c r="AB64" s="298" t="s">
        <v>229</v>
      </c>
      <c r="AC64" s="129"/>
      <c r="AD64" s="299" t="str">
        <f>IF(AC64="Bevollmächtigte*r","Vollmacht/Zession ist beizulegen!"," ")</f>
        <v xml:space="preserve"> </v>
      </c>
      <c r="AE64" s="298" t="s">
        <v>229</v>
      </c>
      <c r="AF64" s="129"/>
      <c r="AG64" s="299" t="str">
        <f>IF(AF64="Bevollmächtigte*r","Vollmacht/Zession ist beizulegen!"," ")</f>
        <v xml:space="preserve"> </v>
      </c>
      <c r="AH64" s="298" t="s">
        <v>229</v>
      </c>
      <c r="AI64" s="129"/>
      <c r="AJ64" s="299" t="str">
        <f>IF(AI64="Bevollmächtigte*r","Vollmacht/Zession ist beizulegen!"," ")</f>
        <v xml:space="preserve"> </v>
      </c>
    </row>
    <row r="65" spans="1:36" ht="15.75">
      <c r="A65" s="298" t="s">
        <v>92</v>
      </c>
      <c r="B65" s="130"/>
      <c r="C65" s="300"/>
      <c r="D65" s="298" t="s">
        <v>92</v>
      </c>
      <c r="E65" s="130"/>
      <c r="F65" s="300"/>
      <c r="G65" s="298" t="s">
        <v>92</v>
      </c>
      <c r="H65" s="130"/>
      <c r="I65" s="300"/>
      <c r="J65" s="298" t="s">
        <v>92</v>
      </c>
      <c r="K65" s="130"/>
      <c r="L65" s="300"/>
      <c r="M65" s="298" t="s">
        <v>92</v>
      </c>
      <c r="N65" s="130"/>
      <c r="O65" s="300"/>
      <c r="P65" s="298" t="s">
        <v>92</v>
      </c>
      <c r="Q65" s="130"/>
      <c r="R65" s="300"/>
      <c r="S65" s="298" t="s">
        <v>92</v>
      </c>
      <c r="T65" s="130"/>
      <c r="U65" s="300"/>
      <c r="V65" s="298" t="s">
        <v>92</v>
      </c>
      <c r="W65" s="130"/>
      <c r="X65" s="300"/>
      <c r="Y65" s="298" t="s">
        <v>92</v>
      </c>
      <c r="Z65" s="130"/>
      <c r="AA65" s="300"/>
      <c r="AB65" s="298" t="s">
        <v>92</v>
      </c>
      <c r="AC65" s="130"/>
      <c r="AD65" s="300"/>
      <c r="AE65" s="298" t="s">
        <v>92</v>
      </c>
      <c r="AF65" s="130"/>
      <c r="AG65" s="300"/>
      <c r="AH65" s="298" t="s">
        <v>92</v>
      </c>
      <c r="AI65" s="130"/>
      <c r="AJ65" s="300"/>
    </row>
    <row r="66" spans="1:36" ht="14.25" customHeight="1">
      <c r="A66" s="461" t="s">
        <v>235</v>
      </c>
      <c r="B66" s="462"/>
      <c r="C66" s="463"/>
      <c r="D66" s="461" t="s">
        <v>235</v>
      </c>
      <c r="E66" s="462"/>
      <c r="F66" s="463"/>
      <c r="G66" s="461" t="s">
        <v>235</v>
      </c>
      <c r="H66" s="462"/>
      <c r="I66" s="463"/>
      <c r="J66" s="461" t="s">
        <v>235</v>
      </c>
      <c r="K66" s="462"/>
      <c r="L66" s="463"/>
      <c r="M66" s="461" t="s">
        <v>235</v>
      </c>
      <c r="N66" s="462"/>
      <c r="O66" s="463"/>
      <c r="P66" s="461" t="s">
        <v>235</v>
      </c>
      <c r="Q66" s="462"/>
      <c r="R66" s="463"/>
      <c r="S66" s="461" t="s">
        <v>235</v>
      </c>
      <c r="T66" s="462"/>
      <c r="U66" s="463"/>
      <c r="V66" s="461" t="s">
        <v>235</v>
      </c>
      <c r="W66" s="462"/>
      <c r="X66" s="463"/>
      <c r="Y66" s="461" t="s">
        <v>235</v>
      </c>
      <c r="Z66" s="462"/>
      <c r="AA66" s="463"/>
      <c r="AB66" s="461" t="s">
        <v>235</v>
      </c>
      <c r="AC66" s="462"/>
      <c r="AD66" s="463"/>
      <c r="AE66" s="461" t="s">
        <v>235</v>
      </c>
      <c r="AF66" s="462"/>
      <c r="AG66" s="463"/>
      <c r="AH66" s="461" t="s">
        <v>235</v>
      </c>
      <c r="AI66" s="462"/>
      <c r="AJ66" s="463"/>
    </row>
    <row r="67" spans="1:36">
      <c r="A67" s="461"/>
      <c r="B67" s="462"/>
      <c r="C67" s="433"/>
      <c r="D67" s="461"/>
      <c r="E67" s="462"/>
      <c r="F67" s="433"/>
      <c r="G67" s="461"/>
      <c r="H67" s="462"/>
      <c r="I67" s="433"/>
      <c r="J67" s="461"/>
      <c r="K67" s="462"/>
      <c r="L67" s="433"/>
      <c r="M67" s="461"/>
      <c r="N67" s="462"/>
      <c r="O67" s="433"/>
      <c r="P67" s="461"/>
      <c r="Q67" s="462"/>
      <c r="R67" s="433"/>
      <c r="S67" s="461"/>
      <c r="T67" s="462"/>
      <c r="U67" s="433"/>
      <c r="V67" s="461"/>
      <c r="W67" s="462"/>
      <c r="X67" s="433"/>
      <c r="Y67" s="461"/>
      <c r="Z67" s="462"/>
      <c r="AA67" s="433"/>
      <c r="AB67" s="461"/>
      <c r="AC67" s="462"/>
      <c r="AD67" s="433"/>
      <c r="AE67" s="461"/>
      <c r="AF67" s="462"/>
      <c r="AG67" s="433"/>
      <c r="AH67" s="461"/>
      <c r="AI67" s="462"/>
      <c r="AJ67" s="433"/>
    </row>
    <row r="68" spans="1:36" ht="14.25" customHeight="1">
      <c r="A68" s="430" t="s">
        <v>93</v>
      </c>
      <c r="B68" s="431"/>
      <c r="C68" s="432"/>
      <c r="D68" s="430" t="s">
        <v>93</v>
      </c>
      <c r="E68" s="431"/>
      <c r="F68" s="432"/>
      <c r="G68" s="430" t="s">
        <v>93</v>
      </c>
      <c r="H68" s="431"/>
      <c r="I68" s="432"/>
      <c r="J68" s="430" t="s">
        <v>93</v>
      </c>
      <c r="K68" s="431"/>
      <c r="L68" s="432"/>
      <c r="M68" s="430" t="s">
        <v>93</v>
      </c>
      <c r="N68" s="431"/>
      <c r="O68" s="432"/>
      <c r="P68" s="430" t="s">
        <v>93</v>
      </c>
      <c r="Q68" s="431"/>
      <c r="R68" s="432"/>
      <c r="S68" s="430" t="s">
        <v>93</v>
      </c>
      <c r="T68" s="431"/>
      <c r="U68" s="432"/>
      <c r="V68" s="430" t="s">
        <v>93</v>
      </c>
      <c r="W68" s="431"/>
      <c r="X68" s="432"/>
      <c r="Y68" s="430" t="s">
        <v>93</v>
      </c>
      <c r="Z68" s="431"/>
      <c r="AA68" s="432"/>
      <c r="AB68" s="430" t="s">
        <v>93</v>
      </c>
      <c r="AC68" s="431"/>
      <c r="AD68" s="432"/>
      <c r="AE68" s="430" t="s">
        <v>93</v>
      </c>
      <c r="AF68" s="431"/>
      <c r="AG68" s="432"/>
      <c r="AH68" s="430" t="s">
        <v>93</v>
      </c>
      <c r="AI68" s="431"/>
      <c r="AJ68" s="432"/>
    </row>
    <row r="69" spans="1:36">
      <c r="A69" s="430"/>
      <c r="B69" s="431"/>
      <c r="C69" s="433"/>
      <c r="D69" s="430"/>
      <c r="E69" s="431"/>
      <c r="F69" s="433"/>
      <c r="G69" s="430"/>
      <c r="H69" s="431"/>
      <c r="I69" s="433"/>
      <c r="J69" s="430"/>
      <c r="K69" s="431"/>
      <c r="L69" s="433"/>
      <c r="M69" s="430"/>
      <c r="N69" s="431"/>
      <c r="O69" s="433"/>
      <c r="P69" s="430"/>
      <c r="Q69" s="431"/>
      <c r="R69" s="433"/>
      <c r="S69" s="430"/>
      <c r="T69" s="431"/>
      <c r="U69" s="433"/>
      <c r="V69" s="430"/>
      <c r="W69" s="431"/>
      <c r="X69" s="433"/>
      <c r="Y69" s="430"/>
      <c r="Z69" s="431"/>
      <c r="AA69" s="433"/>
      <c r="AB69" s="430"/>
      <c r="AC69" s="431"/>
      <c r="AD69" s="433"/>
      <c r="AE69" s="430"/>
      <c r="AF69" s="431"/>
      <c r="AG69" s="433"/>
      <c r="AH69" s="430"/>
      <c r="AI69" s="431"/>
      <c r="AJ69" s="433"/>
    </row>
    <row r="70" spans="1:36" ht="14.25" customHeight="1">
      <c r="A70" s="434" t="s">
        <v>85</v>
      </c>
      <c r="B70" s="435"/>
      <c r="C70" s="432"/>
      <c r="D70" s="434" t="s">
        <v>85</v>
      </c>
      <c r="E70" s="435"/>
      <c r="F70" s="432"/>
      <c r="G70" s="434" t="s">
        <v>85</v>
      </c>
      <c r="H70" s="435"/>
      <c r="I70" s="432"/>
      <c r="J70" s="434" t="s">
        <v>85</v>
      </c>
      <c r="K70" s="435"/>
      <c r="L70" s="432"/>
      <c r="M70" s="434" t="s">
        <v>85</v>
      </c>
      <c r="N70" s="435"/>
      <c r="O70" s="432"/>
      <c r="P70" s="434" t="s">
        <v>85</v>
      </c>
      <c r="Q70" s="435"/>
      <c r="R70" s="432"/>
      <c r="S70" s="434" t="s">
        <v>85</v>
      </c>
      <c r="T70" s="435"/>
      <c r="U70" s="432"/>
      <c r="V70" s="434" t="s">
        <v>85</v>
      </c>
      <c r="W70" s="435"/>
      <c r="X70" s="432"/>
      <c r="Y70" s="434" t="s">
        <v>85</v>
      </c>
      <c r="Z70" s="435"/>
      <c r="AA70" s="432"/>
      <c r="AB70" s="434" t="s">
        <v>85</v>
      </c>
      <c r="AC70" s="435"/>
      <c r="AD70" s="432"/>
      <c r="AE70" s="434" t="s">
        <v>85</v>
      </c>
      <c r="AF70" s="435"/>
      <c r="AG70" s="432"/>
      <c r="AH70" s="434" t="s">
        <v>85</v>
      </c>
      <c r="AI70" s="435"/>
      <c r="AJ70" s="432"/>
    </row>
    <row r="71" spans="1:36">
      <c r="A71" s="434"/>
      <c r="B71" s="435"/>
      <c r="C71" s="433"/>
      <c r="D71" s="434"/>
      <c r="E71" s="435"/>
      <c r="F71" s="433"/>
      <c r="G71" s="434"/>
      <c r="H71" s="435"/>
      <c r="I71" s="433"/>
      <c r="J71" s="434"/>
      <c r="K71" s="435"/>
      <c r="L71" s="433"/>
      <c r="M71" s="434"/>
      <c r="N71" s="435"/>
      <c r="O71" s="433"/>
      <c r="P71" s="434"/>
      <c r="Q71" s="435"/>
      <c r="R71" s="433"/>
      <c r="S71" s="434"/>
      <c r="T71" s="435"/>
      <c r="U71" s="433"/>
      <c r="V71" s="434"/>
      <c r="W71" s="435"/>
      <c r="X71" s="433"/>
      <c r="Y71" s="434"/>
      <c r="Z71" s="435"/>
      <c r="AA71" s="433"/>
      <c r="AB71" s="434"/>
      <c r="AC71" s="435"/>
      <c r="AD71" s="433"/>
      <c r="AE71" s="434"/>
      <c r="AF71" s="435"/>
      <c r="AG71" s="433"/>
      <c r="AH71" s="434"/>
      <c r="AI71" s="435"/>
      <c r="AJ71" s="433"/>
    </row>
    <row r="72" spans="1:36" ht="14.25" customHeight="1">
      <c r="A72" s="436" t="s">
        <v>236</v>
      </c>
      <c r="B72" s="437"/>
      <c r="C72" s="432"/>
      <c r="D72" s="436" t="s">
        <v>236</v>
      </c>
      <c r="E72" s="437"/>
      <c r="F72" s="432"/>
      <c r="G72" s="436" t="s">
        <v>236</v>
      </c>
      <c r="H72" s="437"/>
      <c r="I72" s="432"/>
      <c r="J72" s="436" t="s">
        <v>236</v>
      </c>
      <c r="K72" s="437"/>
      <c r="L72" s="432"/>
      <c r="M72" s="436" t="s">
        <v>236</v>
      </c>
      <c r="N72" s="437"/>
      <c r="O72" s="432"/>
      <c r="P72" s="436" t="s">
        <v>236</v>
      </c>
      <c r="Q72" s="437"/>
      <c r="R72" s="432"/>
      <c r="S72" s="436" t="s">
        <v>236</v>
      </c>
      <c r="T72" s="437"/>
      <c r="U72" s="432"/>
      <c r="V72" s="436" t="s">
        <v>236</v>
      </c>
      <c r="W72" s="437"/>
      <c r="X72" s="432"/>
      <c r="Y72" s="436" t="s">
        <v>236</v>
      </c>
      <c r="Z72" s="437"/>
      <c r="AA72" s="432"/>
      <c r="AB72" s="436" t="s">
        <v>236</v>
      </c>
      <c r="AC72" s="437"/>
      <c r="AD72" s="432"/>
      <c r="AE72" s="436" t="s">
        <v>236</v>
      </c>
      <c r="AF72" s="437"/>
      <c r="AG72" s="432"/>
      <c r="AH72" s="436" t="s">
        <v>236</v>
      </c>
      <c r="AI72" s="437"/>
      <c r="AJ72" s="432"/>
    </row>
    <row r="73" spans="1:36">
      <c r="A73" s="436"/>
      <c r="B73" s="437"/>
      <c r="C73" s="433"/>
      <c r="D73" s="436"/>
      <c r="E73" s="437"/>
      <c r="F73" s="433"/>
      <c r="G73" s="436"/>
      <c r="H73" s="437"/>
      <c r="I73" s="433"/>
      <c r="J73" s="436"/>
      <c r="K73" s="437"/>
      <c r="L73" s="433"/>
      <c r="M73" s="436"/>
      <c r="N73" s="437"/>
      <c r="O73" s="433"/>
      <c r="P73" s="436"/>
      <c r="Q73" s="437"/>
      <c r="R73" s="433"/>
      <c r="S73" s="436"/>
      <c r="T73" s="437"/>
      <c r="U73" s="433"/>
      <c r="V73" s="436"/>
      <c r="W73" s="437"/>
      <c r="X73" s="433"/>
      <c r="Y73" s="436"/>
      <c r="Z73" s="437"/>
      <c r="AA73" s="433"/>
      <c r="AB73" s="436"/>
      <c r="AC73" s="437"/>
      <c r="AD73" s="433"/>
      <c r="AE73" s="436"/>
      <c r="AF73" s="437"/>
      <c r="AG73" s="433"/>
      <c r="AH73" s="436"/>
      <c r="AI73" s="437"/>
      <c r="AJ73" s="433"/>
    </row>
    <row r="74" spans="1:36" ht="14.25" customHeight="1">
      <c r="A74" s="438" t="s">
        <v>237</v>
      </c>
      <c r="B74" s="439"/>
      <c r="C74" s="432"/>
      <c r="D74" s="438" t="s">
        <v>237</v>
      </c>
      <c r="E74" s="439"/>
      <c r="F74" s="432"/>
      <c r="G74" s="438" t="s">
        <v>237</v>
      </c>
      <c r="H74" s="439"/>
      <c r="I74" s="432"/>
      <c r="J74" s="438" t="s">
        <v>237</v>
      </c>
      <c r="K74" s="439"/>
      <c r="L74" s="432"/>
      <c r="M74" s="438" t="s">
        <v>237</v>
      </c>
      <c r="N74" s="439"/>
      <c r="O74" s="432"/>
      <c r="P74" s="438" t="s">
        <v>237</v>
      </c>
      <c r="Q74" s="439"/>
      <c r="R74" s="432"/>
      <c r="S74" s="438" t="s">
        <v>237</v>
      </c>
      <c r="T74" s="439"/>
      <c r="U74" s="432"/>
      <c r="V74" s="438" t="s">
        <v>237</v>
      </c>
      <c r="W74" s="439"/>
      <c r="X74" s="432"/>
      <c r="Y74" s="438" t="s">
        <v>237</v>
      </c>
      <c r="Z74" s="439"/>
      <c r="AA74" s="432"/>
      <c r="AB74" s="438" t="s">
        <v>237</v>
      </c>
      <c r="AC74" s="439"/>
      <c r="AD74" s="432"/>
      <c r="AE74" s="438" t="s">
        <v>237</v>
      </c>
      <c r="AF74" s="439"/>
      <c r="AG74" s="432"/>
      <c r="AH74" s="438" t="s">
        <v>237</v>
      </c>
      <c r="AI74" s="439"/>
      <c r="AJ74" s="432"/>
    </row>
    <row r="75" spans="1:36">
      <c r="A75" s="440"/>
      <c r="B75" s="441"/>
      <c r="C75" s="433"/>
      <c r="D75" s="440"/>
      <c r="E75" s="441"/>
      <c r="F75" s="433"/>
      <c r="G75" s="440"/>
      <c r="H75" s="441"/>
      <c r="I75" s="433"/>
      <c r="J75" s="440"/>
      <c r="K75" s="441"/>
      <c r="L75" s="433"/>
      <c r="M75" s="440"/>
      <c r="N75" s="441"/>
      <c r="O75" s="433"/>
      <c r="P75" s="440"/>
      <c r="Q75" s="441"/>
      <c r="R75" s="433"/>
      <c r="S75" s="440"/>
      <c r="T75" s="441"/>
      <c r="U75" s="433"/>
      <c r="V75" s="440"/>
      <c r="W75" s="441"/>
      <c r="X75" s="433"/>
      <c r="Y75" s="440"/>
      <c r="Z75" s="441"/>
      <c r="AA75" s="433"/>
      <c r="AB75" s="440"/>
      <c r="AC75" s="441"/>
      <c r="AD75" s="433"/>
      <c r="AE75" s="440"/>
      <c r="AF75" s="441"/>
      <c r="AG75" s="433"/>
      <c r="AH75" s="440"/>
      <c r="AI75" s="441"/>
      <c r="AJ75" s="433"/>
    </row>
    <row r="76" spans="1:36" ht="16.5">
      <c r="A76" s="464" t="s">
        <v>90</v>
      </c>
      <c r="B76" s="465"/>
      <c r="C76" s="466"/>
      <c r="D76" s="464" t="s">
        <v>90</v>
      </c>
      <c r="E76" s="465"/>
      <c r="F76" s="466"/>
      <c r="G76" s="464" t="s">
        <v>90</v>
      </c>
      <c r="H76" s="465"/>
      <c r="I76" s="466"/>
      <c r="J76" s="464" t="s">
        <v>90</v>
      </c>
      <c r="K76" s="465"/>
      <c r="L76" s="466"/>
      <c r="M76" s="464" t="s">
        <v>90</v>
      </c>
      <c r="N76" s="465"/>
      <c r="O76" s="466"/>
      <c r="P76" s="464" t="s">
        <v>90</v>
      </c>
      <c r="Q76" s="465"/>
      <c r="R76" s="466"/>
      <c r="S76" s="464" t="s">
        <v>90</v>
      </c>
      <c r="T76" s="465"/>
      <c r="U76" s="466"/>
      <c r="V76" s="464" t="s">
        <v>90</v>
      </c>
      <c r="W76" s="465"/>
      <c r="X76" s="466"/>
      <c r="Y76" s="464" t="s">
        <v>90</v>
      </c>
      <c r="Z76" s="465"/>
      <c r="AA76" s="466"/>
      <c r="AB76" s="464" t="s">
        <v>90</v>
      </c>
      <c r="AC76" s="465"/>
      <c r="AD76" s="466"/>
      <c r="AE76" s="464" t="s">
        <v>90</v>
      </c>
      <c r="AF76" s="465"/>
      <c r="AG76" s="466"/>
      <c r="AH76" s="464" t="s">
        <v>90</v>
      </c>
      <c r="AI76" s="465"/>
      <c r="AJ76" s="466"/>
    </row>
    <row r="77" spans="1:36">
      <c r="A77" s="289"/>
      <c r="B77" s="35"/>
      <c r="C77" s="290"/>
      <c r="D77" s="289"/>
      <c r="E77" s="35"/>
      <c r="F77" s="290"/>
      <c r="G77" s="289"/>
      <c r="H77" s="35"/>
      <c r="I77" s="290"/>
      <c r="J77" s="289"/>
      <c r="K77" s="35"/>
      <c r="L77" s="290"/>
      <c r="M77" s="289"/>
      <c r="N77" s="35"/>
      <c r="O77" s="290"/>
      <c r="P77" s="289"/>
      <c r="Q77" s="35"/>
      <c r="R77" s="290"/>
      <c r="S77" s="289"/>
      <c r="T77" s="35"/>
      <c r="U77" s="290"/>
      <c r="V77" s="289"/>
      <c r="W77" s="35"/>
      <c r="X77" s="290"/>
      <c r="Y77" s="289"/>
      <c r="Z77" s="35"/>
      <c r="AA77" s="290"/>
      <c r="AB77" s="289"/>
      <c r="AC77" s="35"/>
      <c r="AD77" s="290"/>
      <c r="AE77" s="289"/>
      <c r="AF77" s="35"/>
      <c r="AG77" s="290"/>
      <c r="AH77" s="289"/>
      <c r="AI77" s="35"/>
      <c r="AJ77" s="290"/>
    </row>
    <row r="78" spans="1:36">
      <c r="A78" s="445" t="s">
        <v>113</v>
      </c>
      <c r="B78" s="446"/>
      <c r="C78" s="447"/>
      <c r="D78" s="445" t="s">
        <v>117</v>
      </c>
      <c r="E78" s="446"/>
      <c r="F78" s="447"/>
      <c r="G78" s="445" t="s">
        <v>121</v>
      </c>
      <c r="H78" s="446"/>
      <c r="I78" s="447"/>
      <c r="J78" s="445" t="s">
        <v>125</v>
      </c>
      <c r="K78" s="446"/>
      <c r="L78" s="447"/>
      <c r="M78" s="445" t="s">
        <v>129</v>
      </c>
      <c r="N78" s="446"/>
      <c r="O78" s="447"/>
      <c r="P78" s="445" t="s">
        <v>162</v>
      </c>
      <c r="Q78" s="446"/>
      <c r="R78" s="447"/>
      <c r="S78" s="445" t="s">
        <v>136</v>
      </c>
      <c r="T78" s="446"/>
      <c r="U78" s="447"/>
      <c r="V78" s="445" t="s">
        <v>140</v>
      </c>
      <c r="W78" s="446"/>
      <c r="X78" s="447"/>
      <c r="Y78" s="445" t="s">
        <v>144</v>
      </c>
      <c r="Z78" s="446"/>
      <c r="AA78" s="447"/>
      <c r="AB78" s="445" t="s">
        <v>148</v>
      </c>
      <c r="AC78" s="446"/>
      <c r="AD78" s="447"/>
      <c r="AE78" s="445" t="s">
        <v>152</v>
      </c>
      <c r="AF78" s="446"/>
      <c r="AG78" s="447"/>
      <c r="AH78" s="445" t="s">
        <v>156</v>
      </c>
      <c r="AI78" s="446"/>
      <c r="AJ78" s="447"/>
    </row>
    <row r="79" spans="1:36">
      <c r="A79" s="448" t="str">
        <f>IF(C99&gt;C91,"Überprüfen Sie die Gesamtanzahlen der eingetragenen Kinder!",(IF(C97&gt;C91,"Überprüfen Sie die Gesamtanzahlen der eingetragenen Kinder!",(IF(C95&gt;C91,"Überprüfen Sie die Gesamtanzahlen der eingetragenen Kinder!",(IF(C93&gt;C91,"Überprüfen Sie die Gesamtanzahlen der eingetragenen Kinder!"," ")))))))</f>
        <v xml:space="preserve"> </v>
      </c>
      <c r="B79" s="449"/>
      <c r="C79" s="450"/>
      <c r="D79" s="448" t="str">
        <f>IF(F99&gt;F91,"Überprüfen Sie die Gesamtanzahlen der eingetragenen Kinder!",(IF(F97&gt;F91,"Überprüfen Sie die Gesamtanzahlen der eingetragenen Kinder!",(IF(F95&gt;F91,"Überprüfen Sie die Gesamtanzahlen der eingetragenen Kinder!",(IF(F93&gt;F91,"Überprüfen Sie die Gesamtanzahlen der eingetragenen Kinder!"," ")))))))</f>
        <v xml:space="preserve"> </v>
      </c>
      <c r="E79" s="449"/>
      <c r="F79" s="450"/>
      <c r="G79" s="448" t="str">
        <f>IF(I99&gt;I91,"Überprüfen Sie die Gesamtanzahlen der eingetragenen Kinder!",(IF(I97&gt;I91,"Überprüfen Sie die Gesamtanzahlen der eingetragenen Kinder!",(IF(I95&gt;I91,"Überprüfen Sie die Gesamtanzahlen der eingetragenen Kinder!",(IF(I93&gt;I91,"Überprüfen Sie die Gesamtanzahlen der eingetragenen Kinder!"," ")))))))</f>
        <v xml:space="preserve"> </v>
      </c>
      <c r="H79" s="449"/>
      <c r="I79" s="450"/>
      <c r="J79" s="448" t="str">
        <f>IF(L99&gt;L91,"Überprüfen Sie die Gesamtanzahlen der eingetragenen Kinder!",(IF(L97&gt;L91,"Überprüfen Sie die Gesamtanzahlen der eingetragenen Kinder!",(IF(L95&gt;L91,"Überprüfen Sie die Gesamtanzahlen der eingetragenen Kinder!",(IF(L93&gt;L91,"Überprüfen Sie die Gesamtanzahlen der eingetragenen Kinder!"," ")))))))</f>
        <v xml:space="preserve"> </v>
      </c>
      <c r="K79" s="449"/>
      <c r="L79" s="450"/>
      <c r="M79" s="448" t="str">
        <f>IF(O99&gt;O91,"Überprüfen Sie die Gesamtanzahlen der eingetragenen Kinder!",(IF(O97&gt;O91,"Überprüfen Sie die Gesamtanzahlen der eingetragenen Kinder!",(IF(O95&gt;O91,"Überprüfen Sie die Gesamtanzahlen der eingetragenen Kinder!",(IF(O93&gt;O91,"Überprüfen Sie die Gesamtanzahlen der eingetragenen Kinder!"," ")))))))</f>
        <v xml:space="preserve"> </v>
      </c>
      <c r="N79" s="449"/>
      <c r="O79" s="450"/>
      <c r="P79" s="448" t="str">
        <f>IF(R99&gt;R91,"Überprüfen Sie die Gesamtanzahlen der eingetragenen Kinder!",(IF(R97&gt;R91,"Überprüfen Sie die Gesamtanzahlen der eingetragenen Kinder!",(IF(R95&gt;R91,"Überprüfen Sie die Gesamtanzahlen der eingetragenen Kinder!",(IF(R93&gt;R91,"Überprüfen Sie die Gesamtanzahlen der eingetragenen Kinder!"," ")))))))</f>
        <v xml:space="preserve"> </v>
      </c>
      <c r="Q79" s="449"/>
      <c r="R79" s="450"/>
      <c r="S79" s="448" t="str">
        <f>IF(U99&gt;U91,"Überprüfen Sie die Gesamtanzahlen der eingetragenen Kinder!",(IF(U97&gt;U91,"Überprüfen Sie die Gesamtanzahlen der eingetragenen Kinder!",(IF(U95&gt;U91,"Überprüfen Sie die Gesamtanzahlen der eingetragenen Kinder!",(IF(U93&gt;U91,"Überprüfen Sie die Gesamtanzahlen der eingetragenen Kinder!"," ")))))))</f>
        <v xml:space="preserve"> </v>
      </c>
      <c r="T79" s="449"/>
      <c r="U79" s="450"/>
      <c r="V79" s="448" t="str">
        <f>IF(X99&gt;X91,"Überprüfen Sie die Gesamtanzahlen der eingetragenen Kinder!",(IF(X97&gt;X91,"Überprüfen Sie die Gesamtanzahlen der eingetragenen Kinder!",(IF(X95&gt;X91,"Überprüfen Sie die Gesamtanzahlen der eingetragenen Kinder!",(IF(X93&gt;X91,"Überprüfen Sie die Gesamtanzahlen der eingetragenen Kinder!"," ")))))))</f>
        <v xml:space="preserve"> </v>
      </c>
      <c r="W79" s="449"/>
      <c r="X79" s="450"/>
      <c r="Y79" s="448" t="str">
        <f>IF(AA99&gt;AA91,"Überprüfen Sie die Gesamtanzahlen der eingetragenen Kinder!",(IF(AA97&gt;AA91,"Überprüfen Sie die Gesamtanzahlen der eingetragenen Kinder!",(IF(AA95&gt;AA91,"Überprüfen Sie die Gesamtanzahlen der eingetragenen Kinder!",(IF(AA93&gt;AA91,"Überprüfen Sie die Gesamtanzahlen der eingetragenen Kinder!"," ")))))))</f>
        <v xml:space="preserve"> </v>
      </c>
      <c r="Z79" s="449"/>
      <c r="AA79" s="450"/>
      <c r="AB79" s="448" t="str">
        <f>IF(AD99&gt;AD91,"Überprüfen Sie die Gesamtanzahlen der eingetragenen Kinder!",(IF(AD97&gt;AD91,"Überprüfen Sie die Gesamtanzahlen der eingetragenen Kinder!",(IF(AD95&gt;AD91,"Überprüfen Sie die Gesamtanzahlen der eingetragenen Kinder!",(IF(AD93&gt;AD91,"Überprüfen Sie die Gesamtanzahlen der eingetragenen Kinder!"," ")))))))</f>
        <v xml:space="preserve"> </v>
      </c>
      <c r="AC79" s="449"/>
      <c r="AD79" s="450"/>
      <c r="AE79" s="448" t="str">
        <f>IF(AG99&gt;AG91,"Überprüfen Sie die Gesamtanzahlen der eingetragenen Kinder!",(IF(AG97&gt;AG91,"Überprüfen Sie die Gesamtanzahlen der eingetragenen Kinder!",(IF(AG95&gt;AG91,"Überprüfen Sie die Gesamtanzahlen der eingetragenen Kinder!",(IF(AG93&gt;AG91,"Überprüfen Sie die Gesamtanzahlen der eingetragenen Kinder!"," ")))))))</f>
        <v xml:space="preserve"> </v>
      </c>
      <c r="AF79" s="449"/>
      <c r="AG79" s="450"/>
      <c r="AH79" s="448" t="str">
        <f>IF(AJ99&gt;AJ91,"Überprüfen Sie die Gesamtanzahlen der eingetragenen Kinder!",(IF(AJ97&gt;AJ91,"Überprüfen Sie die Gesamtanzahlen der eingetragenen Kinder!",(IF(AJ95&gt;AJ91,"Überprüfen Sie die Gesamtanzahlen der eingetragenen Kinder!",(IF(AJ93&gt;AJ91,"Überprüfen Sie die Gesamtanzahlen der eingetragenen Kinder!"," ")))))))</f>
        <v xml:space="preserve"> </v>
      </c>
      <c r="AI79" s="449"/>
      <c r="AJ79" s="450"/>
    </row>
    <row r="80" spans="1:36">
      <c r="A80" s="451" t="s">
        <v>84</v>
      </c>
      <c r="B80" s="452"/>
      <c r="C80" s="293"/>
      <c r="D80" s="451" t="s">
        <v>84</v>
      </c>
      <c r="E80" s="452"/>
      <c r="F80" s="293"/>
      <c r="G80" s="451" t="s">
        <v>84</v>
      </c>
      <c r="H80" s="452"/>
      <c r="I80" s="293"/>
      <c r="J80" s="451" t="s">
        <v>84</v>
      </c>
      <c r="K80" s="452"/>
      <c r="L80" s="293"/>
      <c r="M80" s="451" t="s">
        <v>84</v>
      </c>
      <c r="N80" s="452"/>
      <c r="O80" s="293"/>
      <c r="P80" s="451" t="s">
        <v>84</v>
      </c>
      <c r="Q80" s="452"/>
      <c r="R80" s="293"/>
      <c r="S80" s="451" t="s">
        <v>84</v>
      </c>
      <c r="T80" s="452"/>
      <c r="U80" s="293"/>
      <c r="V80" s="451" t="s">
        <v>84</v>
      </c>
      <c r="W80" s="452"/>
      <c r="X80" s="293"/>
      <c r="Y80" s="451" t="s">
        <v>84</v>
      </c>
      <c r="Z80" s="452"/>
      <c r="AA80" s="293"/>
      <c r="AB80" s="451" t="s">
        <v>84</v>
      </c>
      <c r="AC80" s="452"/>
      <c r="AD80" s="293"/>
      <c r="AE80" s="451" t="s">
        <v>84</v>
      </c>
      <c r="AF80" s="452"/>
      <c r="AG80" s="293"/>
      <c r="AH80" s="451" t="s">
        <v>84</v>
      </c>
      <c r="AI80" s="452"/>
      <c r="AJ80" s="293"/>
    </row>
    <row r="81" spans="1:36">
      <c r="A81" s="294" t="s">
        <v>91</v>
      </c>
      <c r="B81" s="274"/>
      <c r="C81" s="295"/>
      <c r="D81" s="294" t="s">
        <v>91</v>
      </c>
      <c r="E81" s="274"/>
      <c r="F81" s="295"/>
      <c r="G81" s="294" t="s">
        <v>91</v>
      </c>
      <c r="H81" s="274"/>
      <c r="I81" s="295"/>
      <c r="J81" s="294" t="s">
        <v>91</v>
      </c>
      <c r="K81" s="274"/>
      <c r="L81" s="295"/>
      <c r="M81" s="294" t="s">
        <v>91</v>
      </c>
      <c r="N81" s="274"/>
      <c r="O81" s="295"/>
      <c r="P81" s="294" t="s">
        <v>91</v>
      </c>
      <c r="Q81" s="274"/>
      <c r="R81" s="295"/>
      <c r="S81" s="294" t="s">
        <v>91</v>
      </c>
      <c r="T81" s="274"/>
      <c r="U81" s="295"/>
      <c r="V81" s="294" t="s">
        <v>91</v>
      </c>
      <c r="W81" s="274"/>
      <c r="X81" s="295"/>
      <c r="Y81" s="294" t="s">
        <v>91</v>
      </c>
      <c r="Z81" s="274"/>
      <c r="AA81" s="295"/>
      <c r="AB81" s="294" t="s">
        <v>91</v>
      </c>
      <c r="AC81" s="274"/>
      <c r="AD81" s="295"/>
      <c r="AE81" s="294" t="s">
        <v>91</v>
      </c>
      <c r="AF81" s="274"/>
      <c r="AG81" s="295"/>
      <c r="AH81" s="294" t="s">
        <v>91</v>
      </c>
      <c r="AI81" s="274"/>
      <c r="AJ81" s="295"/>
    </row>
    <row r="82" spans="1:36">
      <c r="A82" s="294" t="s">
        <v>105</v>
      </c>
      <c r="B82" s="453"/>
      <c r="C82" s="454"/>
      <c r="D82" s="294" t="s">
        <v>105</v>
      </c>
      <c r="E82" s="453"/>
      <c r="F82" s="454"/>
      <c r="G82" s="294" t="s">
        <v>105</v>
      </c>
      <c r="H82" s="453"/>
      <c r="I82" s="454"/>
      <c r="J82" s="294" t="s">
        <v>105</v>
      </c>
      <c r="K82" s="453"/>
      <c r="L82" s="454"/>
      <c r="M82" s="294" t="s">
        <v>105</v>
      </c>
      <c r="N82" s="453"/>
      <c r="O82" s="454"/>
      <c r="P82" s="294" t="s">
        <v>105</v>
      </c>
      <c r="Q82" s="453"/>
      <c r="R82" s="454"/>
      <c r="S82" s="294" t="s">
        <v>105</v>
      </c>
      <c r="T82" s="453"/>
      <c r="U82" s="454"/>
      <c r="V82" s="294" t="s">
        <v>105</v>
      </c>
      <c r="W82" s="453"/>
      <c r="X82" s="454"/>
      <c r="Y82" s="294" t="s">
        <v>105</v>
      </c>
      <c r="Z82" s="453"/>
      <c r="AA82" s="454"/>
      <c r="AB82" s="294" t="s">
        <v>105</v>
      </c>
      <c r="AC82" s="453"/>
      <c r="AD82" s="454"/>
      <c r="AE82" s="294" t="s">
        <v>105</v>
      </c>
      <c r="AF82" s="453"/>
      <c r="AG82" s="454"/>
      <c r="AH82" s="294" t="s">
        <v>105</v>
      </c>
      <c r="AI82" s="453"/>
      <c r="AJ82" s="454"/>
    </row>
    <row r="83" spans="1:36">
      <c r="A83" s="294" t="s">
        <v>106</v>
      </c>
      <c r="B83" s="455"/>
      <c r="C83" s="456"/>
      <c r="D83" s="294" t="s">
        <v>106</v>
      </c>
      <c r="E83" s="455"/>
      <c r="F83" s="456"/>
      <c r="G83" s="294" t="s">
        <v>106</v>
      </c>
      <c r="H83" s="455"/>
      <c r="I83" s="456"/>
      <c r="J83" s="294" t="s">
        <v>106</v>
      </c>
      <c r="K83" s="455"/>
      <c r="L83" s="456"/>
      <c r="M83" s="294" t="s">
        <v>106</v>
      </c>
      <c r="N83" s="455"/>
      <c r="O83" s="456"/>
      <c r="P83" s="294" t="s">
        <v>106</v>
      </c>
      <c r="Q83" s="455"/>
      <c r="R83" s="456"/>
      <c r="S83" s="294" t="s">
        <v>106</v>
      </c>
      <c r="T83" s="455"/>
      <c r="U83" s="456"/>
      <c r="V83" s="294" t="s">
        <v>106</v>
      </c>
      <c r="W83" s="455"/>
      <c r="X83" s="456"/>
      <c r="Y83" s="294" t="s">
        <v>106</v>
      </c>
      <c r="Z83" s="455"/>
      <c r="AA83" s="456"/>
      <c r="AB83" s="294" t="s">
        <v>106</v>
      </c>
      <c r="AC83" s="455"/>
      <c r="AD83" s="456"/>
      <c r="AE83" s="294" t="s">
        <v>106</v>
      </c>
      <c r="AF83" s="455"/>
      <c r="AG83" s="456"/>
      <c r="AH83" s="294" t="s">
        <v>106</v>
      </c>
      <c r="AI83" s="455"/>
      <c r="AJ83" s="456"/>
    </row>
    <row r="84" spans="1:36">
      <c r="A84" s="294" t="s">
        <v>78</v>
      </c>
      <c r="B84" s="127"/>
      <c r="C84" s="296"/>
      <c r="D84" s="294" t="s">
        <v>78</v>
      </c>
      <c r="E84" s="127"/>
      <c r="F84" s="296"/>
      <c r="G84" s="294" t="s">
        <v>78</v>
      </c>
      <c r="H84" s="127"/>
      <c r="I84" s="296"/>
      <c r="J84" s="294" t="s">
        <v>78</v>
      </c>
      <c r="K84" s="127"/>
      <c r="L84" s="296"/>
      <c r="M84" s="294" t="s">
        <v>78</v>
      </c>
      <c r="N84" s="127"/>
      <c r="O84" s="296"/>
      <c r="P84" s="294" t="s">
        <v>78</v>
      </c>
      <c r="Q84" s="127"/>
      <c r="R84" s="296"/>
      <c r="S84" s="294" t="s">
        <v>78</v>
      </c>
      <c r="T84" s="127"/>
      <c r="U84" s="296"/>
      <c r="V84" s="294" t="s">
        <v>78</v>
      </c>
      <c r="W84" s="127"/>
      <c r="X84" s="296"/>
      <c r="Y84" s="294" t="s">
        <v>78</v>
      </c>
      <c r="Z84" s="127"/>
      <c r="AA84" s="296"/>
      <c r="AB84" s="294" t="s">
        <v>78</v>
      </c>
      <c r="AC84" s="127"/>
      <c r="AD84" s="296"/>
      <c r="AE84" s="294" t="s">
        <v>78</v>
      </c>
      <c r="AF84" s="127"/>
      <c r="AG84" s="296"/>
      <c r="AH84" s="294" t="s">
        <v>78</v>
      </c>
      <c r="AI84" s="127"/>
      <c r="AJ84" s="296"/>
    </row>
    <row r="85" spans="1:36">
      <c r="A85" s="294" t="s">
        <v>77</v>
      </c>
      <c r="B85" s="453"/>
      <c r="C85" s="454"/>
      <c r="D85" s="294" t="s">
        <v>77</v>
      </c>
      <c r="E85" s="453"/>
      <c r="F85" s="454"/>
      <c r="G85" s="294" t="s">
        <v>77</v>
      </c>
      <c r="H85" s="453"/>
      <c r="I85" s="454"/>
      <c r="J85" s="294" t="s">
        <v>77</v>
      </c>
      <c r="K85" s="453"/>
      <c r="L85" s="454"/>
      <c r="M85" s="294" t="s">
        <v>77</v>
      </c>
      <c r="N85" s="453"/>
      <c r="O85" s="454"/>
      <c r="P85" s="294" t="s">
        <v>77</v>
      </c>
      <c r="Q85" s="453"/>
      <c r="R85" s="454"/>
      <c r="S85" s="294" t="s">
        <v>77</v>
      </c>
      <c r="T85" s="453"/>
      <c r="U85" s="454"/>
      <c r="V85" s="294" t="s">
        <v>77</v>
      </c>
      <c r="W85" s="453"/>
      <c r="X85" s="454"/>
      <c r="Y85" s="294" t="s">
        <v>77</v>
      </c>
      <c r="Z85" s="453"/>
      <c r="AA85" s="454"/>
      <c r="AB85" s="294" t="s">
        <v>77</v>
      </c>
      <c r="AC85" s="453"/>
      <c r="AD85" s="454"/>
      <c r="AE85" s="294" t="s">
        <v>77</v>
      </c>
      <c r="AF85" s="453"/>
      <c r="AG85" s="454"/>
      <c r="AH85" s="294" t="s">
        <v>77</v>
      </c>
      <c r="AI85" s="453"/>
      <c r="AJ85" s="454"/>
    </row>
    <row r="86" spans="1:36">
      <c r="A86" s="294" t="s">
        <v>44</v>
      </c>
      <c r="B86" s="128"/>
      <c r="C86" s="297"/>
      <c r="D86" s="294" t="s">
        <v>44</v>
      </c>
      <c r="E86" s="128"/>
      <c r="F86" s="297"/>
      <c r="G86" s="294" t="s">
        <v>44</v>
      </c>
      <c r="H86" s="128"/>
      <c r="I86" s="297"/>
      <c r="J86" s="294" t="s">
        <v>44</v>
      </c>
      <c r="K86" s="128"/>
      <c r="L86" s="297"/>
      <c r="M86" s="294" t="s">
        <v>44</v>
      </c>
      <c r="N86" s="128"/>
      <c r="O86" s="297"/>
      <c r="P86" s="294" t="s">
        <v>44</v>
      </c>
      <c r="Q86" s="128"/>
      <c r="R86" s="297"/>
      <c r="S86" s="294" t="s">
        <v>44</v>
      </c>
      <c r="T86" s="128"/>
      <c r="U86" s="297"/>
      <c r="V86" s="294" t="s">
        <v>44</v>
      </c>
      <c r="W86" s="128"/>
      <c r="X86" s="297"/>
      <c r="Y86" s="294" t="s">
        <v>44</v>
      </c>
      <c r="Z86" s="128"/>
      <c r="AA86" s="297"/>
      <c r="AB86" s="294" t="s">
        <v>44</v>
      </c>
      <c r="AC86" s="128"/>
      <c r="AD86" s="297"/>
      <c r="AE86" s="294" t="s">
        <v>44</v>
      </c>
      <c r="AF86" s="128"/>
      <c r="AG86" s="297"/>
      <c r="AH86" s="294" t="s">
        <v>44</v>
      </c>
      <c r="AI86" s="128"/>
      <c r="AJ86" s="297"/>
    </row>
    <row r="87" spans="1:36" ht="15">
      <c r="A87" s="294" t="s">
        <v>45</v>
      </c>
      <c r="B87" s="470"/>
      <c r="C87" s="454"/>
      <c r="D87" s="294" t="s">
        <v>45</v>
      </c>
      <c r="E87" s="470"/>
      <c r="F87" s="454"/>
      <c r="G87" s="294" t="s">
        <v>45</v>
      </c>
      <c r="H87" s="470"/>
      <c r="I87" s="454"/>
      <c r="J87" s="294" t="s">
        <v>45</v>
      </c>
      <c r="K87" s="470"/>
      <c r="L87" s="454"/>
      <c r="M87" s="294" t="s">
        <v>45</v>
      </c>
      <c r="N87" s="470"/>
      <c r="O87" s="454"/>
      <c r="P87" s="294" t="s">
        <v>45</v>
      </c>
      <c r="Q87" s="470"/>
      <c r="R87" s="454"/>
      <c r="S87" s="294" t="s">
        <v>45</v>
      </c>
      <c r="T87" s="470"/>
      <c r="U87" s="454"/>
      <c r="V87" s="294" t="s">
        <v>45</v>
      </c>
      <c r="W87" s="470"/>
      <c r="X87" s="454"/>
      <c r="Y87" s="294" t="s">
        <v>45</v>
      </c>
      <c r="Z87" s="470"/>
      <c r="AA87" s="454"/>
      <c r="AB87" s="294" t="s">
        <v>45</v>
      </c>
      <c r="AC87" s="470"/>
      <c r="AD87" s="454"/>
      <c r="AE87" s="294" t="s">
        <v>45</v>
      </c>
      <c r="AF87" s="470"/>
      <c r="AG87" s="454"/>
      <c r="AH87" s="294" t="s">
        <v>45</v>
      </c>
      <c r="AI87" s="457"/>
      <c r="AJ87" s="458"/>
    </row>
    <row r="88" spans="1:36">
      <c r="A88" s="459"/>
      <c r="B88" s="460"/>
      <c r="C88" s="295"/>
      <c r="D88" s="459"/>
      <c r="E88" s="460"/>
      <c r="F88" s="295"/>
      <c r="G88" s="459"/>
      <c r="H88" s="460"/>
      <c r="I88" s="295"/>
      <c r="J88" s="459"/>
      <c r="K88" s="460"/>
      <c r="L88" s="295"/>
      <c r="M88" s="459"/>
      <c r="N88" s="460"/>
      <c r="O88" s="295"/>
      <c r="P88" s="459"/>
      <c r="Q88" s="460"/>
      <c r="R88" s="295"/>
      <c r="S88" s="459"/>
      <c r="T88" s="460"/>
      <c r="U88" s="295"/>
      <c r="V88" s="459"/>
      <c r="W88" s="460"/>
      <c r="X88" s="295"/>
      <c r="Y88" s="459"/>
      <c r="Z88" s="460"/>
      <c r="AA88" s="295"/>
      <c r="AB88" s="459"/>
      <c r="AC88" s="460"/>
      <c r="AD88" s="295"/>
      <c r="AE88" s="459"/>
      <c r="AF88" s="460"/>
      <c r="AG88" s="295"/>
      <c r="AH88" s="459"/>
      <c r="AI88" s="460"/>
      <c r="AJ88" s="295"/>
    </row>
    <row r="89" spans="1:36" ht="15.75">
      <c r="A89" s="298" t="s">
        <v>229</v>
      </c>
      <c r="B89" s="129"/>
      <c r="C89" s="299" t="str">
        <f>IF(B89="Bevollmächtigte*r","Vollmacht/Zession ist beizulegen!"," ")</f>
        <v xml:space="preserve"> </v>
      </c>
      <c r="D89" s="298" t="s">
        <v>229</v>
      </c>
      <c r="E89" s="129"/>
      <c r="F89" s="299" t="str">
        <f>IF(E89="Bevollmächtigte*r","Vollmacht/Zession ist beizulegen!"," ")</f>
        <v xml:space="preserve"> </v>
      </c>
      <c r="G89" s="298" t="s">
        <v>229</v>
      </c>
      <c r="H89" s="129"/>
      <c r="I89" s="299" t="str">
        <f>IF(H89="Bevollmächtigte*r","Vollmacht/Zession ist beizulegen!"," ")</f>
        <v xml:space="preserve"> </v>
      </c>
      <c r="J89" s="298" t="s">
        <v>229</v>
      </c>
      <c r="K89" s="129"/>
      <c r="L89" s="299" t="str">
        <f>IF(K89="Bevollmächtigte*r","Vollmacht/Zession ist beizulegen!"," ")</f>
        <v xml:space="preserve"> </v>
      </c>
      <c r="M89" s="298" t="s">
        <v>229</v>
      </c>
      <c r="N89" s="129"/>
      <c r="O89" s="299" t="str">
        <f>IF(N89="Bevollmächtigte*r","Vollmacht/Zession ist beizulegen!"," ")</f>
        <v xml:space="preserve"> </v>
      </c>
      <c r="P89" s="298" t="s">
        <v>229</v>
      </c>
      <c r="Q89" s="129"/>
      <c r="R89" s="299" t="str">
        <f>IF(Q89="Bevollmächtigte*r","Vollmacht/Zession ist beizulegen!"," ")</f>
        <v xml:space="preserve"> </v>
      </c>
      <c r="S89" s="298" t="s">
        <v>229</v>
      </c>
      <c r="T89" s="129"/>
      <c r="U89" s="299" t="str">
        <f>IF(T89="Bevollmächtigte*r","Vollmacht/Zession ist beizulegen!"," ")</f>
        <v xml:space="preserve"> </v>
      </c>
      <c r="V89" s="298" t="s">
        <v>229</v>
      </c>
      <c r="W89" s="129"/>
      <c r="X89" s="299" t="str">
        <f>IF(W89="Bevollmächtigte*r","Vollmacht/Zession ist beizulegen!"," ")</f>
        <v xml:space="preserve"> </v>
      </c>
      <c r="Y89" s="298" t="s">
        <v>229</v>
      </c>
      <c r="Z89" s="129"/>
      <c r="AA89" s="299" t="str">
        <f>IF(Z89="Bevollmächtigte*r","Vollmacht/Zession ist beizulegen!"," ")</f>
        <v xml:space="preserve"> </v>
      </c>
      <c r="AB89" s="298" t="s">
        <v>229</v>
      </c>
      <c r="AC89" s="129"/>
      <c r="AD89" s="299" t="str">
        <f>IF(AC89="Bevollmächtigte*r","Vollmacht/Zession ist beizulegen!"," ")</f>
        <v xml:space="preserve"> </v>
      </c>
      <c r="AE89" s="298" t="s">
        <v>229</v>
      </c>
      <c r="AF89" s="129"/>
      <c r="AG89" s="299" t="str">
        <f>IF(AF89="Bevollmächtigte*r","Vollmacht/Zession ist beizulegen!"," ")</f>
        <v xml:space="preserve"> </v>
      </c>
      <c r="AH89" s="298" t="s">
        <v>229</v>
      </c>
      <c r="AI89" s="129"/>
      <c r="AJ89" s="299" t="str">
        <f>IF(AI89="Bevollmächtigte*r","Vollmacht/Zession ist beizulegen!"," ")</f>
        <v xml:space="preserve"> </v>
      </c>
    </row>
    <row r="90" spans="1:36" ht="15.75">
      <c r="A90" s="298" t="s">
        <v>92</v>
      </c>
      <c r="B90" s="130"/>
      <c r="C90" s="300"/>
      <c r="D90" s="298" t="s">
        <v>92</v>
      </c>
      <c r="E90" s="130"/>
      <c r="F90" s="300"/>
      <c r="G90" s="298" t="s">
        <v>92</v>
      </c>
      <c r="H90" s="130"/>
      <c r="I90" s="300"/>
      <c r="J90" s="298" t="s">
        <v>92</v>
      </c>
      <c r="K90" s="130"/>
      <c r="L90" s="300"/>
      <c r="M90" s="298" t="s">
        <v>92</v>
      </c>
      <c r="N90" s="130"/>
      <c r="O90" s="300"/>
      <c r="P90" s="298" t="s">
        <v>92</v>
      </c>
      <c r="Q90" s="130"/>
      <c r="R90" s="300"/>
      <c r="S90" s="298" t="s">
        <v>92</v>
      </c>
      <c r="T90" s="130"/>
      <c r="U90" s="300"/>
      <c r="V90" s="298" t="s">
        <v>92</v>
      </c>
      <c r="W90" s="130"/>
      <c r="X90" s="300"/>
      <c r="Y90" s="298" t="s">
        <v>92</v>
      </c>
      <c r="Z90" s="130"/>
      <c r="AA90" s="300"/>
      <c r="AB90" s="298" t="s">
        <v>92</v>
      </c>
      <c r="AC90" s="130"/>
      <c r="AD90" s="300"/>
      <c r="AE90" s="298" t="s">
        <v>92</v>
      </c>
      <c r="AF90" s="130"/>
      <c r="AG90" s="300"/>
      <c r="AH90" s="298" t="s">
        <v>92</v>
      </c>
      <c r="AI90" s="130"/>
      <c r="AJ90" s="300"/>
    </row>
    <row r="91" spans="1:36" ht="14.25" customHeight="1">
      <c r="A91" s="461" t="s">
        <v>235</v>
      </c>
      <c r="B91" s="462"/>
      <c r="C91" s="463"/>
      <c r="D91" s="461" t="s">
        <v>235</v>
      </c>
      <c r="E91" s="462"/>
      <c r="F91" s="463"/>
      <c r="G91" s="461" t="s">
        <v>235</v>
      </c>
      <c r="H91" s="462"/>
      <c r="I91" s="463"/>
      <c r="J91" s="461" t="s">
        <v>235</v>
      </c>
      <c r="K91" s="462"/>
      <c r="L91" s="463"/>
      <c r="M91" s="461" t="s">
        <v>235</v>
      </c>
      <c r="N91" s="462"/>
      <c r="O91" s="463"/>
      <c r="P91" s="461" t="s">
        <v>235</v>
      </c>
      <c r="Q91" s="462"/>
      <c r="R91" s="463"/>
      <c r="S91" s="461" t="s">
        <v>235</v>
      </c>
      <c r="T91" s="462"/>
      <c r="U91" s="463"/>
      <c r="V91" s="461" t="s">
        <v>235</v>
      </c>
      <c r="W91" s="462"/>
      <c r="X91" s="463"/>
      <c r="Y91" s="461" t="s">
        <v>235</v>
      </c>
      <c r="Z91" s="462"/>
      <c r="AA91" s="463"/>
      <c r="AB91" s="461" t="s">
        <v>235</v>
      </c>
      <c r="AC91" s="462"/>
      <c r="AD91" s="463"/>
      <c r="AE91" s="461" t="s">
        <v>235</v>
      </c>
      <c r="AF91" s="462"/>
      <c r="AG91" s="463"/>
      <c r="AH91" s="461" t="s">
        <v>235</v>
      </c>
      <c r="AI91" s="462"/>
      <c r="AJ91" s="463"/>
    </row>
    <row r="92" spans="1:36">
      <c r="A92" s="461"/>
      <c r="B92" s="462"/>
      <c r="C92" s="433"/>
      <c r="D92" s="461"/>
      <c r="E92" s="462"/>
      <c r="F92" s="433"/>
      <c r="G92" s="461"/>
      <c r="H92" s="462"/>
      <c r="I92" s="433"/>
      <c r="J92" s="461"/>
      <c r="K92" s="462"/>
      <c r="L92" s="433"/>
      <c r="M92" s="461"/>
      <c r="N92" s="462"/>
      <c r="O92" s="433"/>
      <c r="P92" s="461"/>
      <c r="Q92" s="462"/>
      <c r="R92" s="433"/>
      <c r="S92" s="461"/>
      <c r="T92" s="462"/>
      <c r="U92" s="433"/>
      <c r="V92" s="461"/>
      <c r="W92" s="462"/>
      <c r="X92" s="433"/>
      <c r="Y92" s="461"/>
      <c r="Z92" s="462"/>
      <c r="AA92" s="433"/>
      <c r="AB92" s="461"/>
      <c r="AC92" s="462"/>
      <c r="AD92" s="433"/>
      <c r="AE92" s="461"/>
      <c r="AF92" s="462"/>
      <c r="AG92" s="433"/>
      <c r="AH92" s="461"/>
      <c r="AI92" s="462"/>
      <c r="AJ92" s="433"/>
    </row>
    <row r="93" spans="1:36" ht="14.25" customHeight="1">
      <c r="A93" s="430" t="s">
        <v>93</v>
      </c>
      <c r="B93" s="431"/>
      <c r="C93" s="432"/>
      <c r="D93" s="430" t="s">
        <v>93</v>
      </c>
      <c r="E93" s="431"/>
      <c r="F93" s="432"/>
      <c r="G93" s="430" t="s">
        <v>93</v>
      </c>
      <c r="H93" s="431"/>
      <c r="I93" s="432"/>
      <c r="J93" s="430" t="s">
        <v>93</v>
      </c>
      <c r="K93" s="431"/>
      <c r="L93" s="432"/>
      <c r="M93" s="430" t="s">
        <v>93</v>
      </c>
      <c r="N93" s="431"/>
      <c r="O93" s="432"/>
      <c r="P93" s="430" t="s">
        <v>93</v>
      </c>
      <c r="Q93" s="431"/>
      <c r="R93" s="432"/>
      <c r="S93" s="430" t="s">
        <v>93</v>
      </c>
      <c r="T93" s="431"/>
      <c r="U93" s="432"/>
      <c r="V93" s="430" t="s">
        <v>93</v>
      </c>
      <c r="W93" s="431"/>
      <c r="X93" s="432"/>
      <c r="Y93" s="430" t="s">
        <v>93</v>
      </c>
      <c r="Z93" s="431"/>
      <c r="AA93" s="432"/>
      <c r="AB93" s="430" t="s">
        <v>93</v>
      </c>
      <c r="AC93" s="431"/>
      <c r="AD93" s="432"/>
      <c r="AE93" s="430" t="s">
        <v>93</v>
      </c>
      <c r="AF93" s="431"/>
      <c r="AG93" s="432"/>
      <c r="AH93" s="430" t="s">
        <v>93</v>
      </c>
      <c r="AI93" s="431"/>
      <c r="AJ93" s="432"/>
    </row>
    <row r="94" spans="1:36">
      <c r="A94" s="430"/>
      <c r="B94" s="431"/>
      <c r="C94" s="433"/>
      <c r="D94" s="430"/>
      <c r="E94" s="431"/>
      <c r="F94" s="433"/>
      <c r="G94" s="430"/>
      <c r="H94" s="431"/>
      <c r="I94" s="433"/>
      <c r="J94" s="430"/>
      <c r="K94" s="431"/>
      <c r="L94" s="433"/>
      <c r="M94" s="430"/>
      <c r="N94" s="431"/>
      <c r="O94" s="433"/>
      <c r="P94" s="430"/>
      <c r="Q94" s="431"/>
      <c r="R94" s="433"/>
      <c r="S94" s="430"/>
      <c r="T94" s="431"/>
      <c r="U94" s="433"/>
      <c r="V94" s="430"/>
      <c r="W94" s="431"/>
      <c r="X94" s="433"/>
      <c r="Y94" s="430"/>
      <c r="Z94" s="431"/>
      <c r="AA94" s="433"/>
      <c r="AB94" s="430"/>
      <c r="AC94" s="431"/>
      <c r="AD94" s="433"/>
      <c r="AE94" s="430"/>
      <c r="AF94" s="431"/>
      <c r="AG94" s="433"/>
      <c r="AH94" s="430"/>
      <c r="AI94" s="431"/>
      <c r="AJ94" s="433"/>
    </row>
    <row r="95" spans="1:36" ht="14.25" customHeight="1">
      <c r="A95" s="434" t="s">
        <v>85</v>
      </c>
      <c r="B95" s="435"/>
      <c r="C95" s="432"/>
      <c r="D95" s="434" t="s">
        <v>85</v>
      </c>
      <c r="E95" s="435"/>
      <c r="F95" s="432"/>
      <c r="G95" s="434" t="s">
        <v>85</v>
      </c>
      <c r="H95" s="435"/>
      <c r="I95" s="432"/>
      <c r="J95" s="434" t="s">
        <v>85</v>
      </c>
      <c r="K95" s="435"/>
      <c r="L95" s="432"/>
      <c r="M95" s="434" t="s">
        <v>85</v>
      </c>
      <c r="N95" s="435"/>
      <c r="O95" s="432"/>
      <c r="P95" s="434" t="s">
        <v>85</v>
      </c>
      <c r="Q95" s="435"/>
      <c r="R95" s="432"/>
      <c r="S95" s="434" t="s">
        <v>85</v>
      </c>
      <c r="T95" s="435"/>
      <c r="U95" s="432"/>
      <c r="V95" s="434" t="s">
        <v>85</v>
      </c>
      <c r="W95" s="435"/>
      <c r="X95" s="432"/>
      <c r="Y95" s="434" t="s">
        <v>85</v>
      </c>
      <c r="Z95" s="435"/>
      <c r="AA95" s="432"/>
      <c r="AB95" s="434" t="s">
        <v>85</v>
      </c>
      <c r="AC95" s="435"/>
      <c r="AD95" s="432"/>
      <c r="AE95" s="434" t="s">
        <v>85</v>
      </c>
      <c r="AF95" s="435"/>
      <c r="AG95" s="432"/>
      <c r="AH95" s="434" t="s">
        <v>85</v>
      </c>
      <c r="AI95" s="435"/>
      <c r="AJ95" s="432"/>
    </row>
    <row r="96" spans="1:36">
      <c r="A96" s="434"/>
      <c r="B96" s="435"/>
      <c r="C96" s="433"/>
      <c r="D96" s="434"/>
      <c r="E96" s="435"/>
      <c r="F96" s="433"/>
      <c r="G96" s="434"/>
      <c r="H96" s="435"/>
      <c r="I96" s="433"/>
      <c r="J96" s="434"/>
      <c r="K96" s="435"/>
      <c r="L96" s="433"/>
      <c r="M96" s="434"/>
      <c r="N96" s="435"/>
      <c r="O96" s="433"/>
      <c r="P96" s="434"/>
      <c r="Q96" s="435"/>
      <c r="R96" s="433"/>
      <c r="S96" s="434"/>
      <c r="T96" s="435"/>
      <c r="U96" s="433"/>
      <c r="V96" s="434"/>
      <c r="W96" s="435"/>
      <c r="X96" s="433"/>
      <c r="Y96" s="434"/>
      <c r="Z96" s="435"/>
      <c r="AA96" s="433"/>
      <c r="AB96" s="434"/>
      <c r="AC96" s="435"/>
      <c r="AD96" s="433"/>
      <c r="AE96" s="434"/>
      <c r="AF96" s="435"/>
      <c r="AG96" s="433"/>
      <c r="AH96" s="434"/>
      <c r="AI96" s="435"/>
      <c r="AJ96" s="433"/>
    </row>
    <row r="97" spans="1:36" ht="14.25" customHeight="1">
      <c r="A97" s="436" t="s">
        <v>236</v>
      </c>
      <c r="B97" s="437"/>
      <c r="C97" s="432"/>
      <c r="D97" s="436" t="s">
        <v>236</v>
      </c>
      <c r="E97" s="437"/>
      <c r="F97" s="432"/>
      <c r="G97" s="436" t="s">
        <v>236</v>
      </c>
      <c r="H97" s="437"/>
      <c r="I97" s="432"/>
      <c r="J97" s="436" t="s">
        <v>236</v>
      </c>
      <c r="K97" s="437"/>
      <c r="L97" s="432"/>
      <c r="M97" s="436" t="s">
        <v>236</v>
      </c>
      <c r="N97" s="437"/>
      <c r="O97" s="432"/>
      <c r="P97" s="436" t="s">
        <v>236</v>
      </c>
      <c r="Q97" s="437"/>
      <c r="R97" s="432"/>
      <c r="S97" s="436" t="s">
        <v>236</v>
      </c>
      <c r="T97" s="437"/>
      <c r="U97" s="432"/>
      <c r="V97" s="436" t="s">
        <v>236</v>
      </c>
      <c r="W97" s="437"/>
      <c r="X97" s="432"/>
      <c r="Y97" s="436" t="s">
        <v>236</v>
      </c>
      <c r="Z97" s="437"/>
      <c r="AA97" s="432"/>
      <c r="AB97" s="436" t="s">
        <v>236</v>
      </c>
      <c r="AC97" s="437"/>
      <c r="AD97" s="432"/>
      <c r="AE97" s="436" t="s">
        <v>236</v>
      </c>
      <c r="AF97" s="437"/>
      <c r="AG97" s="432"/>
      <c r="AH97" s="436" t="s">
        <v>236</v>
      </c>
      <c r="AI97" s="437"/>
      <c r="AJ97" s="432"/>
    </row>
    <row r="98" spans="1:36">
      <c r="A98" s="436"/>
      <c r="B98" s="437"/>
      <c r="C98" s="433"/>
      <c r="D98" s="436"/>
      <c r="E98" s="437"/>
      <c r="F98" s="433"/>
      <c r="G98" s="436"/>
      <c r="H98" s="437"/>
      <c r="I98" s="433"/>
      <c r="J98" s="436"/>
      <c r="K98" s="437"/>
      <c r="L98" s="433"/>
      <c r="M98" s="436"/>
      <c r="N98" s="437"/>
      <c r="O98" s="433"/>
      <c r="P98" s="436"/>
      <c r="Q98" s="437"/>
      <c r="R98" s="433"/>
      <c r="S98" s="436"/>
      <c r="T98" s="437"/>
      <c r="U98" s="433"/>
      <c r="V98" s="436"/>
      <c r="W98" s="437"/>
      <c r="X98" s="433"/>
      <c r="Y98" s="436"/>
      <c r="Z98" s="437"/>
      <c r="AA98" s="433"/>
      <c r="AB98" s="436"/>
      <c r="AC98" s="437"/>
      <c r="AD98" s="433"/>
      <c r="AE98" s="436"/>
      <c r="AF98" s="437"/>
      <c r="AG98" s="433"/>
      <c r="AH98" s="436"/>
      <c r="AI98" s="437"/>
      <c r="AJ98" s="433"/>
    </row>
    <row r="99" spans="1:36" ht="14.25" customHeight="1">
      <c r="A99" s="438" t="s">
        <v>237</v>
      </c>
      <c r="B99" s="439"/>
      <c r="C99" s="432"/>
      <c r="D99" s="438" t="s">
        <v>237</v>
      </c>
      <c r="E99" s="439"/>
      <c r="F99" s="432"/>
      <c r="G99" s="438" t="s">
        <v>237</v>
      </c>
      <c r="H99" s="439"/>
      <c r="I99" s="432"/>
      <c r="J99" s="438" t="s">
        <v>237</v>
      </c>
      <c r="K99" s="439"/>
      <c r="L99" s="432"/>
      <c r="M99" s="438" t="s">
        <v>237</v>
      </c>
      <c r="N99" s="439"/>
      <c r="O99" s="432"/>
      <c r="P99" s="438" t="s">
        <v>237</v>
      </c>
      <c r="Q99" s="439"/>
      <c r="R99" s="432"/>
      <c r="S99" s="438" t="s">
        <v>237</v>
      </c>
      <c r="T99" s="439"/>
      <c r="U99" s="432"/>
      <c r="V99" s="438" t="s">
        <v>237</v>
      </c>
      <c r="W99" s="439"/>
      <c r="X99" s="432"/>
      <c r="Y99" s="438" t="s">
        <v>237</v>
      </c>
      <c r="Z99" s="439"/>
      <c r="AA99" s="432"/>
      <c r="AB99" s="438" t="s">
        <v>237</v>
      </c>
      <c r="AC99" s="439"/>
      <c r="AD99" s="432"/>
      <c r="AE99" s="438" t="s">
        <v>237</v>
      </c>
      <c r="AF99" s="439"/>
      <c r="AG99" s="432"/>
      <c r="AH99" s="438" t="s">
        <v>237</v>
      </c>
      <c r="AI99" s="439"/>
      <c r="AJ99" s="432"/>
    </row>
    <row r="100" spans="1:36">
      <c r="A100" s="440"/>
      <c r="B100" s="441"/>
      <c r="C100" s="433"/>
      <c r="D100" s="440"/>
      <c r="E100" s="441"/>
      <c r="F100" s="433"/>
      <c r="G100" s="440"/>
      <c r="H100" s="441"/>
      <c r="I100" s="433"/>
      <c r="J100" s="440"/>
      <c r="K100" s="441"/>
      <c r="L100" s="433"/>
      <c r="M100" s="440"/>
      <c r="N100" s="441"/>
      <c r="O100" s="433"/>
      <c r="P100" s="440"/>
      <c r="Q100" s="441"/>
      <c r="R100" s="433"/>
      <c r="S100" s="440"/>
      <c r="T100" s="441"/>
      <c r="U100" s="433"/>
      <c r="V100" s="440"/>
      <c r="W100" s="441"/>
      <c r="X100" s="433"/>
      <c r="Y100" s="440"/>
      <c r="Z100" s="441"/>
      <c r="AA100" s="433"/>
      <c r="AB100" s="440"/>
      <c r="AC100" s="441"/>
      <c r="AD100" s="433"/>
      <c r="AE100" s="440"/>
      <c r="AF100" s="441"/>
      <c r="AG100" s="433"/>
      <c r="AH100" s="440"/>
      <c r="AI100" s="441"/>
      <c r="AJ100" s="433"/>
    </row>
    <row r="101" spans="1:36" ht="17.25" thickBot="1">
      <c r="A101" s="442" t="s">
        <v>90</v>
      </c>
      <c r="B101" s="443"/>
      <c r="C101" s="444"/>
      <c r="D101" s="442" t="s">
        <v>90</v>
      </c>
      <c r="E101" s="443"/>
      <c r="F101" s="444"/>
      <c r="G101" s="442" t="s">
        <v>90</v>
      </c>
      <c r="H101" s="443"/>
      <c r="I101" s="444"/>
      <c r="J101" s="442" t="s">
        <v>90</v>
      </c>
      <c r="K101" s="443"/>
      <c r="L101" s="444"/>
      <c r="M101" s="442" t="s">
        <v>90</v>
      </c>
      <c r="N101" s="443"/>
      <c r="O101" s="444"/>
      <c r="P101" s="442" t="s">
        <v>90</v>
      </c>
      <c r="Q101" s="443"/>
      <c r="R101" s="444"/>
      <c r="S101" s="442" t="s">
        <v>90</v>
      </c>
      <c r="T101" s="443"/>
      <c r="U101" s="444"/>
      <c r="V101" s="442" t="s">
        <v>90</v>
      </c>
      <c r="W101" s="443"/>
      <c r="X101" s="444"/>
      <c r="Y101" s="442" t="s">
        <v>90</v>
      </c>
      <c r="Z101" s="443"/>
      <c r="AA101" s="444"/>
      <c r="AB101" s="442" t="s">
        <v>90</v>
      </c>
      <c r="AC101" s="443"/>
      <c r="AD101" s="444"/>
      <c r="AE101" s="442" t="s">
        <v>90</v>
      </c>
      <c r="AF101" s="443"/>
      <c r="AG101" s="444"/>
      <c r="AH101" s="442" t="s">
        <v>90</v>
      </c>
      <c r="AI101" s="443"/>
      <c r="AJ101" s="444"/>
    </row>
  </sheetData>
  <sheetProtection algorithmName="SHA-512" hashValue="QcoEXtfHLwtMPXQnz631crBgyjEKEDU3nc2mAqT83TCvbIowzgzzNmKH9e310FPFwle+GXvu+juZ+JQrQQfGRA==" saltValue="U3XcI1yNOH5uHUfx0kF4BQ==" spinCount="100000" sheet="1" objects="1" scenarios="1"/>
  <mergeCells count="900">
    <mergeCell ref="A22:A24"/>
    <mergeCell ref="B22:C24"/>
    <mergeCell ref="E32:F32"/>
    <mergeCell ref="C48:C49"/>
    <mergeCell ref="A27:C27"/>
    <mergeCell ref="C42:C43"/>
    <mergeCell ref="C44:C45"/>
    <mergeCell ref="A50:C50"/>
    <mergeCell ref="A40:B41"/>
    <mergeCell ref="A42:B43"/>
    <mergeCell ref="A44:B45"/>
    <mergeCell ref="A48:B49"/>
    <mergeCell ref="A46:B47"/>
    <mergeCell ref="C40:C41"/>
    <mergeCell ref="A28:C28"/>
    <mergeCell ref="B32:C32"/>
    <mergeCell ref="B36:C36"/>
    <mergeCell ref="B34:C34"/>
    <mergeCell ref="B31:C31"/>
    <mergeCell ref="A37:B37"/>
    <mergeCell ref="A29:B29"/>
    <mergeCell ref="D12:E12"/>
    <mergeCell ref="D15:E16"/>
    <mergeCell ref="F15:F16"/>
    <mergeCell ref="D4:E4"/>
    <mergeCell ref="E6:F6"/>
    <mergeCell ref="E9:F9"/>
    <mergeCell ref="D3:F3"/>
    <mergeCell ref="E7:F7"/>
    <mergeCell ref="C46:C47"/>
    <mergeCell ref="B17:C17"/>
    <mergeCell ref="B18:C18"/>
    <mergeCell ref="D44:E45"/>
    <mergeCell ref="A10:C12"/>
    <mergeCell ref="D23:E24"/>
    <mergeCell ref="D40:E41"/>
    <mergeCell ref="D28:F28"/>
    <mergeCell ref="F21:F22"/>
    <mergeCell ref="F23:F24"/>
    <mergeCell ref="D17:E18"/>
    <mergeCell ref="F17:F18"/>
    <mergeCell ref="D19:E20"/>
    <mergeCell ref="F19:F20"/>
    <mergeCell ref="A14:C14"/>
    <mergeCell ref="A17:A18"/>
    <mergeCell ref="G2:I2"/>
    <mergeCell ref="G4:H4"/>
    <mergeCell ref="H6:I6"/>
    <mergeCell ref="D48:E49"/>
    <mergeCell ref="F48:F49"/>
    <mergeCell ref="D50:F50"/>
    <mergeCell ref="D25:F25"/>
    <mergeCell ref="D29:E29"/>
    <mergeCell ref="E31:F31"/>
    <mergeCell ref="E36:F36"/>
    <mergeCell ref="D37:E37"/>
    <mergeCell ref="F44:F45"/>
    <mergeCell ref="D46:E47"/>
    <mergeCell ref="F46:F47"/>
    <mergeCell ref="D27:F27"/>
    <mergeCell ref="F40:F41"/>
    <mergeCell ref="D42:E43"/>
    <mergeCell ref="F42:F43"/>
    <mergeCell ref="E34:F34"/>
    <mergeCell ref="D21:E22"/>
    <mergeCell ref="G17:H18"/>
    <mergeCell ref="I17:I18"/>
    <mergeCell ref="D2:F2"/>
    <mergeCell ref="E11:F11"/>
    <mergeCell ref="G19:H20"/>
    <mergeCell ref="I19:I20"/>
    <mergeCell ref="G21:H22"/>
    <mergeCell ref="I21:I22"/>
    <mergeCell ref="H9:I9"/>
    <mergeCell ref="H11:I11"/>
    <mergeCell ref="G12:H12"/>
    <mergeCell ref="G15:H16"/>
    <mergeCell ref="I15:I16"/>
    <mergeCell ref="G42:H43"/>
    <mergeCell ref="I42:I43"/>
    <mergeCell ref="H31:I31"/>
    <mergeCell ref="H34:I34"/>
    <mergeCell ref="H36:I36"/>
    <mergeCell ref="G23:H24"/>
    <mergeCell ref="I23:I24"/>
    <mergeCell ref="G25:I25"/>
    <mergeCell ref="G27:I27"/>
    <mergeCell ref="G29:H29"/>
    <mergeCell ref="G50:I50"/>
    <mergeCell ref="J2:L2"/>
    <mergeCell ref="J4:K4"/>
    <mergeCell ref="K6:L6"/>
    <mergeCell ref="K9:L9"/>
    <mergeCell ref="K11:L11"/>
    <mergeCell ref="J12:K12"/>
    <mergeCell ref="J15:K16"/>
    <mergeCell ref="L15:L16"/>
    <mergeCell ref="J17:K18"/>
    <mergeCell ref="L17:L18"/>
    <mergeCell ref="J19:K20"/>
    <mergeCell ref="L19:L20"/>
    <mergeCell ref="J21:K22"/>
    <mergeCell ref="G44:H45"/>
    <mergeCell ref="I44:I45"/>
    <mergeCell ref="G46:H47"/>
    <mergeCell ref="I46:I47"/>
    <mergeCell ref="G48:H49"/>
    <mergeCell ref="I48:I49"/>
    <mergeCell ref="G37:H37"/>
    <mergeCell ref="G40:H41"/>
    <mergeCell ref="J50:L50"/>
    <mergeCell ref="I40:I41"/>
    <mergeCell ref="J46:K47"/>
    <mergeCell ref="L46:L47"/>
    <mergeCell ref="J48:K49"/>
    <mergeCell ref="L48:L49"/>
    <mergeCell ref="K36:L36"/>
    <mergeCell ref="J37:K37"/>
    <mergeCell ref="J40:K41"/>
    <mergeCell ref="L40:L41"/>
    <mergeCell ref="J42:K43"/>
    <mergeCell ref="L42:L43"/>
    <mergeCell ref="J29:K29"/>
    <mergeCell ref="K31:L31"/>
    <mergeCell ref="K34:L34"/>
    <mergeCell ref="L21:L22"/>
    <mergeCell ref="J23:K24"/>
    <mergeCell ref="L23:L24"/>
    <mergeCell ref="J25:L25"/>
    <mergeCell ref="J27:L27"/>
    <mergeCell ref="J44:K45"/>
    <mergeCell ref="L44:L45"/>
    <mergeCell ref="M17:N18"/>
    <mergeCell ref="O17:O18"/>
    <mergeCell ref="M19:N20"/>
    <mergeCell ref="O19:O20"/>
    <mergeCell ref="M21:N22"/>
    <mergeCell ref="O21:O22"/>
    <mergeCell ref="M23:N24"/>
    <mergeCell ref="O23:O24"/>
    <mergeCell ref="M25:O25"/>
    <mergeCell ref="M2:O2"/>
    <mergeCell ref="M4:N4"/>
    <mergeCell ref="N6:O6"/>
    <mergeCell ref="N9:O9"/>
    <mergeCell ref="N11:O11"/>
    <mergeCell ref="M12:N12"/>
    <mergeCell ref="M15:N16"/>
    <mergeCell ref="O15:O16"/>
    <mergeCell ref="M3:O3"/>
    <mergeCell ref="M50:O50"/>
    <mergeCell ref="M53:O53"/>
    <mergeCell ref="M55:N55"/>
    <mergeCell ref="N57:O57"/>
    <mergeCell ref="M27:O27"/>
    <mergeCell ref="M29:N29"/>
    <mergeCell ref="N31:O31"/>
    <mergeCell ref="N34:O34"/>
    <mergeCell ref="M42:N43"/>
    <mergeCell ref="O42:O43"/>
    <mergeCell ref="M44:N45"/>
    <mergeCell ref="O44:O45"/>
    <mergeCell ref="M46:N47"/>
    <mergeCell ref="O46:O47"/>
    <mergeCell ref="M48:N49"/>
    <mergeCell ref="O48:O49"/>
    <mergeCell ref="N36:O36"/>
    <mergeCell ref="M37:N37"/>
    <mergeCell ref="M40:N41"/>
    <mergeCell ref="O40:O41"/>
    <mergeCell ref="M93:N94"/>
    <mergeCell ref="O93:O94"/>
    <mergeCell ref="N82:O82"/>
    <mergeCell ref="N85:O85"/>
    <mergeCell ref="N87:O87"/>
    <mergeCell ref="M74:N75"/>
    <mergeCell ref="O74:O75"/>
    <mergeCell ref="M76:O76"/>
    <mergeCell ref="M78:O78"/>
    <mergeCell ref="M80:N80"/>
    <mergeCell ref="M101:O101"/>
    <mergeCell ref="J53:L53"/>
    <mergeCell ref="J55:K55"/>
    <mergeCell ref="K57:L57"/>
    <mergeCell ref="K60:L60"/>
    <mergeCell ref="K62:L62"/>
    <mergeCell ref="J63:K63"/>
    <mergeCell ref="J66:K67"/>
    <mergeCell ref="L66:L67"/>
    <mergeCell ref="J68:K69"/>
    <mergeCell ref="L68:L69"/>
    <mergeCell ref="J70:K71"/>
    <mergeCell ref="L70:L71"/>
    <mergeCell ref="J72:K73"/>
    <mergeCell ref="M95:N96"/>
    <mergeCell ref="O95:O96"/>
    <mergeCell ref="M97:N98"/>
    <mergeCell ref="J91:K92"/>
    <mergeCell ref="O97:O98"/>
    <mergeCell ref="M99:N100"/>
    <mergeCell ref="O99:O100"/>
    <mergeCell ref="M88:N88"/>
    <mergeCell ref="M91:N92"/>
    <mergeCell ref="O91:O92"/>
    <mergeCell ref="J101:L101"/>
    <mergeCell ref="G53:I53"/>
    <mergeCell ref="G55:H55"/>
    <mergeCell ref="H57:I57"/>
    <mergeCell ref="H60:I60"/>
    <mergeCell ref="H62:I62"/>
    <mergeCell ref="G63:H63"/>
    <mergeCell ref="G66:H67"/>
    <mergeCell ref="I66:I67"/>
    <mergeCell ref="G68:H69"/>
    <mergeCell ref="I68:I69"/>
    <mergeCell ref="G70:H71"/>
    <mergeCell ref="I70:I71"/>
    <mergeCell ref="G72:H73"/>
    <mergeCell ref="J95:K96"/>
    <mergeCell ref="L95:L96"/>
    <mergeCell ref="L72:L73"/>
    <mergeCell ref="J74:K75"/>
    <mergeCell ref="L74:L75"/>
    <mergeCell ref="J76:L76"/>
    <mergeCell ref="J78:L78"/>
    <mergeCell ref="J97:K98"/>
    <mergeCell ref="L97:L98"/>
    <mergeCell ref="J99:K100"/>
    <mergeCell ref="L99:L100"/>
    <mergeCell ref="K87:L87"/>
    <mergeCell ref="J88:K88"/>
    <mergeCell ref="G80:H80"/>
    <mergeCell ref="H82:I82"/>
    <mergeCell ref="H85:I85"/>
    <mergeCell ref="L91:L92"/>
    <mergeCell ref="J93:K94"/>
    <mergeCell ref="L93:L94"/>
    <mergeCell ref="J80:K80"/>
    <mergeCell ref="K82:L82"/>
    <mergeCell ref="K85:L85"/>
    <mergeCell ref="I97:I98"/>
    <mergeCell ref="G99:H100"/>
    <mergeCell ref="I99:I100"/>
    <mergeCell ref="H87:I87"/>
    <mergeCell ref="G88:H88"/>
    <mergeCell ref="G91:H92"/>
    <mergeCell ref="I91:I92"/>
    <mergeCell ref="G93:H94"/>
    <mergeCell ref="I93:I94"/>
    <mergeCell ref="G101:I101"/>
    <mergeCell ref="D53:F53"/>
    <mergeCell ref="D55:E55"/>
    <mergeCell ref="E57:F57"/>
    <mergeCell ref="E60:F60"/>
    <mergeCell ref="E62:F62"/>
    <mergeCell ref="D63:E63"/>
    <mergeCell ref="D66:E67"/>
    <mergeCell ref="F66:F67"/>
    <mergeCell ref="D68:E69"/>
    <mergeCell ref="F68:F69"/>
    <mergeCell ref="D70:E71"/>
    <mergeCell ref="F70:F71"/>
    <mergeCell ref="D72:E73"/>
    <mergeCell ref="G95:H96"/>
    <mergeCell ref="I95:I96"/>
    <mergeCell ref="G97:H98"/>
    <mergeCell ref="D91:E92"/>
    <mergeCell ref="I72:I73"/>
    <mergeCell ref="G74:H75"/>
    <mergeCell ref="I74:I75"/>
    <mergeCell ref="G76:I76"/>
    <mergeCell ref="G78:I78"/>
    <mergeCell ref="D101:F101"/>
    <mergeCell ref="A53:C53"/>
    <mergeCell ref="A55:B55"/>
    <mergeCell ref="B57:C57"/>
    <mergeCell ref="B60:C60"/>
    <mergeCell ref="B62:C62"/>
    <mergeCell ref="A63:B63"/>
    <mergeCell ref="A66:B67"/>
    <mergeCell ref="C66:C67"/>
    <mergeCell ref="A68:B69"/>
    <mergeCell ref="C68:C69"/>
    <mergeCell ref="C70:C71"/>
    <mergeCell ref="A72:B73"/>
    <mergeCell ref="D95:E96"/>
    <mergeCell ref="F95:F96"/>
    <mergeCell ref="F72:F73"/>
    <mergeCell ref="D74:E75"/>
    <mergeCell ref="F74:F75"/>
    <mergeCell ref="D76:F76"/>
    <mergeCell ref="D78:F78"/>
    <mergeCell ref="B83:C83"/>
    <mergeCell ref="D97:E98"/>
    <mergeCell ref="F97:F98"/>
    <mergeCell ref="D99:E100"/>
    <mergeCell ref="F99:F100"/>
    <mergeCell ref="E87:F87"/>
    <mergeCell ref="D88:E88"/>
    <mergeCell ref="A80:B80"/>
    <mergeCell ref="B82:C82"/>
    <mergeCell ref="B85:C85"/>
    <mergeCell ref="F91:F92"/>
    <mergeCell ref="D93:E94"/>
    <mergeCell ref="F93:F94"/>
    <mergeCell ref="D80:E80"/>
    <mergeCell ref="E82:F82"/>
    <mergeCell ref="E85:F85"/>
    <mergeCell ref="C97:C98"/>
    <mergeCell ref="A99:B100"/>
    <mergeCell ref="C99:C100"/>
    <mergeCell ref="B87:C87"/>
    <mergeCell ref="A88:B88"/>
    <mergeCell ref="A91:B92"/>
    <mergeCell ref="C91:C92"/>
    <mergeCell ref="A93:B94"/>
    <mergeCell ref="C93:C94"/>
    <mergeCell ref="R21:R22"/>
    <mergeCell ref="P23:Q24"/>
    <mergeCell ref="R23:R24"/>
    <mergeCell ref="P25:R25"/>
    <mergeCell ref="P27:R27"/>
    <mergeCell ref="A101:C101"/>
    <mergeCell ref="P2:R2"/>
    <mergeCell ref="P4:Q4"/>
    <mergeCell ref="Q6:R6"/>
    <mergeCell ref="Q9:R9"/>
    <mergeCell ref="Q11:R11"/>
    <mergeCell ref="P12:Q12"/>
    <mergeCell ref="P15:Q16"/>
    <mergeCell ref="R15:R16"/>
    <mergeCell ref="P17:Q18"/>
    <mergeCell ref="R17:R18"/>
    <mergeCell ref="P19:Q20"/>
    <mergeCell ref="R19:R20"/>
    <mergeCell ref="P21:Q22"/>
    <mergeCell ref="A95:B96"/>
    <mergeCell ref="C95:C96"/>
    <mergeCell ref="A97:B98"/>
    <mergeCell ref="Q36:R36"/>
    <mergeCell ref="C72:C73"/>
    <mergeCell ref="R72:R73"/>
    <mergeCell ref="Q60:R60"/>
    <mergeCell ref="Q62:R62"/>
    <mergeCell ref="P63:Q63"/>
    <mergeCell ref="P66:Q67"/>
    <mergeCell ref="R66:R67"/>
    <mergeCell ref="P50:R50"/>
    <mergeCell ref="P53:R53"/>
    <mergeCell ref="P55:Q55"/>
    <mergeCell ref="Q57:R57"/>
    <mergeCell ref="Q82:R82"/>
    <mergeCell ref="Q85:R85"/>
    <mergeCell ref="Q87:R87"/>
    <mergeCell ref="P74:Q75"/>
    <mergeCell ref="R74:R75"/>
    <mergeCell ref="P76:R76"/>
    <mergeCell ref="P78:R78"/>
    <mergeCell ref="P80:Q80"/>
    <mergeCell ref="Q83:R83"/>
    <mergeCell ref="P101:R101"/>
    <mergeCell ref="P95:Q96"/>
    <mergeCell ref="R95:R96"/>
    <mergeCell ref="P97:Q98"/>
    <mergeCell ref="R97:R98"/>
    <mergeCell ref="P99:Q100"/>
    <mergeCell ref="R99:R100"/>
    <mergeCell ref="P88:Q88"/>
    <mergeCell ref="P91:Q92"/>
    <mergeCell ref="R91:R92"/>
    <mergeCell ref="P93:Q94"/>
    <mergeCell ref="R93:R94"/>
    <mergeCell ref="P3:R3"/>
    <mergeCell ref="P28:R28"/>
    <mergeCell ref="M28:O28"/>
    <mergeCell ref="M54:O54"/>
    <mergeCell ref="P54:R54"/>
    <mergeCell ref="P79:R79"/>
    <mergeCell ref="M79:O79"/>
    <mergeCell ref="A54:C54"/>
    <mergeCell ref="D54:F54"/>
    <mergeCell ref="D79:F79"/>
    <mergeCell ref="A79:C79"/>
    <mergeCell ref="G3:I3"/>
    <mergeCell ref="J3:L3"/>
    <mergeCell ref="J28:L28"/>
    <mergeCell ref="G28:I28"/>
    <mergeCell ref="G54:I54"/>
    <mergeCell ref="J54:L54"/>
    <mergeCell ref="G79:I79"/>
    <mergeCell ref="J79:L79"/>
    <mergeCell ref="P68:Q69"/>
    <mergeCell ref="R68:R69"/>
    <mergeCell ref="P70:Q71"/>
    <mergeCell ref="R70:R71"/>
    <mergeCell ref="P72:Q73"/>
    <mergeCell ref="H7:I7"/>
    <mergeCell ref="H32:I32"/>
    <mergeCell ref="K7:L7"/>
    <mergeCell ref="K32:L32"/>
    <mergeCell ref="N7:O7"/>
    <mergeCell ref="N32:O32"/>
    <mergeCell ref="Q7:R7"/>
    <mergeCell ref="Q32:R32"/>
    <mergeCell ref="B58:C58"/>
    <mergeCell ref="Q58:R58"/>
    <mergeCell ref="P44:Q45"/>
    <mergeCell ref="R44:R45"/>
    <mergeCell ref="P46:Q47"/>
    <mergeCell ref="R46:R47"/>
    <mergeCell ref="P48:Q49"/>
    <mergeCell ref="R48:R49"/>
    <mergeCell ref="P37:Q37"/>
    <mergeCell ref="P40:Q41"/>
    <mergeCell ref="R40:R41"/>
    <mergeCell ref="P42:Q43"/>
    <mergeCell ref="R42:R43"/>
    <mergeCell ref="P29:Q29"/>
    <mergeCell ref="Q31:R31"/>
    <mergeCell ref="Q34:R34"/>
    <mergeCell ref="E58:F58"/>
    <mergeCell ref="E83:F83"/>
    <mergeCell ref="H58:I58"/>
    <mergeCell ref="H83:I83"/>
    <mergeCell ref="K58:L58"/>
    <mergeCell ref="K83:L83"/>
    <mergeCell ref="N58:O58"/>
    <mergeCell ref="N83:O83"/>
    <mergeCell ref="A74:B75"/>
    <mergeCell ref="C74:C75"/>
    <mergeCell ref="A76:C76"/>
    <mergeCell ref="A78:C78"/>
    <mergeCell ref="M68:N69"/>
    <mergeCell ref="O68:O69"/>
    <mergeCell ref="M70:N71"/>
    <mergeCell ref="O70:O71"/>
    <mergeCell ref="M72:N73"/>
    <mergeCell ref="O72:O73"/>
    <mergeCell ref="N60:O60"/>
    <mergeCell ref="N62:O62"/>
    <mergeCell ref="M63:N63"/>
    <mergeCell ref="M66:N67"/>
    <mergeCell ref="O66:O67"/>
    <mergeCell ref="A70:B71"/>
    <mergeCell ref="S2:U2"/>
    <mergeCell ref="S3:U3"/>
    <mergeCell ref="S4:T4"/>
    <mergeCell ref="T6:U6"/>
    <mergeCell ref="T7:U7"/>
    <mergeCell ref="T9:U9"/>
    <mergeCell ref="T11:U11"/>
    <mergeCell ref="S12:T12"/>
    <mergeCell ref="S15:T16"/>
    <mergeCell ref="U15:U16"/>
    <mergeCell ref="S17:T18"/>
    <mergeCell ref="U17:U18"/>
    <mergeCell ref="S19:T20"/>
    <mergeCell ref="U19:U20"/>
    <mergeCell ref="S21:T22"/>
    <mergeCell ref="U21:U22"/>
    <mergeCell ref="S23:T24"/>
    <mergeCell ref="U23:U24"/>
    <mergeCell ref="S25:U25"/>
    <mergeCell ref="S27:U27"/>
    <mergeCell ref="S28:U28"/>
    <mergeCell ref="S29:T29"/>
    <mergeCell ref="T31:U31"/>
    <mergeCell ref="T32:U32"/>
    <mergeCell ref="T34:U34"/>
    <mergeCell ref="T36:U36"/>
    <mergeCell ref="S37:T37"/>
    <mergeCell ref="S40:T41"/>
    <mergeCell ref="U40:U41"/>
    <mergeCell ref="S42:T43"/>
    <mergeCell ref="U42:U43"/>
    <mergeCell ref="S44:T45"/>
    <mergeCell ref="U44:U45"/>
    <mergeCell ref="S46:T47"/>
    <mergeCell ref="U46:U47"/>
    <mergeCell ref="S48:T49"/>
    <mergeCell ref="U48:U49"/>
    <mergeCell ref="S50:U50"/>
    <mergeCell ref="S53:U53"/>
    <mergeCell ref="S54:U54"/>
    <mergeCell ref="S55:T55"/>
    <mergeCell ref="T57:U57"/>
    <mergeCell ref="T58:U58"/>
    <mergeCell ref="T60:U60"/>
    <mergeCell ref="T62:U62"/>
    <mergeCell ref="S63:T63"/>
    <mergeCell ref="S66:T67"/>
    <mergeCell ref="U66:U67"/>
    <mergeCell ref="S68:T69"/>
    <mergeCell ref="U68:U69"/>
    <mergeCell ref="S70:T71"/>
    <mergeCell ref="U70:U71"/>
    <mergeCell ref="S72:T73"/>
    <mergeCell ref="U72:U73"/>
    <mergeCell ref="S74:T75"/>
    <mergeCell ref="U74:U75"/>
    <mergeCell ref="S76:U76"/>
    <mergeCell ref="S78:U78"/>
    <mergeCell ref="S79:U79"/>
    <mergeCell ref="S80:T80"/>
    <mergeCell ref="T82:U82"/>
    <mergeCell ref="T83:U83"/>
    <mergeCell ref="T85:U85"/>
    <mergeCell ref="T87:U87"/>
    <mergeCell ref="S88:T88"/>
    <mergeCell ref="S91:T92"/>
    <mergeCell ref="U91:U92"/>
    <mergeCell ref="S93:T94"/>
    <mergeCell ref="U93:U94"/>
    <mergeCell ref="S95:T96"/>
    <mergeCell ref="U95:U96"/>
    <mergeCell ref="S97:T98"/>
    <mergeCell ref="U97:U98"/>
    <mergeCell ref="S99:T100"/>
    <mergeCell ref="U99:U100"/>
    <mergeCell ref="S101:U101"/>
    <mergeCell ref="V2:X2"/>
    <mergeCell ref="V3:X3"/>
    <mergeCell ref="V4:W4"/>
    <mergeCell ref="W6:X6"/>
    <mergeCell ref="W7:X7"/>
    <mergeCell ref="W9:X9"/>
    <mergeCell ref="W11:X11"/>
    <mergeCell ref="V12:W12"/>
    <mergeCell ref="V15:W16"/>
    <mergeCell ref="X15:X16"/>
    <mergeCell ref="V17:W18"/>
    <mergeCell ref="X17:X18"/>
    <mergeCell ref="V19:W20"/>
    <mergeCell ref="X19:X20"/>
    <mergeCell ref="V21:W22"/>
    <mergeCell ref="X21:X22"/>
    <mergeCell ref="V23:W24"/>
    <mergeCell ref="X23:X24"/>
    <mergeCell ref="V25:X25"/>
    <mergeCell ref="V27:X27"/>
    <mergeCell ref="V28:X28"/>
    <mergeCell ref="V29:W29"/>
    <mergeCell ref="W31:X31"/>
    <mergeCell ref="W32:X32"/>
    <mergeCell ref="W34:X34"/>
    <mergeCell ref="W36:X36"/>
    <mergeCell ref="V37:W37"/>
    <mergeCell ref="V40:W41"/>
    <mergeCell ref="X40:X41"/>
    <mergeCell ref="V42:W43"/>
    <mergeCell ref="X42:X43"/>
    <mergeCell ref="V44:W45"/>
    <mergeCell ref="X44:X45"/>
    <mergeCell ref="V46:W47"/>
    <mergeCell ref="X46:X47"/>
    <mergeCell ref="V48:W49"/>
    <mergeCell ref="X48:X49"/>
    <mergeCell ref="V50:X50"/>
    <mergeCell ref="Y2:AA2"/>
    <mergeCell ref="Y3:AA3"/>
    <mergeCell ref="Y4:Z4"/>
    <mergeCell ref="Z6:AA6"/>
    <mergeCell ref="Z7:AA7"/>
    <mergeCell ref="Z9:AA9"/>
    <mergeCell ref="Z11:AA11"/>
    <mergeCell ref="Y12:Z12"/>
    <mergeCell ref="Y15:Z16"/>
    <mergeCell ref="AA15:AA16"/>
    <mergeCell ref="Y17:Z18"/>
    <mergeCell ref="AA17:AA18"/>
    <mergeCell ref="Y19:Z20"/>
    <mergeCell ref="AA19:AA20"/>
    <mergeCell ref="Y21:Z22"/>
    <mergeCell ref="AA21:AA22"/>
    <mergeCell ref="Y23:Z24"/>
    <mergeCell ref="AA23:AA24"/>
    <mergeCell ref="Y25:AA25"/>
    <mergeCell ref="Y27:AA27"/>
    <mergeCell ref="Y28:AA28"/>
    <mergeCell ref="Y29:Z29"/>
    <mergeCell ref="Z31:AA31"/>
    <mergeCell ref="Z32:AA32"/>
    <mergeCell ref="Z34:AA34"/>
    <mergeCell ref="Z36:AA36"/>
    <mergeCell ref="Y37:Z37"/>
    <mergeCell ref="Y40:Z41"/>
    <mergeCell ref="AA40:AA41"/>
    <mergeCell ref="Y42:Z43"/>
    <mergeCell ref="AA42:AA43"/>
    <mergeCell ref="Y44:Z45"/>
    <mergeCell ref="AA44:AA45"/>
    <mergeCell ref="Y46:Z47"/>
    <mergeCell ref="AA46:AA47"/>
    <mergeCell ref="Y48:Z49"/>
    <mergeCell ref="AA48:AA49"/>
    <mergeCell ref="Y50:AA50"/>
    <mergeCell ref="AB2:AD2"/>
    <mergeCell ref="AB3:AD3"/>
    <mergeCell ref="AB4:AC4"/>
    <mergeCell ref="AC6:AD6"/>
    <mergeCell ref="AC7:AD7"/>
    <mergeCell ref="AC9:AD9"/>
    <mergeCell ref="AC11:AD11"/>
    <mergeCell ref="AB12:AC12"/>
    <mergeCell ref="AB15:AC16"/>
    <mergeCell ref="AD15:AD16"/>
    <mergeCell ref="AB17:AC18"/>
    <mergeCell ref="AD17:AD18"/>
    <mergeCell ref="AB19:AC20"/>
    <mergeCell ref="AD19:AD20"/>
    <mergeCell ref="AB21:AC22"/>
    <mergeCell ref="AD21:AD22"/>
    <mergeCell ref="AB23:AC24"/>
    <mergeCell ref="AD23:AD24"/>
    <mergeCell ref="AB25:AD25"/>
    <mergeCell ref="AB27:AD27"/>
    <mergeCell ref="AB28:AD28"/>
    <mergeCell ref="AB29:AC29"/>
    <mergeCell ref="AC31:AD31"/>
    <mergeCell ref="AC32:AD32"/>
    <mergeCell ref="AC34:AD34"/>
    <mergeCell ref="AC36:AD36"/>
    <mergeCell ref="AB37:AC37"/>
    <mergeCell ref="AB40:AC41"/>
    <mergeCell ref="AD40:AD41"/>
    <mergeCell ref="AB42:AC43"/>
    <mergeCell ref="AD42:AD43"/>
    <mergeCell ref="AB44:AC45"/>
    <mergeCell ref="AD44:AD45"/>
    <mergeCell ref="AB46:AC47"/>
    <mergeCell ref="AD46:AD47"/>
    <mergeCell ref="AB48:AC49"/>
    <mergeCell ref="AD48:AD49"/>
    <mergeCell ref="AB50:AD50"/>
    <mergeCell ref="AE2:AG2"/>
    <mergeCell ref="AE3:AG3"/>
    <mergeCell ref="AE4:AF4"/>
    <mergeCell ref="AF6:AG6"/>
    <mergeCell ref="AF7:AG7"/>
    <mergeCell ref="AF9:AG9"/>
    <mergeCell ref="AF11:AG11"/>
    <mergeCell ref="AE12:AF12"/>
    <mergeCell ref="AE15:AF16"/>
    <mergeCell ref="AG15:AG16"/>
    <mergeCell ref="AE17:AF18"/>
    <mergeCell ref="AG17:AG18"/>
    <mergeCell ref="AE19:AF20"/>
    <mergeCell ref="AG19:AG20"/>
    <mergeCell ref="AE21:AF22"/>
    <mergeCell ref="AG21:AG22"/>
    <mergeCell ref="AE23:AF24"/>
    <mergeCell ref="AG23:AG24"/>
    <mergeCell ref="AE25:AG25"/>
    <mergeCell ref="AE27:AG27"/>
    <mergeCell ref="AE28:AG28"/>
    <mergeCell ref="AE29:AF29"/>
    <mergeCell ref="AF31:AG31"/>
    <mergeCell ref="AF32:AG32"/>
    <mergeCell ref="AF34:AG34"/>
    <mergeCell ref="AF36:AG36"/>
    <mergeCell ref="AE37:AF37"/>
    <mergeCell ref="AE40:AF41"/>
    <mergeCell ref="AG40:AG41"/>
    <mergeCell ref="AE42:AF43"/>
    <mergeCell ref="AG42:AG43"/>
    <mergeCell ref="AE44:AF45"/>
    <mergeCell ref="AG44:AG45"/>
    <mergeCell ref="AE46:AF47"/>
    <mergeCell ref="AG46:AG47"/>
    <mergeCell ref="AE48:AF49"/>
    <mergeCell ref="AG48:AG49"/>
    <mergeCell ref="AE50:AG50"/>
    <mergeCell ref="V53:X53"/>
    <mergeCell ref="V54:X54"/>
    <mergeCell ref="V55:W55"/>
    <mergeCell ref="W57:X57"/>
    <mergeCell ref="W58:X58"/>
    <mergeCell ref="W60:X60"/>
    <mergeCell ref="W62:X62"/>
    <mergeCell ref="V63:W63"/>
    <mergeCell ref="V66:W67"/>
    <mergeCell ref="X66:X67"/>
    <mergeCell ref="V68:W69"/>
    <mergeCell ref="X68:X69"/>
    <mergeCell ref="V70:W71"/>
    <mergeCell ref="X70:X71"/>
    <mergeCell ref="V72:W73"/>
    <mergeCell ref="X72:X73"/>
    <mergeCell ref="V74:W75"/>
    <mergeCell ref="X74:X75"/>
    <mergeCell ref="V76:X76"/>
    <mergeCell ref="V78:X78"/>
    <mergeCell ref="V79:X79"/>
    <mergeCell ref="V80:W80"/>
    <mergeCell ref="W82:X82"/>
    <mergeCell ref="W83:X83"/>
    <mergeCell ref="W85:X85"/>
    <mergeCell ref="W87:X87"/>
    <mergeCell ref="V88:W88"/>
    <mergeCell ref="V91:W92"/>
    <mergeCell ref="X91:X92"/>
    <mergeCell ref="V93:W94"/>
    <mergeCell ref="X93:X94"/>
    <mergeCell ref="V95:W96"/>
    <mergeCell ref="X95:X96"/>
    <mergeCell ref="V97:W98"/>
    <mergeCell ref="X97:X98"/>
    <mergeCell ref="V99:W100"/>
    <mergeCell ref="X99:X100"/>
    <mergeCell ref="V101:X101"/>
    <mergeCell ref="Y53:AA53"/>
    <mergeCell ref="Y54:AA54"/>
    <mergeCell ref="Y55:Z55"/>
    <mergeCell ref="Z57:AA57"/>
    <mergeCell ref="Z58:AA58"/>
    <mergeCell ref="Z60:AA60"/>
    <mergeCell ref="Z62:AA62"/>
    <mergeCell ref="Y63:Z63"/>
    <mergeCell ref="Y66:Z67"/>
    <mergeCell ref="AA66:AA67"/>
    <mergeCell ref="Y68:Z69"/>
    <mergeCell ref="AA68:AA69"/>
    <mergeCell ref="Y70:Z71"/>
    <mergeCell ref="AA70:AA71"/>
    <mergeCell ref="Y72:Z73"/>
    <mergeCell ref="AA72:AA73"/>
    <mergeCell ref="Y74:Z75"/>
    <mergeCell ref="AA74:AA75"/>
    <mergeCell ref="Y76:AA76"/>
    <mergeCell ref="Y78:AA78"/>
    <mergeCell ref="Y79:AA79"/>
    <mergeCell ref="Y80:Z80"/>
    <mergeCell ref="Z82:AA82"/>
    <mergeCell ref="Z83:AA83"/>
    <mergeCell ref="Z85:AA85"/>
    <mergeCell ref="Z87:AA87"/>
    <mergeCell ref="Y88:Z88"/>
    <mergeCell ref="Y91:Z92"/>
    <mergeCell ref="AA91:AA92"/>
    <mergeCell ref="Y93:Z94"/>
    <mergeCell ref="AA93:AA94"/>
    <mergeCell ref="Y95:Z96"/>
    <mergeCell ref="AA95:AA96"/>
    <mergeCell ref="Y97:Z98"/>
    <mergeCell ref="AA97:AA98"/>
    <mergeCell ref="Y99:Z100"/>
    <mergeCell ref="AA99:AA100"/>
    <mergeCell ref="Y101:AA101"/>
    <mergeCell ref="AB53:AD53"/>
    <mergeCell ref="AB54:AD54"/>
    <mergeCell ref="AB55:AC55"/>
    <mergeCell ref="AC57:AD57"/>
    <mergeCell ref="AC58:AD58"/>
    <mergeCell ref="AC60:AD60"/>
    <mergeCell ref="AC62:AD62"/>
    <mergeCell ref="AB63:AC63"/>
    <mergeCell ref="AB66:AC67"/>
    <mergeCell ref="AD66:AD67"/>
    <mergeCell ref="AB68:AC69"/>
    <mergeCell ref="AD68:AD69"/>
    <mergeCell ref="AB70:AC71"/>
    <mergeCell ref="AD70:AD71"/>
    <mergeCell ref="AB72:AC73"/>
    <mergeCell ref="AD72:AD73"/>
    <mergeCell ref="AB74:AC75"/>
    <mergeCell ref="AD74:AD75"/>
    <mergeCell ref="AB76:AD76"/>
    <mergeCell ref="AB78:AD78"/>
    <mergeCell ref="AB79:AD79"/>
    <mergeCell ref="AB80:AC80"/>
    <mergeCell ref="AC82:AD82"/>
    <mergeCell ref="AC83:AD83"/>
    <mergeCell ref="AC85:AD85"/>
    <mergeCell ref="AC87:AD87"/>
    <mergeCell ref="AB88:AC88"/>
    <mergeCell ref="AB91:AC92"/>
    <mergeCell ref="AD91:AD92"/>
    <mergeCell ref="AB93:AC94"/>
    <mergeCell ref="AD93:AD94"/>
    <mergeCell ref="AB95:AC96"/>
    <mergeCell ref="AD95:AD96"/>
    <mergeCell ref="AB97:AC98"/>
    <mergeCell ref="AD97:AD98"/>
    <mergeCell ref="AB99:AC100"/>
    <mergeCell ref="AD99:AD100"/>
    <mergeCell ref="AB101:AD101"/>
    <mergeCell ref="AE53:AG53"/>
    <mergeCell ref="AE54:AG54"/>
    <mergeCell ref="AE55:AF55"/>
    <mergeCell ref="AF57:AG57"/>
    <mergeCell ref="AF58:AG58"/>
    <mergeCell ref="AF60:AG60"/>
    <mergeCell ref="AF62:AG62"/>
    <mergeCell ref="AE63:AF63"/>
    <mergeCell ref="AE66:AF67"/>
    <mergeCell ref="AG66:AG67"/>
    <mergeCell ref="AE68:AF69"/>
    <mergeCell ref="AG68:AG69"/>
    <mergeCell ref="AE70:AF71"/>
    <mergeCell ref="AG70:AG71"/>
    <mergeCell ref="AE72:AF73"/>
    <mergeCell ref="AG72:AG73"/>
    <mergeCell ref="AE74:AF75"/>
    <mergeCell ref="AG74:AG75"/>
    <mergeCell ref="AE76:AG76"/>
    <mergeCell ref="AE78:AG78"/>
    <mergeCell ref="AE79:AG79"/>
    <mergeCell ref="AE80:AF80"/>
    <mergeCell ref="AF82:AG82"/>
    <mergeCell ref="AF83:AG83"/>
    <mergeCell ref="AF85:AG85"/>
    <mergeCell ref="AF87:AG87"/>
    <mergeCell ref="AE88:AF88"/>
    <mergeCell ref="AE91:AF92"/>
    <mergeCell ref="AG91:AG92"/>
    <mergeCell ref="AE93:AF94"/>
    <mergeCell ref="AG93:AG94"/>
    <mergeCell ref="AE95:AF96"/>
    <mergeCell ref="AG95:AG96"/>
    <mergeCell ref="AE97:AF98"/>
    <mergeCell ref="AG97:AG98"/>
    <mergeCell ref="AE99:AF100"/>
    <mergeCell ref="AG99:AG100"/>
    <mergeCell ref="AE101:AG101"/>
    <mergeCell ref="AH2:AJ2"/>
    <mergeCell ref="AH3:AJ3"/>
    <mergeCell ref="AH4:AI4"/>
    <mergeCell ref="AI6:AJ6"/>
    <mergeCell ref="AI7:AJ7"/>
    <mergeCell ref="AI9:AJ9"/>
    <mergeCell ref="AI11:AJ11"/>
    <mergeCell ref="AH12:AI12"/>
    <mergeCell ref="AH15:AI16"/>
    <mergeCell ref="AJ15:AJ16"/>
    <mergeCell ref="AH17:AI18"/>
    <mergeCell ref="AJ17:AJ18"/>
    <mergeCell ref="AH19:AI20"/>
    <mergeCell ref="AJ19:AJ20"/>
    <mergeCell ref="AH21:AI22"/>
    <mergeCell ref="AJ21:AJ22"/>
    <mergeCell ref="AH23:AI24"/>
    <mergeCell ref="AJ23:AJ24"/>
    <mergeCell ref="AH25:AJ25"/>
    <mergeCell ref="AH27:AJ27"/>
    <mergeCell ref="AH28:AJ28"/>
    <mergeCell ref="AH29:AI29"/>
    <mergeCell ref="AI31:AJ31"/>
    <mergeCell ref="AI32:AJ32"/>
    <mergeCell ref="AI34:AJ34"/>
    <mergeCell ref="AI36:AJ36"/>
    <mergeCell ref="AH37:AI37"/>
    <mergeCell ref="AH40:AI41"/>
    <mergeCell ref="AJ40:AJ41"/>
    <mergeCell ref="AH42:AI43"/>
    <mergeCell ref="AJ42:AJ43"/>
    <mergeCell ref="AH44:AI45"/>
    <mergeCell ref="AJ44:AJ45"/>
    <mergeCell ref="AH46:AI47"/>
    <mergeCell ref="AJ46:AJ47"/>
    <mergeCell ref="AH48:AI49"/>
    <mergeCell ref="AJ48:AJ49"/>
    <mergeCell ref="AH50:AJ50"/>
    <mergeCell ref="AH53:AJ53"/>
    <mergeCell ref="AH54:AJ54"/>
    <mergeCell ref="AH55:AI55"/>
    <mergeCell ref="AI57:AJ57"/>
    <mergeCell ref="AI58:AJ58"/>
    <mergeCell ref="AI60:AJ60"/>
    <mergeCell ref="AI62:AJ62"/>
    <mergeCell ref="AH63:AI63"/>
    <mergeCell ref="AH66:AI67"/>
    <mergeCell ref="AJ66:AJ67"/>
    <mergeCell ref="AH68:AI69"/>
    <mergeCell ref="AJ68:AJ69"/>
    <mergeCell ref="AH70:AI71"/>
    <mergeCell ref="AJ70:AJ71"/>
    <mergeCell ref="AH72:AI73"/>
    <mergeCell ref="AJ72:AJ73"/>
    <mergeCell ref="AH74:AI75"/>
    <mergeCell ref="AJ74:AJ75"/>
    <mergeCell ref="AH76:AJ76"/>
    <mergeCell ref="AH78:AJ78"/>
    <mergeCell ref="AH79:AJ79"/>
    <mergeCell ref="AH80:AI80"/>
    <mergeCell ref="AI82:AJ82"/>
    <mergeCell ref="AI83:AJ83"/>
    <mergeCell ref="AI85:AJ85"/>
    <mergeCell ref="AI87:AJ87"/>
    <mergeCell ref="AH88:AI88"/>
    <mergeCell ref="AH91:AI92"/>
    <mergeCell ref="AJ91:AJ92"/>
    <mergeCell ref="AH93:AI94"/>
    <mergeCell ref="AJ93:AJ94"/>
    <mergeCell ref="AH95:AI96"/>
    <mergeCell ref="AJ95:AJ96"/>
    <mergeCell ref="AH97:AI98"/>
    <mergeCell ref="AJ97:AJ98"/>
    <mergeCell ref="AH99:AI100"/>
    <mergeCell ref="AJ99:AJ100"/>
    <mergeCell ref="AH101:AJ101"/>
  </mergeCells>
  <conditionalFormatting sqref="B38:B39">
    <cfRule type="duplicateValues" dxfId="640" priority="308"/>
  </conditionalFormatting>
  <conditionalFormatting sqref="A28:C28">
    <cfRule type="containsText" dxfId="639" priority="239" operator="containsText" text="Überprüfen Sie die Gesamtanzahlen der eingetragenen Kinder!">
      <formula>NOT(ISERROR(SEARCH("Überprüfen Sie die Gesamtanzahlen der eingetragenen Kinder!",A28)))</formula>
    </cfRule>
  </conditionalFormatting>
  <conditionalFormatting sqref="D54:F54">
    <cfRule type="containsText" dxfId="638" priority="161" operator="containsText" text="Überprüfen Sie die Gesamtanzahlen der eingetragenen Kinder!">
      <formula>NOT(ISERROR(SEARCH("Überprüfen Sie die Gesamtanzahlen der eingetragenen Kinder!",D54)))</formula>
    </cfRule>
  </conditionalFormatting>
  <conditionalFormatting sqref="A79:C79">
    <cfRule type="containsText" dxfId="637" priority="163" operator="containsText" text="Überprüfen Sie die Gesamtanzahlen der eingetragenen Kinder!">
      <formula>NOT(ISERROR(SEARCH("Überprüfen Sie die Gesamtanzahlen der eingetragenen Kinder!",A79)))</formula>
    </cfRule>
  </conditionalFormatting>
  <conditionalFormatting sqref="G54:I54">
    <cfRule type="containsText" dxfId="636" priority="157" operator="containsText" text="Überprüfen Sie die Gesamtanzahlen der eingetragenen Kinder!">
      <formula>NOT(ISERROR(SEARCH("Überprüfen Sie die Gesamtanzahlen der eingetragenen Kinder!",G54)))</formula>
    </cfRule>
  </conditionalFormatting>
  <conditionalFormatting sqref="S79:U79">
    <cfRule type="containsText" dxfId="635" priority="135" operator="containsText" text="Überprüfen Sie die Gesamtanzahlen der eingetragenen Kinder!">
      <formula>NOT(ISERROR(SEARCH("Überprüfen Sie die Gesamtanzahlen der eingetragenen Kinder!",S79)))</formula>
    </cfRule>
  </conditionalFormatting>
  <conditionalFormatting sqref="V3:X3">
    <cfRule type="containsText" dxfId="634" priority="133" operator="containsText" text="Überprüfen Sie die Gesamtanzahlen der eingetragenen Kinder!">
      <formula>NOT(ISERROR(SEARCH("Überprüfen Sie die Gesamtanzahlen der eingetragenen Kinder!",V3)))</formula>
    </cfRule>
  </conditionalFormatting>
  <conditionalFormatting sqref="Y3:AA3">
    <cfRule type="containsText" dxfId="633" priority="129" operator="containsText" text="Überprüfen Sie die Gesamtanzahlen der eingetragenen Kinder!">
      <formula>NOT(ISERROR(SEARCH("Überprüfen Sie die Gesamtanzahlen der eingetragenen Kinder!",Y3)))</formula>
    </cfRule>
  </conditionalFormatting>
  <conditionalFormatting sqref="M54:O54">
    <cfRule type="containsText" dxfId="632" priority="149" operator="containsText" text="Überprüfen Sie die Gesamtanzahlen der eingetragenen Kinder!">
      <formula>NOT(ISERROR(SEARCH("Überprüfen Sie die Gesamtanzahlen der eingetragenen Kinder!",M54)))</formula>
    </cfRule>
  </conditionalFormatting>
  <conditionalFormatting sqref="J79:L79">
    <cfRule type="containsText" dxfId="631" priority="151" operator="containsText" text="Überprüfen Sie die Gesamtanzahlen der eingetragenen Kinder!">
      <formula>NOT(ISERROR(SEARCH("Überprüfen Sie die Gesamtanzahlen der eingetragenen Kinder!",J79)))</formula>
    </cfRule>
  </conditionalFormatting>
  <conditionalFormatting sqref="M79:O79">
    <cfRule type="containsText" dxfId="630" priority="147" operator="containsText" text="Überprüfen Sie die Gesamtanzahlen der eingetragenen Kinder!">
      <formula>NOT(ISERROR(SEARCH("Überprüfen Sie die Gesamtanzahlen der eingetragenen Kinder!",M79)))</formula>
    </cfRule>
  </conditionalFormatting>
  <conditionalFormatting sqref="AB3:AD3">
    <cfRule type="containsText" dxfId="629" priority="125" operator="containsText" text="Überprüfen Sie die Gesamtanzahlen der eingetragenen Kinder!">
      <formula>NOT(ISERROR(SEARCH("Überprüfen Sie die Gesamtanzahlen der eingetragenen Kinder!",AB3)))</formula>
    </cfRule>
  </conditionalFormatting>
  <conditionalFormatting sqref="Y28:AA28">
    <cfRule type="containsText" dxfId="628" priority="127" operator="containsText" text="Überprüfen Sie die Gesamtanzahlen der eingetragenen Kinder!">
      <formula>NOT(ISERROR(SEARCH("Überprüfen Sie die Gesamtanzahlen der eingetragenen Kinder!",Y28)))</formula>
    </cfRule>
  </conditionalFormatting>
  <conditionalFormatting sqref="AE3:AG3">
    <cfRule type="containsText" dxfId="627" priority="121" operator="containsText" text="Überprüfen Sie die Gesamtanzahlen der eingetragenen Kinder!">
      <formula>NOT(ISERROR(SEARCH("Überprüfen Sie die Gesamtanzahlen der eingetragenen Kinder!",AE3)))</formula>
    </cfRule>
  </conditionalFormatting>
  <conditionalFormatting sqref="S3:U3">
    <cfRule type="containsText" dxfId="626" priority="141" operator="containsText" text="Überprüfen Sie die Gesamtanzahlen der eingetragenen Kinder!">
      <formula>NOT(ISERROR(SEARCH("Überprüfen Sie die Gesamtanzahlen der eingetragenen Kinder!",S3)))</formula>
    </cfRule>
  </conditionalFormatting>
  <conditionalFormatting sqref="P79:R79">
    <cfRule type="containsText" dxfId="625" priority="143" operator="containsText" text="Überprüfen Sie die Gesamtanzahlen der eingetragenen Kinder!">
      <formula>NOT(ISERROR(SEARCH("Überprüfen Sie die Gesamtanzahlen der eingetragenen Kinder!",P79)))</formula>
    </cfRule>
  </conditionalFormatting>
  <conditionalFormatting sqref="S54:U54">
    <cfRule type="containsText" dxfId="624" priority="137" operator="containsText" text="Überprüfen Sie die Gesamtanzahlen der eingetragenen Kinder!">
      <formula>NOT(ISERROR(SEARCH("Überprüfen Sie die Gesamtanzahlen der eingetragenen Kinder!",S54)))</formula>
    </cfRule>
  </conditionalFormatting>
  <conditionalFormatting sqref="AH54:AJ54">
    <cfRule type="containsText" dxfId="623" priority="97" operator="containsText" text="Überprüfen Sie die Gesamtanzahlen der eingetragenen Kinder!">
      <formula>NOT(ISERROR(SEARCH("Überprüfen Sie die Gesamtanzahlen der eingetragenen Kinder!",AH54)))</formula>
    </cfRule>
  </conditionalFormatting>
  <conditionalFormatting sqref="D3:F3">
    <cfRule type="containsText" dxfId="622" priority="185" operator="containsText" text="Überprüfen Sie die Gesamtanzahlen der eingetragenen Kinder!">
      <formula>NOT(ISERROR(SEARCH("Überprüfen Sie die Gesamtanzahlen der eingetragenen Kinder!",D3)))</formula>
    </cfRule>
  </conditionalFormatting>
  <conditionalFormatting sqref="D28:F28">
    <cfRule type="containsText" dxfId="621" priority="183" operator="containsText" text="Überprüfen Sie die Gesamtanzahlen der eingetragenen Kinder!">
      <formula>NOT(ISERROR(SEARCH("Überprüfen Sie die Gesamtanzahlen der eingetragenen Kinder!",D28)))</formula>
    </cfRule>
  </conditionalFormatting>
  <conditionalFormatting sqref="G3:I3">
    <cfRule type="containsText" dxfId="620" priority="181" operator="containsText" text="Überprüfen Sie die Gesamtanzahlen der eingetragenen Kinder!">
      <formula>NOT(ISERROR(SEARCH("Überprüfen Sie die Gesamtanzahlen der eingetragenen Kinder!",G3)))</formula>
    </cfRule>
  </conditionalFormatting>
  <conditionalFormatting sqref="G28:I28">
    <cfRule type="containsText" dxfId="619" priority="179" operator="containsText" text="Überprüfen Sie die Gesamtanzahlen der eingetragenen Kinder!">
      <formula>NOT(ISERROR(SEARCH("Überprüfen Sie die Gesamtanzahlen der eingetragenen Kinder!",G28)))</formula>
    </cfRule>
  </conditionalFormatting>
  <conditionalFormatting sqref="J3:L3">
    <cfRule type="containsText" dxfId="618" priority="177" operator="containsText" text="Überprüfen Sie die Gesamtanzahlen der eingetragenen Kinder!">
      <formula>NOT(ISERROR(SEARCH("Überprüfen Sie die Gesamtanzahlen der eingetragenen Kinder!",J3)))</formula>
    </cfRule>
  </conditionalFormatting>
  <conditionalFormatting sqref="J28:L28">
    <cfRule type="containsText" dxfId="617" priority="175" operator="containsText" text="Überprüfen Sie die Gesamtanzahlen der eingetragenen Kinder!">
      <formula>NOT(ISERROR(SEARCH("Überprüfen Sie die Gesamtanzahlen der eingetragenen Kinder!",J28)))</formula>
    </cfRule>
  </conditionalFormatting>
  <conditionalFormatting sqref="M3:O3">
    <cfRule type="containsText" dxfId="616" priority="173" operator="containsText" text="Überprüfen Sie die Gesamtanzahlen der eingetragenen Kinder!">
      <formula>NOT(ISERROR(SEARCH("Überprüfen Sie die Gesamtanzahlen der eingetragenen Kinder!",M3)))</formula>
    </cfRule>
  </conditionalFormatting>
  <conditionalFormatting sqref="M28:O28">
    <cfRule type="containsText" dxfId="615" priority="171" operator="containsText" text="Überprüfen Sie die Gesamtanzahlen der eingetragenen Kinder!">
      <formula>NOT(ISERROR(SEARCH("Überprüfen Sie die Gesamtanzahlen der eingetragenen Kinder!",M28)))</formula>
    </cfRule>
  </conditionalFormatting>
  <conditionalFormatting sqref="P3:R3">
    <cfRule type="containsText" dxfId="614" priority="169" operator="containsText" text="Überprüfen Sie die Gesamtanzahlen der eingetragenen Kinder!">
      <formula>NOT(ISERROR(SEARCH("Überprüfen Sie die Gesamtanzahlen der eingetragenen Kinder!",P3)))</formula>
    </cfRule>
  </conditionalFormatting>
  <conditionalFormatting sqref="P28:R28">
    <cfRule type="containsText" dxfId="613" priority="167" operator="containsText" text="Überprüfen Sie die Gesamtanzahlen der eingetragenen Kinder!">
      <formula>NOT(ISERROR(SEARCH("Überprüfen Sie die Gesamtanzahlen der eingetragenen Kinder!",P28)))</formula>
    </cfRule>
  </conditionalFormatting>
  <conditionalFormatting sqref="A54:C54">
    <cfRule type="containsText" dxfId="612" priority="165" operator="containsText" text="Überprüfen Sie die Gesamtanzahlen der eingetragenen Kinder!">
      <formula>NOT(ISERROR(SEARCH("Überprüfen Sie die Gesamtanzahlen der eingetragenen Kinder!",A54)))</formula>
    </cfRule>
  </conditionalFormatting>
  <conditionalFormatting sqref="D79:F79">
    <cfRule type="containsText" dxfId="611" priority="159" operator="containsText" text="Überprüfen Sie die Gesamtanzahlen der eingetragenen Kinder!">
      <formula>NOT(ISERROR(SEARCH("Überprüfen Sie die Gesamtanzahlen der eingetragenen Kinder!",D79)))</formula>
    </cfRule>
  </conditionalFormatting>
  <conditionalFormatting sqref="G79:I79">
    <cfRule type="containsText" dxfId="610" priority="155" operator="containsText" text="Überprüfen Sie die Gesamtanzahlen der eingetragenen Kinder!">
      <formula>NOT(ISERROR(SEARCH("Überprüfen Sie die Gesamtanzahlen der eingetragenen Kinder!",G79)))</formula>
    </cfRule>
  </conditionalFormatting>
  <conditionalFormatting sqref="J54:L54">
    <cfRule type="containsText" dxfId="609" priority="153" operator="containsText" text="Überprüfen Sie die Gesamtanzahlen der eingetragenen Kinder!">
      <formula>NOT(ISERROR(SEARCH("Überprüfen Sie die Gesamtanzahlen der eingetragenen Kinder!",J54)))</formula>
    </cfRule>
  </conditionalFormatting>
  <conditionalFormatting sqref="P54:R54">
    <cfRule type="containsText" dxfId="608" priority="145" operator="containsText" text="Überprüfen Sie die Gesamtanzahlen der eingetragenen Kinder!">
      <formula>NOT(ISERROR(SEARCH("Überprüfen Sie die Gesamtanzahlen der eingetragenen Kinder!",P54)))</formula>
    </cfRule>
  </conditionalFormatting>
  <conditionalFormatting sqref="S28:U28">
    <cfRule type="containsText" dxfId="607" priority="139" operator="containsText" text="Überprüfen Sie die Gesamtanzahlen der eingetragenen Kinder!">
      <formula>NOT(ISERROR(SEARCH("Überprüfen Sie die Gesamtanzahlen der eingetragenen Kinder!",S28)))</formula>
    </cfRule>
  </conditionalFormatting>
  <conditionalFormatting sqref="V28:X28">
    <cfRule type="containsText" dxfId="606" priority="131" operator="containsText" text="Überprüfen Sie die Gesamtanzahlen der eingetragenen Kinder!">
      <formula>NOT(ISERROR(SEARCH("Überprüfen Sie die Gesamtanzahlen der eingetragenen Kinder!",V28)))</formula>
    </cfRule>
  </conditionalFormatting>
  <conditionalFormatting sqref="AB28:AD28">
    <cfRule type="containsText" dxfId="605" priority="123" operator="containsText" text="Überprüfen Sie die Gesamtanzahlen der eingetragenen Kinder!">
      <formula>NOT(ISERROR(SEARCH("Überprüfen Sie die Gesamtanzahlen der eingetragenen Kinder!",AB28)))</formula>
    </cfRule>
  </conditionalFormatting>
  <conditionalFormatting sqref="AE28:AG28">
    <cfRule type="containsText" dxfId="604" priority="119" operator="containsText" text="Überprüfen Sie die Gesamtanzahlen der eingetragenen Kinder!">
      <formula>NOT(ISERROR(SEARCH("Überprüfen Sie die Gesamtanzahlen der eingetragenen Kinder!",AE28)))</formula>
    </cfRule>
  </conditionalFormatting>
  <conditionalFormatting sqref="V54:X54">
    <cfRule type="containsText" dxfId="603" priority="117" operator="containsText" text="Überprüfen Sie die Gesamtanzahlen der eingetragenen Kinder!">
      <formula>NOT(ISERROR(SEARCH("Überprüfen Sie die Gesamtanzahlen der eingetragenen Kinder!",V54)))</formula>
    </cfRule>
  </conditionalFormatting>
  <conditionalFormatting sqref="V79:X79">
    <cfRule type="containsText" dxfId="602" priority="115" operator="containsText" text="Überprüfen Sie die Gesamtanzahlen der eingetragenen Kinder!">
      <formula>NOT(ISERROR(SEARCH("Überprüfen Sie die Gesamtanzahlen der eingetragenen Kinder!",V79)))</formula>
    </cfRule>
  </conditionalFormatting>
  <conditionalFormatting sqref="Y54:AA54">
    <cfRule type="containsText" dxfId="601" priority="113" operator="containsText" text="Überprüfen Sie die Gesamtanzahlen der eingetragenen Kinder!">
      <formula>NOT(ISERROR(SEARCH("Überprüfen Sie die Gesamtanzahlen der eingetragenen Kinder!",Y54)))</formula>
    </cfRule>
  </conditionalFormatting>
  <conditionalFormatting sqref="Y79:AA79">
    <cfRule type="containsText" dxfId="600" priority="111" operator="containsText" text="Überprüfen Sie die Gesamtanzahlen der eingetragenen Kinder!">
      <formula>NOT(ISERROR(SEARCH("Überprüfen Sie die Gesamtanzahlen der eingetragenen Kinder!",Y79)))</formula>
    </cfRule>
  </conditionalFormatting>
  <conditionalFormatting sqref="AB54:AD54">
    <cfRule type="containsText" dxfId="599" priority="109" operator="containsText" text="Überprüfen Sie die Gesamtanzahlen der eingetragenen Kinder!">
      <formula>NOT(ISERROR(SEARCH("Überprüfen Sie die Gesamtanzahlen der eingetragenen Kinder!",AB54)))</formula>
    </cfRule>
  </conditionalFormatting>
  <conditionalFormatting sqref="AB79:AD79">
    <cfRule type="containsText" dxfId="598" priority="107" operator="containsText" text="Überprüfen Sie die Gesamtanzahlen der eingetragenen Kinder!">
      <formula>NOT(ISERROR(SEARCH("Überprüfen Sie die Gesamtanzahlen der eingetragenen Kinder!",AB79)))</formula>
    </cfRule>
  </conditionalFormatting>
  <conditionalFormatting sqref="AE54:AG54">
    <cfRule type="containsText" dxfId="597" priority="105" operator="containsText" text="Überprüfen Sie die Gesamtanzahlen der eingetragenen Kinder!">
      <formula>NOT(ISERROR(SEARCH("Überprüfen Sie die Gesamtanzahlen der eingetragenen Kinder!",AE54)))</formula>
    </cfRule>
  </conditionalFormatting>
  <conditionalFormatting sqref="AE79:AG79">
    <cfRule type="containsText" dxfId="596" priority="103" operator="containsText" text="Überprüfen Sie die Gesamtanzahlen der eingetragenen Kinder!">
      <formula>NOT(ISERROR(SEARCH("Überprüfen Sie die Gesamtanzahlen der eingetragenen Kinder!",AE79)))</formula>
    </cfRule>
  </conditionalFormatting>
  <conditionalFormatting sqref="AH3:AJ3">
    <cfRule type="containsText" dxfId="595" priority="101" operator="containsText" text="Überprüfen Sie die Gesamtanzahlen der eingetragenen Kinder!">
      <formula>NOT(ISERROR(SEARCH("Überprüfen Sie die Gesamtanzahlen der eingetragenen Kinder!",AH3)))</formula>
    </cfRule>
  </conditionalFormatting>
  <conditionalFormatting sqref="AH28:AJ28">
    <cfRule type="containsText" dxfId="594" priority="99" operator="containsText" text="Überprüfen Sie die Gesamtanzahlen der eingetragenen Kinder!">
      <formula>NOT(ISERROR(SEARCH("Überprüfen Sie die Gesamtanzahlen der eingetragenen Kinder!",AH28)))</formula>
    </cfRule>
  </conditionalFormatting>
  <conditionalFormatting sqref="AH79:AJ79">
    <cfRule type="containsText" dxfId="593" priority="95" operator="containsText" text="Überprüfen Sie die Gesamtanzahlen der eingetragenen Kinder!">
      <formula>NOT(ISERROR(SEARCH("Überprüfen Sie die Gesamtanzahlen der eingetragenen Kinder!",AH79)))</formula>
    </cfRule>
  </conditionalFormatting>
  <conditionalFormatting sqref="C38">
    <cfRule type="containsText" dxfId="592" priority="93" operator="containsText" text="Vollmacht/Zession ist beizulegen!">
      <formula>NOT(ISERROR(SEARCH("Vollmacht/Zession ist beizulegen!",C38)))</formula>
    </cfRule>
  </conditionalFormatting>
  <conditionalFormatting sqref="B89:B90">
    <cfRule type="duplicateValues" dxfId="591" priority="92"/>
  </conditionalFormatting>
  <conditionalFormatting sqref="C89">
    <cfRule type="containsText" dxfId="590" priority="91" operator="containsText" text="Vollmacht/Zession ist beizulegen!">
      <formula>NOT(ISERROR(SEARCH("Vollmacht/Zession ist beizulegen!",C89)))</formula>
    </cfRule>
  </conditionalFormatting>
  <conditionalFormatting sqref="B64:B65">
    <cfRule type="duplicateValues" dxfId="589" priority="90"/>
  </conditionalFormatting>
  <conditionalFormatting sqref="C64">
    <cfRule type="containsText" dxfId="588" priority="89" operator="containsText" text="Vollmacht/Zession ist beizulegen!">
      <formula>NOT(ISERROR(SEARCH("Vollmacht/Zession ist beizulegen!",C64)))</formula>
    </cfRule>
  </conditionalFormatting>
  <conditionalFormatting sqref="E64:E65">
    <cfRule type="duplicateValues" dxfId="587" priority="88"/>
  </conditionalFormatting>
  <conditionalFormatting sqref="F64">
    <cfRule type="containsText" dxfId="586" priority="87" operator="containsText" text="Vollmacht/Zession ist beizulegen!">
      <formula>NOT(ISERROR(SEARCH("Vollmacht/Zession ist beizulegen!",F64)))</formula>
    </cfRule>
  </conditionalFormatting>
  <conditionalFormatting sqref="E89:E90">
    <cfRule type="duplicateValues" dxfId="585" priority="86"/>
  </conditionalFormatting>
  <conditionalFormatting sqref="F89">
    <cfRule type="containsText" dxfId="584" priority="85" operator="containsText" text="Vollmacht/Zession ist beizulegen!">
      <formula>NOT(ISERROR(SEARCH("Vollmacht/Zession ist beizulegen!",F89)))</formula>
    </cfRule>
  </conditionalFormatting>
  <conditionalFormatting sqref="E38:E39">
    <cfRule type="duplicateValues" dxfId="583" priority="84"/>
  </conditionalFormatting>
  <conditionalFormatting sqref="F38">
    <cfRule type="containsText" dxfId="582" priority="83" operator="containsText" text="Vollmacht/Zession ist beizulegen!">
      <formula>NOT(ISERROR(SEARCH("Vollmacht/Zession ist beizulegen!",F38)))</formula>
    </cfRule>
  </conditionalFormatting>
  <conditionalFormatting sqref="E13:E14">
    <cfRule type="duplicateValues" dxfId="581" priority="82"/>
  </conditionalFormatting>
  <conditionalFormatting sqref="F13">
    <cfRule type="containsText" dxfId="580" priority="81" operator="containsText" text="Vollmacht/Zession ist beizulegen!">
      <formula>NOT(ISERROR(SEARCH("Vollmacht/Zession ist beizulegen!",F13)))</formula>
    </cfRule>
  </conditionalFormatting>
  <conditionalFormatting sqref="H13:H14">
    <cfRule type="duplicateValues" dxfId="579" priority="80"/>
  </conditionalFormatting>
  <conditionalFormatting sqref="I13">
    <cfRule type="containsText" dxfId="578" priority="79" operator="containsText" text="Vollmacht/Zession ist beizulegen!">
      <formula>NOT(ISERROR(SEARCH("Vollmacht/Zession ist beizulegen!",I13)))</formula>
    </cfRule>
  </conditionalFormatting>
  <conditionalFormatting sqref="H38:H39">
    <cfRule type="duplicateValues" dxfId="577" priority="78"/>
  </conditionalFormatting>
  <conditionalFormatting sqref="I38">
    <cfRule type="containsText" dxfId="576" priority="77" operator="containsText" text="Vollmacht/Zession ist beizulegen!">
      <formula>NOT(ISERROR(SEARCH("Vollmacht/Zession ist beizulegen!",I38)))</formula>
    </cfRule>
  </conditionalFormatting>
  <conditionalFormatting sqref="H64:H65">
    <cfRule type="duplicateValues" dxfId="575" priority="76"/>
  </conditionalFormatting>
  <conditionalFormatting sqref="I64">
    <cfRule type="containsText" dxfId="574" priority="75" operator="containsText" text="Vollmacht/Zession ist beizulegen!">
      <formula>NOT(ISERROR(SEARCH("Vollmacht/Zession ist beizulegen!",I64)))</formula>
    </cfRule>
  </conditionalFormatting>
  <conditionalFormatting sqref="H89:H90">
    <cfRule type="duplicateValues" dxfId="573" priority="74"/>
  </conditionalFormatting>
  <conditionalFormatting sqref="I89">
    <cfRule type="containsText" dxfId="572" priority="73" operator="containsText" text="Vollmacht/Zession ist beizulegen!">
      <formula>NOT(ISERROR(SEARCH("Vollmacht/Zession ist beizulegen!",I89)))</formula>
    </cfRule>
  </conditionalFormatting>
  <conditionalFormatting sqref="K13:K14">
    <cfRule type="duplicateValues" dxfId="571" priority="72"/>
  </conditionalFormatting>
  <conditionalFormatting sqref="L13">
    <cfRule type="containsText" dxfId="570" priority="71" operator="containsText" text="Vollmacht/Zession ist beizulegen!">
      <formula>NOT(ISERROR(SEARCH("Vollmacht/Zession ist beizulegen!",L13)))</formula>
    </cfRule>
  </conditionalFormatting>
  <conditionalFormatting sqref="K38:K39">
    <cfRule type="duplicateValues" dxfId="569" priority="70"/>
  </conditionalFormatting>
  <conditionalFormatting sqref="L38">
    <cfRule type="containsText" dxfId="568" priority="69" operator="containsText" text="Vollmacht/Zession ist beizulegen!">
      <formula>NOT(ISERROR(SEARCH("Vollmacht/Zession ist beizulegen!",L38)))</formula>
    </cfRule>
  </conditionalFormatting>
  <conditionalFormatting sqref="K64:K65">
    <cfRule type="duplicateValues" dxfId="567" priority="68"/>
  </conditionalFormatting>
  <conditionalFormatting sqref="L64">
    <cfRule type="containsText" dxfId="566" priority="67" operator="containsText" text="Vollmacht/Zession ist beizulegen!">
      <formula>NOT(ISERROR(SEARCH("Vollmacht/Zession ist beizulegen!",L64)))</formula>
    </cfRule>
  </conditionalFormatting>
  <conditionalFormatting sqref="K89:K90">
    <cfRule type="duplicateValues" dxfId="565" priority="66"/>
  </conditionalFormatting>
  <conditionalFormatting sqref="L89">
    <cfRule type="containsText" dxfId="564" priority="65" operator="containsText" text="Vollmacht/Zession ist beizulegen!">
      <formula>NOT(ISERROR(SEARCH("Vollmacht/Zession ist beizulegen!",L89)))</formula>
    </cfRule>
  </conditionalFormatting>
  <conditionalFormatting sqref="N13:N14">
    <cfRule type="duplicateValues" dxfId="563" priority="64"/>
  </conditionalFormatting>
  <conditionalFormatting sqref="O13">
    <cfRule type="containsText" dxfId="562" priority="63" operator="containsText" text="Vollmacht/Zession ist beizulegen!">
      <formula>NOT(ISERROR(SEARCH("Vollmacht/Zession ist beizulegen!",O13)))</formula>
    </cfRule>
  </conditionalFormatting>
  <conditionalFormatting sqref="N38:N39">
    <cfRule type="duplicateValues" dxfId="561" priority="62"/>
  </conditionalFormatting>
  <conditionalFormatting sqref="O38">
    <cfRule type="containsText" dxfId="560" priority="61" operator="containsText" text="Vollmacht/Zession ist beizulegen!">
      <formula>NOT(ISERROR(SEARCH("Vollmacht/Zession ist beizulegen!",O38)))</formula>
    </cfRule>
  </conditionalFormatting>
  <conditionalFormatting sqref="N64:N65">
    <cfRule type="duplicateValues" dxfId="559" priority="60"/>
  </conditionalFormatting>
  <conditionalFormatting sqref="O64">
    <cfRule type="containsText" dxfId="558" priority="59" operator="containsText" text="Vollmacht/Zession ist beizulegen!">
      <formula>NOT(ISERROR(SEARCH("Vollmacht/Zession ist beizulegen!",O64)))</formula>
    </cfRule>
  </conditionalFormatting>
  <conditionalFormatting sqref="N89:N90">
    <cfRule type="duplicateValues" dxfId="557" priority="58"/>
  </conditionalFormatting>
  <conditionalFormatting sqref="O89">
    <cfRule type="containsText" dxfId="556" priority="57" operator="containsText" text="Vollmacht/Zession ist beizulegen!">
      <formula>NOT(ISERROR(SEARCH("Vollmacht/Zession ist beizulegen!",O89)))</formula>
    </cfRule>
  </conditionalFormatting>
  <conditionalFormatting sqref="Q13:Q14">
    <cfRule type="duplicateValues" dxfId="555" priority="56"/>
  </conditionalFormatting>
  <conditionalFormatting sqref="R13">
    <cfRule type="containsText" dxfId="554" priority="55" operator="containsText" text="Vollmacht/Zession ist beizulegen!">
      <formula>NOT(ISERROR(SEARCH("Vollmacht/Zession ist beizulegen!",R13)))</formula>
    </cfRule>
  </conditionalFormatting>
  <conditionalFormatting sqref="Q38:Q39">
    <cfRule type="duplicateValues" dxfId="553" priority="54"/>
  </conditionalFormatting>
  <conditionalFormatting sqref="R38">
    <cfRule type="containsText" dxfId="552" priority="53" operator="containsText" text="Vollmacht/Zession ist beizulegen!">
      <formula>NOT(ISERROR(SEARCH("Vollmacht/Zession ist beizulegen!",R38)))</formula>
    </cfRule>
  </conditionalFormatting>
  <conditionalFormatting sqref="Q64:Q65">
    <cfRule type="duplicateValues" dxfId="551" priority="52"/>
  </conditionalFormatting>
  <conditionalFormatting sqref="R64">
    <cfRule type="containsText" dxfId="550" priority="51" operator="containsText" text="Vollmacht/Zession ist beizulegen!">
      <formula>NOT(ISERROR(SEARCH("Vollmacht/Zession ist beizulegen!",R64)))</formula>
    </cfRule>
  </conditionalFormatting>
  <conditionalFormatting sqref="Q89:Q90">
    <cfRule type="duplicateValues" dxfId="549" priority="50"/>
  </conditionalFormatting>
  <conditionalFormatting sqref="R89">
    <cfRule type="containsText" dxfId="548" priority="49" operator="containsText" text="Vollmacht/Zession ist beizulegen!">
      <formula>NOT(ISERROR(SEARCH("Vollmacht/Zession ist beizulegen!",R89)))</formula>
    </cfRule>
  </conditionalFormatting>
  <conditionalFormatting sqref="T13:T14">
    <cfRule type="duplicateValues" dxfId="547" priority="48"/>
  </conditionalFormatting>
  <conditionalFormatting sqref="U13">
    <cfRule type="containsText" dxfId="546" priority="47" operator="containsText" text="Vollmacht/Zession ist beizulegen!">
      <formula>NOT(ISERROR(SEARCH("Vollmacht/Zession ist beizulegen!",U13)))</formula>
    </cfRule>
  </conditionalFormatting>
  <conditionalFormatting sqref="T38:T39">
    <cfRule type="duplicateValues" dxfId="545" priority="46"/>
  </conditionalFormatting>
  <conditionalFormatting sqref="U38">
    <cfRule type="containsText" dxfId="544" priority="45" operator="containsText" text="Vollmacht/Zession ist beizulegen!">
      <formula>NOT(ISERROR(SEARCH("Vollmacht/Zession ist beizulegen!",U38)))</formula>
    </cfRule>
  </conditionalFormatting>
  <conditionalFormatting sqref="T64:T65">
    <cfRule type="duplicateValues" dxfId="543" priority="44"/>
  </conditionalFormatting>
  <conditionalFormatting sqref="U64">
    <cfRule type="containsText" dxfId="542" priority="43" operator="containsText" text="Vollmacht/Zession ist beizulegen!">
      <formula>NOT(ISERROR(SEARCH("Vollmacht/Zession ist beizulegen!",U64)))</formula>
    </cfRule>
  </conditionalFormatting>
  <conditionalFormatting sqref="T89:T90">
    <cfRule type="duplicateValues" dxfId="541" priority="42"/>
  </conditionalFormatting>
  <conditionalFormatting sqref="U89">
    <cfRule type="containsText" dxfId="540" priority="41" operator="containsText" text="Vollmacht/Zession ist beizulegen!">
      <formula>NOT(ISERROR(SEARCH("Vollmacht/Zession ist beizulegen!",U89)))</formula>
    </cfRule>
  </conditionalFormatting>
  <conditionalFormatting sqref="W13:W14">
    <cfRule type="duplicateValues" dxfId="539" priority="40"/>
  </conditionalFormatting>
  <conditionalFormatting sqref="X13">
    <cfRule type="containsText" dxfId="538" priority="39" operator="containsText" text="Vollmacht/Zession ist beizulegen!">
      <formula>NOT(ISERROR(SEARCH("Vollmacht/Zession ist beizulegen!",X13)))</formula>
    </cfRule>
  </conditionalFormatting>
  <conditionalFormatting sqref="W38:W39">
    <cfRule type="duplicateValues" dxfId="537" priority="38"/>
  </conditionalFormatting>
  <conditionalFormatting sqref="X38">
    <cfRule type="containsText" dxfId="536" priority="37" operator="containsText" text="Vollmacht/Zession ist beizulegen!">
      <formula>NOT(ISERROR(SEARCH("Vollmacht/Zession ist beizulegen!",X38)))</formula>
    </cfRule>
  </conditionalFormatting>
  <conditionalFormatting sqref="W64:W65">
    <cfRule type="duplicateValues" dxfId="535" priority="36"/>
  </conditionalFormatting>
  <conditionalFormatting sqref="X64">
    <cfRule type="containsText" dxfId="534" priority="35" operator="containsText" text="Vollmacht/Zession ist beizulegen!">
      <formula>NOT(ISERROR(SEARCH("Vollmacht/Zession ist beizulegen!",X64)))</formula>
    </cfRule>
  </conditionalFormatting>
  <conditionalFormatting sqref="W89:W90">
    <cfRule type="duplicateValues" dxfId="533" priority="34"/>
  </conditionalFormatting>
  <conditionalFormatting sqref="X89">
    <cfRule type="containsText" dxfId="532" priority="33" operator="containsText" text="Vollmacht/Zession ist beizulegen!">
      <formula>NOT(ISERROR(SEARCH("Vollmacht/Zession ist beizulegen!",X89)))</formula>
    </cfRule>
  </conditionalFormatting>
  <conditionalFormatting sqref="Z13:Z14">
    <cfRule type="duplicateValues" dxfId="531" priority="32"/>
  </conditionalFormatting>
  <conditionalFormatting sqref="AA13">
    <cfRule type="containsText" dxfId="530" priority="31" operator="containsText" text="Vollmacht/Zession ist beizulegen!">
      <formula>NOT(ISERROR(SEARCH("Vollmacht/Zession ist beizulegen!",AA13)))</formula>
    </cfRule>
  </conditionalFormatting>
  <conditionalFormatting sqref="Z38:Z39">
    <cfRule type="duplicateValues" dxfId="529" priority="30"/>
  </conditionalFormatting>
  <conditionalFormatting sqref="AA38">
    <cfRule type="containsText" dxfId="528" priority="29" operator="containsText" text="Vollmacht/Zession ist beizulegen!">
      <formula>NOT(ISERROR(SEARCH("Vollmacht/Zession ist beizulegen!",AA38)))</formula>
    </cfRule>
  </conditionalFormatting>
  <conditionalFormatting sqref="Z64:Z65">
    <cfRule type="duplicateValues" dxfId="527" priority="28"/>
  </conditionalFormatting>
  <conditionalFormatting sqref="AA64">
    <cfRule type="containsText" dxfId="526" priority="27" operator="containsText" text="Vollmacht/Zession ist beizulegen!">
      <formula>NOT(ISERROR(SEARCH("Vollmacht/Zession ist beizulegen!",AA64)))</formula>
    </cfRule>
  </conditionalFormatting>
  <conditionalFormatting sqref="Z89:Z90">
    <cfRule type="duplicateValues" dxfId="525" priority="26"/>
  </conditionalFormatting>
  <conditionalFormatting sqref="AA89">
    <cfRule type="containsText" dxfId="524" priority="25" operator="containsText" text="Vollmacht/Zession ist beizulegen!">
      <formula>NOT(ISERROR(SEARCH("Vollmacht/Zession ist beizulegen!",AA89)))</formula>
    </cfRule>
  </conditionalFormatting>
  <conditionalFormatting sqref="AC13:AC14">
    <cfRule type="duplicateValues" dxfId="523" priority="24"/>
  </conditionalFormatting>
  <conditionalFormatting sqref="AD13">
    <cfRule type="containsText" dxfId="522" priority="23" operator="containsText" text="Vollmacht/Zession ist beizulegen!">
      <formula>NOT(ISERROR(SEARCH("Vollmacht/Zession ist beizulegen!",AD13)))</formula>
    </cfRule>
  </conditionalFormatting>
  <conditionalFormatting sqref="AC38:AC39">
    <cfRule type="duplicateValues" dxfId="521" priority="22"/>
  </conditionalFormatting>
  <conditionalFormatting sqref="AD38">
    <cfRule type="containsText" dxfId="520" priority="21" operator="containsText" text="Vollmacht/Zession ist beizulegen!">
      <formula>NOT(ISERROR(SEARCH("Vollmacht/Zession ist beizulegen!",AD38)))</formula>
    </cfRule>
  </conditionalFormatting>
  <conditionalFormatting sqref="AC64:AC65">
    <cfRule type="duplicateValues" dxfId="519" priority="20"/>
  </conditionalFormatting>
  <conditionalFormatting sqref="AD64">
    <cfRule type="containsText" dxfId="518" priority="19" operator="containsText" text="Vollmacht/Zession ist beizulegen!">
      <formula>NOT(ISERROR(SEARCH("Vollmacht/Zession ist beizulegen!",AD64)))</formula>
    </cfRule>
  </conditionalFormatting>
  <conditionalFormatting sqref="AC89:AC90">
    <cfRule type="duplicateValues" dxfId="517" priority="18"/>
  </conditionalFormatting>
  <conditionalFormatting sqref="AD89">
    <cfRule type="containsText" dxfId="516" priority="17" operator="containsText" text="Vollmacht/Zession ist beizulegen!">
      <formula>NOT(ISERROR(SEARCH("Vollmacht/Zession ist beizulegen!",AD89)))</formula>
    </cfRule>
  </conditionalFormatting>
  <conditionalFormatting sqref="AF13:AF14">
    <cfRule type="duplicateValues" dxfId="515" priority="16"/>
  </conditionalFormatting>
  <conditionalFormatting sqref="AG13">
    <cfRule type="containsText" dxfId="514" priority="15" operator="containsText" text="Vollmacht/Zession ist beizulegen!">
      <formula>NOT(ISERROR(SEARCH("Vollmacht/Zession ist beizulegen!",AG13)))</formula>
    </cfRule>
  </conditionalFormatting>
  <conditionalFormatting sqref="AF38:AF39">
    <cfRule type="duplicateValues" dxfId="513" priority="14"/>
  </conditionalFormatting>
  <conditionalFormatting sqref="AG38">
    <cfRule type="containsText" dxfId="512" priority="13" operator="containsText" text="Vollmacht/Zession ist beizulegen!">
      <formula>NOT(ISERROR(SEARCH("Vollmacht/Zession ist beizulegen!",AG38)))</formula>
    </cfRule>
  </conditionalFormatting>
  <conditionalFormatting sqref="AF64:AF65">
    <cfRule type="duplicateValues" dxfId="511" priority="12"/>
  </conditionalFormatting>
  <conditionalFormatting sqref="AG64">
    <cfRule type="containsText" dxfId="510" priority="11" operator="containsText" text="Vollmacht/Zession ist beizulegen!">
      <formula>NOT(ISERROR(SEARCH("Vollmacht/Zession ist beizulegen!",AG64)))</formula>
    </cfRule>
  </conditionalFormatting>
  <conditionalFormatting sqref="AF89:AF90">
    <cfRule type="duplicateValues" dxfId="509" priority="10"/>
  </conditionalFormatting>
  <conditionalFormatting sqref="AG89">
    <cfRule type="containsText" dxfId="508" priority="9" operator="containsText" text="Vollmacht/Zession ist beizulegen!">
      <formula>NOT(ISERROR(SEARCH("Vollmacht/Zession ist beizulegen!",AG89)))</formula>
    </cfRule>
  </conditionalFormatting>
  <conditionalFormatting sqref="AI13:AI14">
    <cfRule type="duplicateValues" dxfId="507" priority="8"/>
  </conditionalFormatting>
  <conditionalFormatting sqref="AJ13">
    <cfRule type="containsText" dxfId="506" priority="7" operator="containsText" text="Vollmacht/Zession ist beizulegen!">
      <formula>NOT(ISERROR(SEARCH("Vollmacht/Zession ist beizulegen!",AJ13)))</formula>
    </cfRule>
  </conditionalFormatting>
  <conditionalFormatting sqref="AI38:AI39">
    <cfRule type="duplicateValues" dxfId="505" priority="6"/>
  </conditionalFormatting>
  <conditionalFormatting sqref="AJ38">
    <cfRule type="containsText" dxfId="504" priority="5" operator="containsText" text="Vollmacht/Zession ist beizulegen!">
      <formula>NOT(ISERROR(SEARCH("Vollmacht/Zession ist beizulegen!",AJ38)))</formula>
    </cfRule>
  </conditionalFormatting>
  <conditionalFormatting sqref="AI64:AI65">
    <cfRule type="duplicateValues" dxfId="503" priority="4"/>
  </conditionalFormatting>
  <conditionalFormatting sqref="AJ64">
    <cfRule type="containsText" dxfId="502" priority="3" operator="containsText" text="Vollmacht/Zession ist beizulegen!">
      <formula>NOT(ISERROR(SEARCH("Vollmacht/Zession ist beizulegen!",AJ64)))</formula>
    </cfRule>
  </conditionalFormatting>
  <conditionalFormatting sqref="AI89:AI90">
    <cfRule type="duplicateValues" dxfId="501" priority="2"/>
  </conditionalFormatting>
  <conditionalFormatting sqref="AJ89">
    <cfRule type="containsText" dxfId="500" priority="1" operator="containsText" text="Vollmacht/Zession ist beizulegen!">
      <formula>NOT(ISERROR(SEARCH("Vollmacht/Zession ist beizulegen!",AJ89)))</formula>
    </cfRule>
  </conditionalFormatting>
  <dataValidations count="6">
    <dataValidation type="list" allowBlank="1" showInputMessage="1" showErrorMessage="1" sqref="K81 E5 K5 N56 E30 K56 Q5 N5 H5 N81 E56 K30 B30 Q30 B81 E81 Q56 H56 N30 H30 H81 B56 Q81 T5 T30 T56 T81 W5 W30 Z5 Z30 AC5 AC30 AF5 AF30 W56 W81 Z56 Z81 AC56 AC81 AF56 AF81 AI5 AI30 AI56 AI81" xr:uid="{00000000-0002-0000-0100-000001000000}">
      <formula1>"Kindergarten, Alterserweiterte Gruppe,  Kinderhaus, Heilpädagogischer Kindergarten"</formula1>
    </dataValidation>
    <dataValidation type="list" allowBlank="1" showInputMessage="1" showErrorMessage="1" sqref="B39 E90 B90 B65 E65 E39 E14 H14 H39 H65 H90 K14 K39 K65 K90 N14 N39 N65 N90 Q14 Q39 Q65 Q90 T14 T39 T65 T90 W14 W39 W65 W90 Z14 Z39 Z65 Z90 AC14 AC39 AC65 AC90 AF14 AF39 AF65 AF90 AI14 AI39 AI65 AI90" xr:uid="{1FE4C437-494B-4F3D-9001-62BCD4E751F6}">
      <formula1>"Jahresbetrieb,Ganzjahresbetrieb"</formula1>
    </dataValidation>
    <dataValidation type="list" allowBlank="1" showInputMessage="1" showErrorMessage="1" sqref="B38 B89 B64 E64 E89 E38 E13 H13 H38 H64 H89 K13 K38 K64 K89 N13 N38 N64 N89 Q13 Q38 Q64 Q89 T13 T38 T64 T89 W13 W38 W64 W89 Z13 Z38 Z64 Z89 AC13 AC38 AC64 AC89 AF13 AF38 AF64 AF89 AI13 AI38 AI64 AI89" xr:uid="{001CD577-0EF5-468C-A804-B557D8F8B417}">
      <formula1>"Erhalter*in,Bevollmächtigte*r"</formula1>
    </dataValidation>
    <dataValidation type="whole" operator="lessThanOrEqual" allowBlank="1" showInputMessage="1" showErrorMessage="1" sqref="C48:C49 AJ23:AJ24 F48:F49 AJ74:AJ75 AG74:AG75 F74:F75 AJ48:AJ49 I23:I24 F23:F24 C74:C75 C99:C100 F99:F100 I99:I100 L99:L100 O99:O100 R99:R100 U99:U100 X99:X100 AA99:AA100 AD99:AD100 AG99:AG100 I48:I49 L48:L49 O48:O49 R48:R49 U48:U49 X48:X49 AA48:AA49 AD48:AD49 AG48:AG49 L23:L24 O23:O24 R23:R24 U23:U24 X23:X24 AA23:AA24 AD23:AD24 AG23:AG24 I74:I75 L74:L75 O74:O75 R74:R75 U74:U75 X74:X75 AA74:AA75 AD74:AD75 AJ99:AJ100 C42:C45 AJ17:AJ20 F42:F45 AJ68:AJ71 AG68:AG71 F68:F71 AJ42:AJ45 I17:I20 F17:F20 C68:C71 C93:C96 F93:F96 I93:I96 L93:L96 O93:O96 R93:R96 U93:U96 X93:X96 AA93:AA96 AD93:AD96 AG93:AG96 I42:I45 L42:L45 O42:O45 R42:R45 U42:U45 X42:X45 AA42:AA45 AD42:AD45 AG42:AG45 L17:L20 O17:O20 R17:R20 U17:U20 X17:X20 AA17:AA20 AD17:AD20 AG17:AG20 I68:I71 L68:L71 O68:O71 R68:R71 U68:U71 X68:X71 AA68:AA71 AD68:AD71 AJ93:AJ96" xr:uid="{872B5943-A4BF-46A9-B60B-D7C75B4B7C4A}">
      <formula1>C15</formula1>
    </dataValidation>
    <dataValidation type="whole" operator="lessThanOrEqual" allowBlank="1" showInputMessage="1" showErrorMessage="1" sqref="C46:C47 AJ21:AJ22 F46:F47 AJ72:AJ73 AG72:AG73 F72:F73 AJ46:AJ47 I21:I22 F21:F22 C72:C73 C97:C98 F97:F98 I97:I98 L97:L98 O97:O98 R97:R98 U97:U98 X97:X98 AA97:AA98 AD97:AD98 AG97:AG98 I46:I47 L46:L47 O46:O47 R46:R47 U46:U47 X46:X47 AA46:AA47 AD46:AD47 AG46:AG47 L21:L22 O21:O22 R21:R22 U21:U22 X21:X22 AA21:AA22 AD21:AD22 AG21:AG22 I72:I73 L72:L73 O72:O73 R72:R73 U72:U73 X72:X73 AA72:AA73 AD72:AD73 AJ97:AJ98" xr:uid="{ABBCBE2D-59F8-496C-B2EF-EE19CD9F6AC5}">
      <formula1>C15-C17</formula1>
    </dataValidation>
    <dataValidation type="whole" operator="greaterThanOrEqual" allowBlank="1" showInputMessage="1" showErrorMessage="1" sqref="C40:C41 AJ15:AJ16 F40:F41 AJ66:AJ67 AG66:AG67 F66:F67 AJ40:AJ41 I15:I16 F15:F16 C66:C67 C91:C92 F91:F92 I91:I92 L91:L92 O91:O92 R91:R92 U91:U92 X91:X92 AA91:AA92 AD91:AD92 AG91:AG92 I40:I41 L40:L41 O40:O41 R40:R41 U40:U41 X40:X41 AA40:AA41 AD40:AD41 AG40:AG41 L15:L16 O15:O16 R15:R16 U15:U16 X15:X16 AA15:AA16 AD15:AD16 AG15:AG16 I66:I67 L66:L67 O66:O67 R66:R67 U66:U67 X66:X67 AA66:AA67 AD66:AD67 AJ91:AJ92" xr:uid="{1507132A-EBC4-4D47-9A82-CD1BCE96F645}">
      <formula1>C17+C21</formula1>
    </dataValidation>
  </dataValidations>
  <hyperlinks>
    <hyperlink ref="C6" r:id="rId1" xr:uid="{529CD53E-AD89-49D3-B4C9-4A57905FBB83}"/>
  </hyperlinks>
  <printOptions horizontalCentered="1"/>
  <pageMargins left="0.6889763779527559" right="0.6889763779527559" top="0.70866141732283472" bottom="0.70866141732283472" header="0.31496062992125984" footer="0.31496062992125984"/>
  <pageSetup paperSize="9" fitToWidth="0" fitToHeight="0" orientation="portrait" r:id="rId2"/>
  <headerFooter>
    <oddHeader>&amp;L&amp;"Arial,Standard"&amp;8Einrichtungsstandorte&amp;R&amp;G</oddHeader>
    <oddFooter>&amp;C&amp;P</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 r:id="rId6" name="Check Box 3">
              <controlPr defaultSize="0" autoFill="0" autoLine="0" autoPict="0">
                <anchor moveWithCells="1">
                  <from>
                    <xdr:col>2</xdr:col>
                    <xdr:colOff>1476375</xdr:colOff>
                    <xdr:row>18</xdr:row>
                    <xdr:rowOff>9525</xdr:rowOff>
                  </from>
                  <to>
                    <xdr:col>2</xdr:col>
                    <xdr:colOff>1695450</xdr:colOff>
                    <xdr:row>19</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theme="9" tint="0.39997558519241921"/>
  </sheetPr>
  <dimension ref="A1:X107"/>
  <sheetViews>
    <sheetView showGridLines="0" view="pageLayout" zoomScaleNormal="100" workbookViewId="0"/>
  </sheetViews>
  <sheetFormatPr baseColWidth="10" defaultColWidth="11.42578125" defaultRowHeight="14.25"/>
  <cols>
    <col min="1" max="4" width="11.42578125" style="2"/>
    <col min="5" max="5" width="15" style="2" customWidth="1"/>
    <col min="6" max="6" width="11.42578125" style="2"/>
    <col min="7" max="7" width="10" style="2" customWidth="1"/>
    <col min="8" max="9" width="11.42578125" style="2"/>
    <col min="10" max="10" width="6.28515625" style="2" customWidth="1"/>
    <col min="11" max="11" width="22.7109375" style="2" customWidth="1"/>
    <col min="12" max="12" width="3.140625" style="2" customWidth="1"/>
    <col min="13" max="16" width="11.42578125" style="2"/>
    <col min="17" max="17" width="14.7109375" style="2" customWidth="1"/>
    <col min="18" max="18" width="11.42578125" style="2"/>
    <col min="19" max="19" width="8.28515625" style="2" customWidth="1"/>
    <col min="20" max="20" width="11.42578125" style="2"/>
    <col min="21" max="21" width="8.85546875" style="2" customWidth="1"/>
    <col min="22" max="22" width="15" style="2" customWidth="1"/>
    <col min="23" max="23" width="20.28515625" style="2" customWidth="1"/>
    <col min="24" max="24" width="2.85546875" style="2" customWidth="1"/>
    <col min="25" max="16384" width="11.42578125" style="2"/>
  </cols>
  <sheetData>
    <row r="1" spans="1:24">
      <c r="A1" s="118"/>
      <c r="B1" s="8"/>
      <c r="C1" s="8"/>
      <c r="D1" s="8"/>
      <c r="E1" s="8"/>
    </row>
    <row r="2" spans="1:24" ht="14.25" customHeight="1">
      <c r="A2" s="118"/>
      <c r="B2" s="131"/>
      <c r="C2" s="131"/>
      <c r="D2" s="131"/>
      <c r="E2" s="131"/>
      <c r="F2" s="131"/>
      <c r="G2" s="131"/>
      <c r="H2" s="131"/>
      <c r="I2" s="131"/>
    </row>
    <row r="3" spans="1:24">
      <c r="A3" s="307"/>
      <c r="B3" s="307"/>
      <c r="C3" s="307"/>
      <c r="D3" s="307"/>
      <c r="E3" s="307"/>
      <c r="F3" s="308"/>
      <c r="G3" s="306"/>
      <c r="H3" s="306"/>
      <c r="I3" s="306"/>
      <c r="J3" s="306"/>
      <c r="K3" s="306"/>
      <c r="L3" s="306"/>
    </row>
    <row r="4" spans="1:24" ht="15" customHeight="1">
      <c r="A4" s="307"/>
      <c r="B4" s="307"/>
      <c r="C4" s="307"/>
      <c r="D4" s="307"/>
      <c r="E4" s="307"/>
      <c r="F4" s="308"/>
      <c r="G4" s="306"/>
      <c r="H4" s="306"/>
      <c r="I4" s="306"/>
      <c r="J4" s="306"/>
      <c r="K4" s="306"/>
      <c r="L4" s="306"/>
      <c r="W4" s="510"/>
      <c r="X4" s="510"/>
    </row>
    <row r="5" spans="1:24" ht="15" customHeight="1">
      <c r="A5" s="307"/>
      <c r="B5" s="307"/>
      <c r="C5" s="307"/>
      <c r="D5" s="307"/>
      <c r="E5" s="307"/>
      <c r="F5" s="306"/>
      <c r="G5" s="306"/>
      <c r="H5" s="306"/>
      <c r="I5" s="306"/>
      <c r="J5" s="306"/>
      <c r="K5" s="306"/>
      <c r="L5" s="306"/>
      <c r="W5" s="511"/>
      <c r="X5" s="511"/>
    </row>
    <row r="6" spans="1:24" ht="15" customHeight="1">
      <c r="A6" s="307"/>
      <c r="B6" s="307"/>
      <c r="C6" s="307"/>
      <c r="D6" s="307"/>
      <c r="E6" s="307"/>
      <c r="F6" s="306"/>
      <c r="G6" s="306"/>
      <c r="H6" s="306"/>
      <c r="I6" s="306"/>
      <c r="J6" s="306"/>
      <c r="K6" s="306"/>
      <c r="L6" s="306"/>
      <c r="M6" s="133"/>
      <c r="N6" s="133"/>
      <c r="O6" s="133"/>
      <c r="P6" s="133"/>
      <c r="Q6" s="133"/>
      <c r="R6" s="133"/>
      <c r="S6" s="133"/>
      <c r="T6" s="133"/>
      <c r="U6" s="133"/>
      <c r="V6" s="133"/>
      <c r="W6" s="133"/>
    </row>
    <row r="7" spans="1:24" ht="15" customHeight="1" thickBot="1">
      <c r="A7" s="307"/>
      <c r="B7" s="307"/>
      <c r="C7" s="307"/>
      <c r="D7" s="307"/>
      <c r="E7" s="307"/>
      <c r="F7" s="306"/>
      <c r="G7" s="306"/>
      <c r="H7" s="306"/>
      <c r="I7" s="306"/>
      <c r="J7" s="306"/>
      <c r="K7" s="306"/>
      <c r="L7" s="306"/>
      <c r="M7" s="133"/>
      <c r="N7" s="133"/>
      <c r="O7" s="133"/>
      <c r="P7" s="133"/>
      <c r="Q7" s="133"/>
      <c r="R7" s="133"/>
      <c r="S7" s="133"/>
      <c r="T7" s="133"/>
      <c r="U7" s="133"/>
      <c r="V7" s="133"/>
      <c r="W7" s="133"/>
    </row>
    <row r="8" spans="1:24" ht="15" customHeight="1">
      <c r="A8" s="492" t="s">
        <v>225</v>
      </c>
      <c r="B8" s="493"/>
      <c r="C8" s="493"/>
      <c r="D8" s="493"/>
      <c r="E8" s="494"/>
      <c r="F8" s="501">
        <f>Grunddaten!C16</f>
        <v>0</v>
      </c>
      <c r="G8" s="502"/>
      <c r="H8" s="502"/>
      <c r="I8" s="502"/>
      <c r="J8" s="502"/>
      <c r="K8" s="502"/>
      <c r="L8" s="503"/>
      <c r="M8" s="492" t="s">
        <v>225</v>
      </c>
      <c r="N8" s="493"/>
      <c r="O8" s="493"/>
      <c r="P8" s="493"/>
      <c r="Q8" s="494"/>
      <c r="R8" s="501">
        <f>Grunddaten!C16</f>
        <v>0</v>
      </c>
      <c r="S8" s="502"/>
      <c r="T8" s="502"/>
      <c r="U8" s="502"/>
      <c r="V8" s="502"/>
      <c r="W8" s="502"/>
      <c r="X8" s="503"/>
    </row>
    <row r="9" spans="1:24" ht="15" customHeight="1">
      <c r="A9" s="495"/>
      <c r="B9" s="496"/>
      <c r="C9" s="496"/>
      <c r="D9" s="496"/>
      <c r="E9" s="497"/>
      <c r="F9" s="504"/>
      <c r="G9" s="505"/>
      <c r="H9" s="505"/>
      <c r="I9" s="505"/>
      <c r="J9" s="505"/>
      <c r="K9" s="505"/>
      <c r="L9" s="506"/>
      <c r="M9" s="495"/>
      <c r="N9" s="496"/>
      <c r="O9" s="496"/>
      <c r="P9" s="496"/>
      <c r="Q9" s="497"/>
      <c r="R9" s="504"/>
      <c r="S9" s="505"/>
      <c r="T9" s="505"/>
      <c r="U9" s="505"/>
      <c r="V9" s="505"/>
      <c r="W9" s="505"/>
      <c r="X9" s="506"/>
    </row>
    <row r="10" spans="1:24" ht="15" customHeight="1">
      <c r="A10" s="495"/>
      <c r="B10" s="496"/>
      <c r="C10" s="496"/>
      <c r="D10" s="496"/>
      <c r="E10" s="497"/>
      <c r="F10" s="504"/>
      <c r="G10" s="505"/>
      <c r="H10" s="505"/>
      <c r="I10" s="505"/>
      <c r="J10" s="505"/>
      <c r="K10" s="505"/>
      <c r="L10" s="506"/>
      <c r="M10" s="495"/>
      <c r="N10" s="496"/>
      <c r="O10" s="496"/>
      <c r="P10" s="496"/>
      <c r="Q10" s="497"/>
      <c r="R10" s="504"/>
      <c r="S10" s="505"/>
      <c r="T10" s="505"/>
      <c r="U10" s="505"/>
      <c r="V10" s="505"/>
      <c r="W10" s="505"/>
      <c r="X10" s="506"/>
    </row>
    <row r="11" spans="1:24" ht="15" customHeight="1" thickBot="1">
      <c r="A11" s="498"/>
      <c r="B11" s="499"/>
      <c r="C11" s="499"/>
      <c r="D11" s="499"/>
      <c r="E11" s="500"/>
      <c r="F11" s="507"/>
      <c r="G11" s="508"/>
      <c r="H11" s="508"/>
      <c r="I11" s="508"/>
      <c r="J11" s="508"/>
      <c r="K11" s="508"/>
      <c r="L11" s="509"/>
      <c r="M11" s="498"/>
      <c r="N11" s="499"/>
      <c r="O11" s="499"/>
      <c r="P11" s="499"/>
      <c r="Q11" s="500"/>
      <c r="R11" s="507"/>
      <c r="S11" s="508"/>
      <c r="T11" s="508"/>
      <c r="U11" s="508"/>
      <c r="V11" s="508"/>
      <c r="W11" s="508"/>
      <c r="X11" s="509"/>
    </row>
    <row r="12" spans="1:24" ht="15" customHeight="1" thickBot="1">
      <c r="E12" s="133"/>
      <c r="F12" s="133"/>
      <c r="G12" s="133"/>
      <c r="K12" s="133"/>
      <c r="M12" s="133"/>
      <c r="N12" s="133"/>
      <c r="O12" s="133"/>
      <c r="P12" s="133"/>
      <c r="Q12" s="133"/>
      <c r="R12" s="133"/>
      <c r="S12" s="133"/>
      <c r="T12" s="133"/>
      <c r="U12" s="133"/>
      <c r="V12" s="133"/>
      <c r="W12" s="133"/>
    </row>
    <row r="13" spans="1:24" ht="18">
      <c r="A13" s="30" t="s">
        <v>86</v>
      </c>
      <c r="B13" s="49"/>
      <c r="C13" s="4"/>
      <c r="D13" s="4"/>
      <c r="E13" s="4"/>
      <c r="F13" s="4"/>
      <c r="G13" s="4"/>
      <c r="H13" s="4"/>
      <c r="I13" s="4"/>
      <c r="J13" s="4"/>
      <c r="K13" s="4"/>
      <c r="L13" s="5"/>
      <c r="M13" s="30" t="s">
        <v>211</v>
      </c>
      <c r="N13" s="4"/>
      <c r="O13" s="4"/>
      <c r="P13" s="20"/>
      <c r="Q13" s="4"/>
      <c r="R13" s="4"/>
      <c r="S13" s="20"/>
      <c r="T13" s="4"/>
      <c r="U13" s="4"/>
      <c r="V13" s="4"/>
      <c r="W13" s="4"/>
      <c r="X13" s="5"/>
    </row>
    <row r="14" spans="1:24" ht="15">
      <c r="A14" s="7" t="s">
        <v>19</v>
      </c>
      <c r="B14" s="8"/>
      <c r="C14" s="8"/>
      <c r="D14" s="8"/>
      <c r="E14" s="8"/>
      <c r="G14" s="512">
        <f>Info_IT!O3</f>
        <v>0</v>
      </c>
      <c r="H14" s="513"/>
      <c r="I14" s="513"/>
      <c r="J14" s="513"/>
      <c r="K14" s="514"/>
      <c r="L14" s="9"/>
      <c r="M14" s="7" t="s">
        <v>19</v>
      </c>
      <c r="N14" s="8"/>
      <c r="O14" s="8"/>
      <c r="P14" s="10"/>
      <c r="Q14" s="8"/>
      <c r="S14" s="512">
        <f>Info_IT!O7</f>
        <v>0</v>
      </c>
      <c r="T14" s="513"/>
      <c r="U14" s="513"/>
      <c r="V14" s="513"/>
      <c r="W14" s="514"/>
      <c r="X14" s="9"/>
    </row>
    <row r="15" spans="1:24" ht="15">
      <c r="A15" s="7" t="s">
        <v>11</v>
      </c>
      <c r="B15" s="8"/>
      <c r="C15" s="8"/>
      <c r="D15" s="10" t="s">
        <v>0</v>
      </c>
      <c r="E15" s="491">
        <f>Grunddaten!D21</f>
        <v>0</v>
      </c>
      <c r="F15" s="491"/>
      <c r="G15" s="11" t="s">
        <v>1</v>
      </c>
      <c r="H15" s="491">
        <f>Grunddaten!F21</f>
        <v>0</v>
      </c>
      <c r="I15" s="491"/>
      <c r="J15" s="8"/>
      <c r="K15" s="48">
        <f>ROUND(DATEDIF(E15,H15+IF(E15&lt;&gt;0,1,0),"d")/7,2)</f>
        <v>0</v>
      </c>
      <c r="L15" s="9"/>
      <c r="M15" s="7" t="s">
        <v>11</v>
      </c>
      <c r="N15" s="8"/>
      <c r="O15" s="8"/>
      <c r="P15" s="10" t="s">
        <v>0</v>
      </c>
      <c r="Q15" s="491">
        <f>Grunddaten!D21</f>
        <v>0</v>
      </c>
      <c r="R15" s="491"/>
      <c r="S15" s="11" t="s">
        <v>1</v>
      </c>
      <c r="T15" s="491">
        <f>Grunddaten!F21</f>
        <v>0</v>
      </c>
      <c r="U15" s="491"/>
      <c r="V15" s="8"/>
      <c r="W15" s="48">
        <f>ROUND(DATEDIF(Q15,T15+IF(Q15&lt;&gt;0,1,0),"d")/7,2)</f>
        <v>0</v>
      </c>
      <c r="X15" s="9"/>
    </row>
    <row r="16" spans="1:24" ht="15">
      <c r="A16" s="7" t="s">
        <v>20</v>
      </c>
      <c r="B16" s="8"/>
      <c r="C16" s="8"/>
      <c r="D16" s="8"/>
      <c r="E16" s="8"/>
      <c r="F16" s="8"/>
      <c r="G16" s="515">
        <f>Info_IT!O5</f>
        <v>0</v>
      </c>
      <c r="H16" s="515"/>
      <c r="I16" s="515"/>
      <c r="J16" s="515"/>
      <c r="K16" s="515"/>
      <c r="L16" s="9"/>
      <c r="M16" s="7" t="s">
        <v>20</v>
      </c>
      <c r="N16" s="8"/>
      <c r="O16" s="8"/>
      <c r="P16" s="10"/>
      <c r="Q16" s="8"/>
      <c r="R16" s="8"/>
      <c r="S16" s="515">
        <f>Info_IT!O9</f>
        <v>0</v>
      </c>
      <c r="T16" s="515"/>
      <c r="U16" s="515"/>
      <c r="V16" s="515"/>
      <c r="W16" s="515"/>
      <c r="X16" s="9"/>
    </row>
    <row r="17" spans="1:24" ht="15">
      <c r="A17" s="7" t="s">
        <v>11</v>
      </c>
      <c r="B17" s="8"/>
      <c r="C17" s="8"/>
      <c r="D17" s="10" t="s">
        <v>0</v>
      </c>
      <c r="E17" s="491">
        <f>Grunddaten!D22</f>
        <v>0</v>
      </c>
      <c r="F17" s="491"/>
      <c r="G17" s="10" t="s">
        <v>1</v>
      </c>
      <c r="H17" s="491">
        <f>Grunddaten!F22</f>
        <v>0</v>
      </c>
      <c r="I17" s="491"/>
      <c r="J17" s="8"/>
      <c r="K17" s="48">
        <f>ROUND(DATEDIF(E17,H17+IF(E17&lt;&gt;0,1,0),"d")/7,2)</f>
        <v>0</v>
      </c>
      <c r="L17" s="9"/>
      <c r="M17" s="7" t="s">
        <v>11</v>
      </c>
      <c r="N17" s="8"/>
      <c r="O17" s="8"/>
      <c r="P17" s="10" t="s">
        <v>0</v>
      </c>
      <c r="Q17" s="516">
        <f>Grunddaten!D22</f>
        <v>0</v>
      </c>
      <c r="R17" s="517"/>
      <c r="S17" s="10" t="s">
        <v>1</v>
      </c>
      <c r="T17" s="516">
        <f>Grunddaten!F22</f>
        <v>0</v>
      </c>
      <c r="U17" s="517"/>
      <c r="V17" s="8"/>
      <c r="W17" s="48">
        <f>ROUND(DATEDIF(Q17,T17+IF(Q17&lt;&gt;0,1,0),"d")/7,2)</f>
        <v>0</v>
      </c>
      <c r="X17" s="9"/>
    </row>
    <row r="18" spans="1:24">
      <c r="A18" s="7"/>
      <c r="B18" s="8"/>
      <c r="C18" s="8"/>
      <c r="D18" s="8"/>
      <c r="E18" s="8"/>
      <c r="F18" s="8"/>
      <c r="G18" s="8"/>
      <c r="H18" s="8"/>
      <c r="I18" s="8"/>
      <c r="J18" s="8"/>
      <c r="K18" s="32"/>
      <c r="L18" s="9"/>
      <c r="M18" s="7"/>
      <c r="N18" s="8"/>
      <c r="O18" s="8"/>
      <c r="P18" s="10"/>
      <c r="Q18" s="8"/>
      <c r="R18" s="8"/>
      <c r="S18" s="10"/>
      <c r="T18" s="8"/>
      <c r="U18" s="8"/>
      <c r="V18" s="8"/>
      <c r="W18" s="8"/>
      <c r="X18" s="9"/>
    </row>
    <row r="19" spans="1:24" ht="15">
      <c r="A19" s="12" t="s">
        <v>12</v>
      </c>
      <c r="B19" s="6"/>
      <c r="C19" s="6"/>
      <c r="D19" s="6"/>
      <c r="E19" s="6"/>
      <c r="F19" s="6"/>
      <c r="G19" s="6"/>
      <c r="H19" s="6"/>
      <c r="I19" s="6"/>
      <c r="J19" s="6"/>
      <c r="K19" s="59">
        <f>Info_IT!K19</f>
        <v>0</v>
      </c>
      <c r="L19" s="13"/>
      <c r="M19" s="21" t="s">
        <v>21</v>
      </c>
      <c r="N19" s="14"/>
      <c r="O19" s="14"/>
      <c r="P19" s="22"/>
      <c r="Q19" s="14"/>
      <c r="R19" s="14"/>
      <c r="S19" s="22"/>
      <c r="T19" s="14"/>
      <c r="U19" s="14"/>
      <c r="V19" s="14"/>
      <c r="W19" s="59">
        <f>Info_IT!K28</f>
        <v>0</v>
      </c>
      <c r="X19" s="13"/>
    </row>
    <row r="20" spans="1:24" ht="15">
      <c r="A20" s="12" t="s">
        <v>13</v>
      </c>
      <c r="B20" s="6"/>
      <c r="C20" s="6"/>
      <c r="D20" s="6"/>
      <c r="E20" s="6"/>
      <c r="F20" s="6"/>
      <c r="G20" s="6"/>
      <c r="H20" s="6"/>
      <c r="I20" s="6"/>
      <c r="J20" s="6"/>
      <c r="K20" s="59">
        <f>Info_IT!K23</f>
        <v>0</v>
      </c>
      <c r="L20" s="13"/>
      <c r="M20" s="21" t="s">
        <v>22</v>
      </c>
      <c r="N20" s="14"/>
      <c r="O20" s="14"/>
      <c r="P20" s="22"/>
      <c r="Q20" s="14"/>
      <c r="R20" s="14"/>
      <c r="S20" s="22"/>
      <c r="T20" s="14"/>
      <c r="U20" s="14"/>
      <c r="V20" s="14"/>
      <c r="W20" s="59">
        <f>Info_IT!K32</f>
        <v>0</v>
      </c>
      <c r="X20" s="13"/>
    </row>
    <row r="21" spans="1:24">
      <c r="A21" s="7"/>
      <c r="B21" s="8"/>
      <c r="C21" s="8"/>
      <c r="D21" s="8"/>
      <c r="E21" s="8"/>
      <c r="F21" s="8"/>
      <c r="G21" s="8"/>
      <c r="H21" s="8"/>
      <c r="I21" s="8"/>
      <c r="J21" s="8"/>
      <c r="K21" s="8"/>
      <c r="L21" s="13"/>
      <c r="M21" s="7"/>
      <c r="N21" s="8"/>
      <c r="O21" s="8"/>
      <c r="P21" s="10"/>
      <c r="Q21" s="8"/>
      <c r="R21" s="8"/>
      <c r="S21" s="10"/>
      <c r="T21" s="8"/>
      <c r="U21" s="8"/>
      <c r="V21" s="8"/>
      <c r="W21" s="8"/>
      <c r="X21" s="13"/>
    </row>
    <row r="22" spans="1:24" ht="15">
      <c r="A22" s="66" t="s">
        <v>167</v>
      </c>
      <c r="B22" s="6"/>
      <c r="C22" s="6"/>
      <c r="D22" s="6"/>
      <c r="E22" s="6"/>
      <c r="F22" s="6"/>
      <c r="G22" s="6"/>
      <c r="H22" s="6"/>
      <c r="I22" s="6"/>
      <c r="J22" s="6"/>
      <c r="K22" s="74">
        <f>ROUND(K19*Info_IT!D9,2)</f>
        <v>0</v>
      </c>
      <c r="L22" s="13"/>
      <c r="M22" s="67" t="s">
        <v>167</v>
      </c>
      <c r="N22" s="14"/>
      <c r="O22" s="14"/>
      <c r="P22" s="22"/>
      <c r="Q22" s="14"/>
      <c r="R22" s="14"/>
      <c r="S22" s="22"/>
      <c r="T22" s="14"/>
      <c r="U22" s="14"/>
      <c r="V22" s="14"/>
      <c r="W22" s="74">
        <f>ROUND(W19*Info_IT!D9,2)</f>
        <v>0</v>
      </c>
      <c r="X22" s="13"/>
    </row>
    <row r="23" spans="1:24" ht="15">
      <c r="A23" s="66" t="s">
        <v>88</v>
      </c>
      <c r="B23" s="6"/>
      <c r="C23" s="6"/>
      <c r="D23" s="6"/>
      <c r="E23" s="6"/>
      <c r="F23" s="6"/>
      <c r="G23" s="6"/>
      <c r="H23" s="6"/>
      <c r="I23" s="6"/>
      <c r="J23" s="6"/>
      <c r="K23" s="74">
        <f>ROUND(K20*Info_IT!D9,2)</f>
        <v>0</v>
      </c>
      <c r="L23" s="13"/>
      <c r="M23" s="67" t="s">
        <v>89</v>
      </c>
      <c r="N23" s="14"/>
      <c r="O23" s="14"/>
      <c r="P23" s="22"/>
      <c r="Q23" s="14"/>
      <c r="R23" s="14"/>
      <c r="S23" s="22"/>
      <c r="T23" s="14"/>
      <c r="U23" s="14"/>
      <c r="V23" s="14"/>
      <c r="W23" s="74">
        <f>ROUND(W20*Info_IT!D9,2)</f>
        <v>0</v>
      </c>
      <c r="X23" s="13"/>
    </row>
    <row r="24" spans="1:24" ht="15">
      <c r="A24" s="7"/>
      <c r="B24" s="8"/>
      <c r="C24" s="8"/>
      <c r="D24" s="8"/>
      <c r="E24" s="8"/>
      <c r="F24" s="8"/>
      <c r="G24" s="8"/>
      <c r="H24" s="8"/>
      <c r="I24" s="8"/>
      <c r="J24" s="8"/>
      <c r="K24" s="8"/>
      <c r="L24" s="13"/>
      <c r="M24" s="23"/>
      <c r="N24" s="24"/>
      <c r="O24" s="24"/>
      <c r="P24" s="25"/>
      <c r="Q24" s="24"/>
      <c r="R24" s="24"/>
      <c r="S24" s="25"/>
      <c r="T24" s="24"/>
      <c r="U24" s="24"/>
      <c r="V24" s="24"/>
      <c r="W24" s="24"/>
      <c r="X24" s="26"/>
    </row>
    <row r="25" spans="1:24" ht="15">
      <c r="A25" s="15" t="s">
        <v>6</v>
      </c>
      <c r="B25" s="8"/>
      <c r="C25" s="8"/>
      <c r="D25" s="8"/>
      <c r="E25" s="8"/>
      <c r="F25" s="8"/>
      <c r="G25" s="8"/>
      <c r="H25" s="8"/>
      <c r="I25" s="8"/>
      <c r="J25" s="8"/>
      <c r="K25" s="16"/>
      <c r="L25" s="13"/>
      <c r="M25" s="15" t="s">
        <v>8</v>
      </c>
      <c r="N25" s="8"/>
      <c r="O25" s="8"/>
      <c r="P25" s="10"/>
      <c r="Q25" s="8"/>
      <c r="R25" s="8"/>
      <c r="S25" s="10"/>
      <c r="T25" s="8"/>
      <c r="U25" s="8"/>
      <c r="V25" s="8"/>
      <c r="W25" s="16"/>
      <c r="X25" s="13"/>
    </row>
    <row r="26" spans="1:24" ht="15">
      <c r="A26" s="69" t="s">
        <v>17</v>
      </c>
      <c r="B26" s="70"/>
      <c r="C26" s="70"/>
      <c r="D26" s="70"/>
      <c r="E26" s="70"/>
      <c r="F26" s="70"/>
      <c r="G26" s="70"/>
      <c r="H26" s="70"/>
      <c r="I26" s="70"/>
      <c r="J26" s="70"/>
      <c r="K26" s="45">
        <f>ROUND(Info_IT!K21*Info_IT!D7,2)</f>
        <v>0</v>
      </c>
      <c r="L26" s="13"/>
      <c r="M26" s="69" t="s">
        <v>164</v>
      </c>
      <c r="N26" s="70"/>
      <c r="O26" s="70"/>
      <c r="P26" s="71"/>
      <c r="Q26" s="70"/>
      <c r="R26" s="70"/>
      <c r="S26" s="71"/>
      <c r="T26" s="70"/>
      <c r="U26" s="70"/>
      <c r="V26" s="70"/>
      <c r="W26" s="45">
        <f>ROUND(Info_IT!K30*Info_IT!D7,2)</f>
        <v>0</v>
      </c>
      <c r="X26" s="13"/>
    </row>
    <row r="27" spans="1:24" ht="15">
      <c r="A27" s="69" t="s">
        <v>16</v>
      </c>
      <c r="B27" s="70"/>
      <c r="C27" s="70"/>
      <c r="D27" s="70"/>
      <c r="E27" s="70"/>
      <c r="F27" s="70"/>
      <c r="G27" s="70"/>
      <c r="H27" s="70"/>
      <c r="I27" s="70"/>
      <c r="J27" s="70"/>
      <c r="K27" s="45">
        <f>ROUND(Info_IT!K25*Info_IT!D7,2)</f>
        <v>0</v>
      </c>
      <c r="L27" s="13"/>
      <c r="M27" s="69" t="s">
        <v>16</v>
      </c>
      <c r="N27" s="70"/>
      <c r="O27" s="70"/>
      <c r="P27" s="71"/>
      <c r="Q27" s="70"/>
      <c r="R27" s="70"/>
      <c r="S27" s="71"/>
      <c r="T27" s="70"/>
      <c r="U27" s="70"/>
      <c r="V27" s="70"/>
      <c r="W27" s="45">
        <f>ROUND(Info_IT!K34*Info_IT!D7,2)</f>
        <v>0</v>
      </c>
      <c r="X27" s="13"/>
    </row>
    <row r="28" spans="1:24" ht="15">
      <c r="A28" s="69" t="s">
        <v>170</v>
      </c>
      <c r="B28" s="70"/>
      <c r="C28" s="70"/>
      <c r="D28" s="70"/>
      <c r="E28" s="70"/>
      <c r="F28" s="70"/>
      <c r="G28" s="70"/>
      <c r="H28" s="70"/>
      <c r="I28" s="70"/>
      <c r="J28" s="70"/>
      <c r="K28" s="74">
        <f>ROUND((K19+K20)*Info_IT!D9,2)</f>
        <v>0</v>
      </c>
      <c r="L28" s="13"/>
      <c r="M28" s="69" t="s">
        <v>23</v>
      </c>
      <c r="N28" s="70"/>
      <c r="O28" s="70"/>
      <c r="P28" s="71"/>
      <c r="Q28" s="70"/>
      <c r="R28" s="70"/>
      <c r="S28" s="71"/>
      <c r="T28" s="70"/>
      <c r="U28" s="70"/>
      <c r="V28" s="70"/>
      <c r="W28" s="74">
        <f>ROUND((W19+W20)*Info_IT!D9,2)</f>
        <v>0</v>
      </c>
      <c r="X28" s="13"/>
    </row>
    <row r="29" spans="1:24">
      <c r="A29" s="7"/>
      <c r="B29" s="8"/>
      <c r="C29" s="8"/>
      <c r="D29" s="8"/>
      <c r="E29" s="8"/>
      <c r="F29" s="8"/>
      <c r="G29" s="8"/>
      <c r="H29" s="8"/>
      <c r="I29" s="8"/>
      <c r="J29" s="8"/>
      <c r="K29" s="8"/>
      <c r="L29" s="13"/>
      <c r="M29" s="7"/>
      <c r="N29" s="8"/>
      <c r="O29" s="8"/>
      <c r="P29" s="10"/>
      <c r="Q29" s="8"/>
      <c r="R29" s="8"/>
      <c r="S29" s="10"/>
      <c r="T29" s="8"/>
      <c r="U29" s="8"/>
      <c r="V29" s="8"/>
      <c r="W29" s="8"/>
      <c r="X29" s="13"/>
    </row>
    <row r="30" spans="1:24" ht="15">
      <c r="A30" s="69" t="s">
        <v>18</v>
      </c>
      <c r="B30" s="70"/>
      <c r="C30" s="70"/>
      <c r="D30" s="70"/>
      <c r="E30" s="70"/>
      <c r="F30" s="70"/>
      <c r="G30" s="70"/>
      <c r="H30" s="70"/>
      <c r="I30" s="70"/>
      <c r="J30" s="70"/>
      <c r="K30" s="45">
        <f>ROUND(K26+K27,2)</f>
        <v>0</v>
      </c>
      <c r="L30" s="13"/>
      <c r="M30" s="69" t="s">
        <v>24</v>
      </c>
      <c r="N30" s="70"/>
      <c r="O30" s="70"/>
      <c r="P30" s="71"/>
      <c r="Q30" s="70"/>
      <c r="R30" s="70"/>
      <c r="S30" s="71"/>
      <c r="T30" s="70"/>
      <c r="U30" s="70"/>
      <c r="V30" s="70"/>
      <c r="W30" s="45">
        <f>ROUND(W26+W27,2)</f>
        <v>0</v>
      </c>
      <c r="X30" s="13"/>
    </row>
    <row r="31" spans="1:24" ht="15">
      <c r="A31" s="7"/>
      <c r="B31" s="8"/>
      <c r="C31" s="8"/>
      <c r="D31" s="8"/>
      <c r="E31" s="8"/>
      <c r="F31" s="8"/>
      <c r="G31" s="8"/>
      <c r="H31" s="8"/>
      <c r="I31" s="8"/>
      <c r="J31" s="8"/>
      <c r="K31" s="8"/>
      <c r="L31" s="9"/>
      <c r="M31" s="23"/>
      <c r="N31" s="24"/>
      <c r="O31" s="24"/>
      <c r="P31" s="25"/>
      <c r="Q31" s="24"/>
      <c r="R31" s="24"/>
      <c r="S31" s="25"/>
      <c r="T31" s="24"/>
      <c r="U31" s="24"/>
      <c r="V31" s="24"/>
      <c r="W31" s="24"/>
      <c r="X31" s="27"/>
    </row>
    <row r="32" spans="1:24" ht="15">
      <c r="A32" s="12" t="s">
        <v>169</v>
      </c>
      <c r="B32" s="6"/>
      <c r="C32" s="6"/>
      <c r="D32" s="6"/>
      <c r="E32" s="6"/>
      <c r="F32" s="6"/>
      <c r="G32" s="6"/>
      <c r="H32" s="6"/>
      <c r="I32" s="6"/>
      <c r="J32" s="6"/>
      <c r="K32" s="46">
        <f>ROUND(FinPlan1!I5,2)</f>
        <v>0</v>
      </c>
      <c r="L32" s="9"/>
      <c r="M32" s="21" t="s">
        <v>168</v>
      </c>
      <c r="N32" s="14"/>
      <c r="O32" s="14"/>
      <c r="P32" s="22"/>
      <c r="Q32" s="14"/>
      <c r="R32" s="14"/>
      <c r="S32" s="22"/>
      <c r="T32" s="14"/>
      <c r="U32" s="14"/>
      <c r="V32" s="14"/>
      <c r="W32" s="46">
        <f>ROUND(FinPlan2!I5,2)</f>
        <v>0</v>
      </c>
      <c r="X32" s="27"/>
    </row>
    <row r="33" spans="1:24" ht="15">
      <c r="A33" s="38" t="s">
        <v>163</v>
      </c>
      <c r="B33" s="39"/>
      <c r="C33" s="39"/>
      <c r="D33" s="39"/>
      <c r="E33" s="39"/>
      <c r="F33" s="39"/>
      <c r="G33" s="39"/>
      <c r="H33" s="39"/>
      <c r="I33" s="39"/>
      <c r="J33" s="40"/>
      <c r="K33" s="45">
        <f>ROUND(FinPlan1!I7,2)</f>
        <v>0</v>
      </c>
      <c r="L33" s="9"/>
      <c r="M33" s="41" t="s">
        <v>163</v>
      </c>
      <c r="N33" s="42"/>
      <c r="O33" s="42"/>
      <c r="P33" s="42"/>
      <c r="Q33" s="42"/>
      <c r="R33" s="42"/>
      <c r="S33" s="42"/>
      <c r="T33" s="42"/>
      <c r="U33" s="42"/>
      <c r="V33" s="43"/>
      <c r="W33" s="45">
        <f>ROUND(FinPlan2!I7,2)</f>
        <v>0</v>
      </c>
      <c r="X33" s="27"/>
    </row>
    <row r="34" spans="1:24">
      <c r="A34" s="12" t="s">
        <v>15</v>
      </c>
      <c r="B34" s="6"/>
      <c r="C34" s="6"/>
      <c r="D34" s="6"/>
      <c r="E34" s="6"/>
      <c r="F34" s="6"/>
      <c r="G34" s="6"/>
      <c r="H34" s="6"/>
      <c r="I34" s="6"/>
      <c r="J34" s="6"/>
      <c r="K34" s="46">
        <f>ROUND(FinPlan1!I8,2)</f>
        <v>0</v>
      </c>
      <c r="L34" s="9"/>
      <c r="M34" s="21" t="s">
        <v>15</v>
      </c>
      <c r="N34" s="14"/>
      <c r="O34" s="14"/>
      <c r="P34" s="22"/>
      <c r="Q34" s="14"/>
      <c r="R34" s="14"/>
      <c r="S34" s="22"/>
      <c r="T34" s="14"/>
      <c r="U34" s="14"/>
      <c r="V34" s="14"/>
      <c r="W34" s="46">
        <f>ROUND(FinPlan2!I8,2)</f>
        <v>0</v>
      </c>
      <c r="X34" s="9"/>
    </row>
    <row r="35" spans="1:24" ht="23.25" customHeight="1">
      <c r="A35" s="7"/>
      <c r="B35" s="8"/>
      <c r="C35" s="8"/>
      <c r="D35" s="8"/>
      <c r="E35" s="8"/>
      <c r="F35" s="8"/>
      <c r="G35" s="8"/>
      <c r="H35" s="8"/>
      <c r="I35" s="8"/>
      <c r="J35" s="8"/>
      <c r="K35" s="24"/>
      <c r="L35" s="9"/>
      <c r="M35" s="7"/>
      <c r="N35" s="8"/>
      <c r="O35" s="8"/>
      <c r="P35" s="10"/>
      <c r="Q35" s="8"/>
      <c r="R35" s="8"/>
      <c r="S35" s="10"/>
      <c r="T35" s="8"/>
      <c r="U35" s="8"/>
      <c r="V35" s="8"/>
      <c r="W35" s="24"/>
      <c r="X35" s="9"/>
    </row>
    <row r="36" spans="1:24" ht="15" customHeight="1" thickBot="1">
      <c r="A36" s="17" t="s">
        <v>31</v>
      </c>
      <c r="B36" s="18"/>
      <c r="C36" s="18"/>
      <c r="D36" s="18"/>
      <c r="E36" s="18"/>
      <c r="F36" s="18"/>
      <c r="G36" s="18"/>
      <c r="H36" s="18"/>
      <c r="I36" s="18"/>
      <c r="J36" s="18"/>
      <c r="K36" s="47">
        <f>FinPlan1!I6</f>
        <v>0</v>
      </c>
      <c r="L36" s="19"/>
      <c r="M36" s="17" t="s">
        <v>31</v>
      </c>
      <c r="N36" s="18"/>
      <c r="O36" s="18"/>
      <c r="P36" s="44"/>
      <c r="Q36" s="18"/>
      <c r="R36" s="18"/>
      <c r="S36" s="44"/>
      <c r="T36" s="18"/>
      <c r="U36" s="18"/>
      <c r="V36" s="18"/>
      <c r="W36" s="47">
        <f>FinPlan2!I6</f>
        <v>0</v>
      </c>
      <c r="X36" s="19"/>
    </row>
    <row r="37" spans="1:24" ht="15" customHeight="1"/>
    <row r="38" spans="1:24" ht="15" customHeight="1"/>
    <row r="39" spans="1:24" ht="18">
      <c r="A39" s="1" t="s">
        <v>9</v>
      </c>
      <c r="B39" s="8"/>
      <c r="C39" s="8"/>
      <c r="D39" s="8"/>
      <c r="E39" s="8"/>
      <c r="F39" s="135"/>
      <c r="G39" s="8"/>
      <c r="H39" s="8"/>
      <c r="I39" s="8"/>
      <c r="J39" s="8"/>
      <c r="K39" s="8"/>
      <c r="L39" s="8"/>
    </row>
    <row r="40" spans="1:24" ht="18.75" thickBot="1">
      <c r="A40" s="1"/>
      <c r="B40" s="8"/>
      <c r="C40" s="8"/>
      <c r="D40" s="8"/>
      <c r="E40" s="8"/>
      <c r="F40" s="135"/>
      <c r="G40" s="8"/>
      <c r="H40" s="8"/>
      <c r="I40" s="8"/>
      <c r="J40" s="8"/>
      <c r="K40" s="8"/>
      <c r="L40" s="8"/>
    </row>
    <row r="41" spans="1:24">
      <c r="A41" s="492" t="s">
        <v>225</v>
      </c>
      <c r="B41" s="493"/>
      <c r="C41" s="493"/>
      <c r="D41" s="493"/>
      <c r="E41" s="494"/>
      <c r="F41" s="501">
        <f>Grunddaten!C16</f>
        <v>0</v>
      </c>
      <c r="G41" s="502"/>
      <c r="H41" s="502"/>
      <c r="I41" s="502"/>
      <c r="J41" s="502"/>
      <c r="K41" s="502"/>
      <c r="L41" s="503"/>
    </row>
    <row r="42" spans="1:24">
      <c r="A42" s="495"/>
      <c r="B42" s="496"/>
      <c r="C42" s="496"/>
      <c r="D42" s="496"/>
      <c r="E42" s="497"/>
      <c r="F42" s="504"/>
      <c r="G42" s="505"/>
      <c r="H42" s="505"/>
      <c r="I42" s="505"/>
      <c r="J42" s="505"/>
      <c r="K42" s="505"/>
      <c r="L42" s="506"/>
      <c r="O42" s="247"/>
    </row>
    <row r="43" spans="1:24">
      <c r="A43" s="495"/>
      <c r="B43" s="496"/>
      <c r="C43" s="496"/>
      <c r="D43" s="496"/>
      <c r="E43" s="497"/>
      <c r="F43" s="504"/>
      <c r="G43" s="505"/>
      <c r="H43" s="505"/>
      <c r="I43" s="505"/>
      <c r="J43" s="505"/>
      <c r="K43" s="505"/>
      <c r="L43" s="506"/>
    </row>
    <row r="44" spans="1:24" ht="15" thickBot="1">
      <c r="A44" s="498"/>
      <c r="B44" s="499"/>
      <c r="C44" s="499"/>
      <c r="D44" s="499"/>
      <c r="E44" s="500"/>
      <c r="F44" s="507"/>
      <c r="G44" s="508"/>
      <c r="H44" s="508"/>
      <c r="I44" s="508"/>
      <c r="J44" s="508"/>
      <c r="K44" s="508"/>
      <c r="L44" s="509"/>
    </row>
    <row r="45" spans="1:24" ht="15" thickBot="1">
      <c r="A45" s="316"/>
      <c r="B45" s="316"/>
      <c r="C45" s="316"/>
      <c r="D45" s="316"/>
      <c r="E45" s="316"/>
      <c r="F45" s="273"/>
      <c r="G45" s="273"/>
      <c r="H45" s="273"/>
      <c r="I45" s="273"/>
      <c r="J45" s="273"/>
      <c r="K45" s="273"/>
      <c r="L45" s="273"/>
    </row>
    <row r="46" spans="1:24">
      <c r="A46" s="136"/>
      <c r="B46" s="137"/>
      <c r="C46" s="137"/>
      <c r="D46" s="137"/>
      <c r="E46" s="137"/>
      <c r="F46" s="137"/>
      <c r="G46" s="137"/>
      <c r="H46" s="137"/>
      <c r="I46" s="137"/>
      <c r="J46" s="137"/>
      <c r="K46" s="137"/>
      <c r="L46" s="138"/>
    </row>
    <row r="47" spans="1:24" ht="18">
      <c r="A47" s="139"/>
      <c r="B47" s="3" t="s">
        <v>5</v>
      </c>
      <c r="C47" s="140"/>
      <c r="D47" s="140"/>
      <c r="E47" s="140"/>
      <c r="F47" s="140"/>
      <c r="G47" s="140"/>
      <c r="H47" s="140"/>
      <c r="I47" s="140"/>
      <c r="J47" s="140"/>
      <c r="K47" s="140"/>
      <c r="L47" s="141"/>
    </row>
    <row r="48" spans="1:24" ht="15">
      <c r="A48" s="139"/>
      <c r="B48" s="140"/>
      <c r="C48" s="140"/>
      <c r="D48" s="140"/>
      <c r="E48" s="140"/>
      <c r="F48" s="140"/>
      <c r="G48" s="140"/>
      <c r="H48" s="140"/>
      <c r="I48" s="140"/>
      <c r="J48" s="140"/>
      <c r="K48" s="140"/>
      <c r="L48" s="142"/>
    </row>
    <row r="49" spans="1:16" ht="15">
      <c r="A49" s="139"/>
      <c r="B49" s="6" t="s">
        <v>171</v>
      </c>
      <c r="C49" s="6"/>
      <c r="D49" s="6"/>
      <c r="E49" s="6"/>
      <c r="F49" s="6"/>
      <c r="G49" s="6"/>
      <c r="H49" s="6"/>
      <c r="I49" s="6"/>
      <c r="J49" s="6"/>
      <c r="K49" s="74">
        <f>K28</f>
        <v>0</v>
      </c>
      <c r="L49" s="141"/>
    </row>
    <row r="50" spans="1:16" ht="15">
      <c r="A50" s="139"/>
      <c r="B50" s="6" t="s">
        <v>173</v>
      </c>
      <c r="C50" s="6"/>
      <c r="D50" s="6"/>
      <c r="E50" s="6"/>
      <c r="F50" s="6"/>
      <c r="G50" s="6"/>
      <c r="H50" s="6"/>
      <c r="I50" s="6"/>
      <c r="J50" s="6"/>
      <c r="K50" s="46">
        <f>ROUND(K30,2)</f>
        <v>0</v>
      </c>
      <c r="L50" s="141"/>
    </row>
    <row r="51" spans="1:16" ht="15">
      <c r="A51" s="139"/>
      <c r="B51" s="6" t="s">
        <v>174</v>
      </c>
      <c r="C51" s="6"/>
      <c r="D51" s="6"/>
      <c r="E51" s="6"/>
      <c r="F51" s="6"/>
      <c r="G51" s="6"/>
      <c r="H51" s="6"/>
      <c r="I51" s="6"/>
      <c r="J51" s="6"/>
      <c r="K51" s="45">
        <f>ROUND(K33,2)</f>
        <v>0</v>
      </c>
      <c r="L51" s="141"/>
    </row>
    <row r="52" spans="1:16" ht="15">
      <c r="A52" s="139"/>
      <c r="B52" s="140"/>
      <c r="C52" s="140"/>
      <c r="D52" s="140"/>
      <c r="E52" s="140"/>
      <c r="F52" s="140"/>
      <c r="G52" s="140"/>
      <c r="H52" s="140"/>
      <c r="I52" s="140"/>
      <c r="J52" s="140"/>
      <c r="K52" s="143"/>
      <c r="L52" s="141"/>
    </row>
    <row r="53" spans="1:16" ht="15" thickBot="1">
      <c r="A53" s="139"/>
      <c r="B53" s="6" t="s">
        <v>175</v>
      </c>
      <c r="C53" s="6"/>
      <c r="D53" s="6"/>
      <c r="E53" s="6"/>
      <c r="F53" s="6"/>
      <c r="G53" s="6"/>
      <c r="H53" s="6"/>
      <c r="I53" s="31"/>
      <c r="J53" s="31"/>
      <c r="K53" s="144">
        <f>ROUND(((K22/40*K15)+(K23/40*K17))*Info_IT!D8,2)</f>
        <v>0</v>
      </c>
      <c r="L53" s="141"/>
    </row>
    <row r="54" spans="1:16" ht="15.75" thickTop="1">
      <c r="A54" s="139"/>
      <c r="B54" s="304" t="str">
        <f>Info_IT!D8&amp;" € pro Vollzeitäquivalent pro Woche"</f>
        <v>65 € pro Vollzeitäquivalent pro Woche</v>
      </c>
      <c r="C54" s="145"/>
      <c r="D54" s="6"/>
      <c r="E54" s="140"/>
      <c r="F54" s="140"/>
      <c r="G54" s="140"/>
      <c r="H54" s="140"/>
      <c r="I54" s="6" t="s">
        <v>30</v>
      </c>
      <c r="J54" s="6"/>
      <c r="K54" s="146">
        <f>ROUND(K51+K53,2)</f>
        <v>0</v>
      </c>
      <c r="L54" s="141"/>
      <c r="P54" s="248"/>
    </row>
    <row r="55" spans="1:16">
      <c r="A55" s="139"/>
      <c r="B55" s="140"/>
      <c r="C55" s="140"/>
      <c r="D55" s="140"/>
      <c r="E55" s="140"/>
      <c r="F55" s="140"/>
      <c r="G55" s="140"/>
      <c r="H55" s="140"/>
      <c r="I55" s="140"/>
      <c r="J55" s="140"/>
      <c r="K55" s="140"/>
      <c r="L55" s="141"/>
      <c r="P55" s="248"/>
    </row>
    <row r="56" spans="1:16">
      <c r="A56" s="139"/>
      <c r="B56" s="140"/>
      <c r="C56" s="140"/>
      <c r="D56" s="140"/>
      <c r="E56" s="140"/>
      <c r="F56" s="140"/>
      <c r="G56" s="140"/>
      <c r="H56" s="140"/>
      <c r="I56" s="36" t="s">
        <v>29</v>
      </c>
      <c r="J56" s="36"/>
      <c r="K56" s="147">
        <f>ROUND(K34,2)</f>
        <v>0</v>
      </c>
      <c r="L56" s="141"/>
    </row>
    <row r="57" spans="1:16" ht="15" thickBot="1">
      <c r="A57" s="148"/>
      <c r="B57" s="149"/>
      <c r="C57" s="149"/>
      <c r="D57" s="149"/>
      <c r="E57" s="149"/>
      <c r="F57" s="149"/>
      <c r="G57" s="149"/>
      <c r="H57" s="149"/>
      <c r="I57" s="149"/>
      <c r="J57" s="149"/>
      <c r="K57" s="149"/>
      <c r="L57" s="150"/>
    </row>
    <row r="58" spans="1:16" ht="15" thickBot="1"/>
    <row r="59" spans="1:16">
      <c r="A59" s="136"/>
      <c r="B59" s="137"/>
      <c r="C59" s="137"/>
      <c r="D59" s="137"/>
      <c r="E59" s="137"/>
      <c r="F59" s="137"/>
      <c r="G59" s="137"/>
      <c r="H59" s="137"/>
      <c r="I59" s="137"/>
      <c r="J59" s="137"/>
      <c r="K59" s="137"/>
      <c r="L59" s="138"/>
    </row>
    <row r="60" spans="1:16" ht="18">
      <c r="A60" s="139"/>
      <c r="B60" s="3" t="s">
        <v>7</v>
      </c>
      <c r="C60" s="140"/>
      <c r="D60" s="140"/>
      <c r="E60" s="140"/>
      <c r="F60" s="140"/>
      <c r="G60" s="140"/>
      <c r="H60" s="140"/>
      <c r="I60" s="140"/>
      <c r="J60" s="140"/>
      <c r="K60" s="143"/>
      <c r="L60" s="141"/>
    </row>
    <row r="61" spans="1:16" ht="15">
      <c r="A61" s="139"/>
      <c r="B61" s="140"/>
      <c r="C61" s="140"/>
      <c r="D61" s="140"/>
      <c r="E61" s="140"/>
      <c r="F61" s="140"/>
      <c r="G61" s="140"/>
      <c r="H61" s="140"/>
      <c r="I61" s="140"/>
      <c r="J61" s="140"/>
      <c r="K61" s="143"/>
      <c r="L61" s="141"/>
    </row>
    <row r="62" spans="1:16" ht="15">
      <c r="A62" s="139"/>
      <c r="B62" s="14" t="s">
        <v>176</v>
      </c>
      <c r="C62" s="14"/>
      <c r="D62" s="14"/>
      <c r="E62" s="14"/>
      <c r="F62" s="14"/>
      <c r="G62" s="14"/>
      <c r="H62" s="14"/>
      <c r="I62" s="14"/>
      <c r="J62" s="14"/>
      <c r="K62" s="74">
        <f>W28</f>
        <v>0</v>
      </c>
      <c r="L62" s="141"/>
    </row>
    <row r="63" spans="1:16" ht="15">
      <c r="A63" s="139"/>
      <c r="B63" s="14" t="s">
        <v>177</v>
      </c>
      <c r="C63" s="14"/>
      <c r="D63" s="14"/>
      <c r="E63" s="14"/>
      <c r="F63" s="14"/>
      <c r="G63" s="14"/>
      <c r="H63" s="14"/>
      <c r="I63" s="14"/>
      <c r="J63" s="14"/>
      <c r="K63" s="46">
        <f>ROUND(W30,2)</f>
        <v>0</v>
      </c>
      <c r="L63" s="141"/>
    </row>
    <row r="64" spans="1:16" ht="15">
      <c r="A64" s="139"/>
      <c r="B64" s="14" t="s">
        <v>178</v>
      </c>
      <c r="C64" s="14"/>
      <c r="D64" s="14"/>
      <c r="E64" s="14"/>
      <c r="F64" s="14"/>
      <c r="G64" s="14"/>
      <c r="H64" s="14"/>
      <c r="I64" s="14"/>
      <c r="J64" s="14"/>
      <c r="K64" s="45">
        <f>ROUND(W33,2)</f>
        <v>0</v>
      </c>
      <c r="L64" s="141"/>
    </row>
    <row r="65" spans="1:12" ht="15">
      <c r="A65" s="139"/>
      <c r="B65" s="140"/>
      <c r="C65" s="140"/>
      <c r="D65" s="140"/>
      <c r="E65" s="140"/>
      <c r="F65" s="140"/>
      <c r="G65" s="140"/>
      <c r="H65" s="140"/>
      <c r="I65" s="140"/>
      <c r="J65" s="140"/>
      <c r="K65" s="143"/>
      <c r="L65" s="141"/>
    </row>
    <row r="66" spans="1:12" ht="15" thickBot="1">
      <c r="A66" s="139"/>
      <c r="B66" s="14" t="s">
        <v>175</v>
      </c>
      <c r="C66" s="14"/>
      <c r="D66" s="14"/>
      <c r="E66" s="14"/>
      <c r="F66" s="14"/>
      <c r="G66" s="14"/>
      <c r="H66" s="14"/>
      <c r="I66" s="33"/>
      <c r="J66" s="33"/>
      <c r="K66" s="144">
        <f>ROUND(((W22/40*W15)+(W23/40*W17))*Info_IT!D8,2)</f>
        <v>0</v>
      </c>
      <c r="L66" s="141"/>
    </row>
    <row r="67" spans="1:12" ht="15.75" thickTop="1">
      <c r="A67" s="139"/>
      <c r="B67" s="305" t="str">
        <f>Info_IT!D8 &amp;" € pro Vollzeitäquivalent pro Woche"</f>
        <v>65 € pro Vollzeitäquivalent pro Woche</v>
      </c>
      <c r="C67" s="151"/>
      <c r="D67" s="14"/>
      <c r="E67" s="140"/>
      <c r="F67" s="140"/>
      <c r="G67" s="140"/>
      <c r="H67" s="140"/>
      <c r="I67" s="14" t="s">
        <v>30</v>
      </c>
      <c r="J67" s="14"/>
      <c r="K67" s="146">
        <f>ROUND(K64+K66,2)</f>
        <v>0</v>
      </c>
      <c r="L67" s="141"/>
    </row>
    <row r="68" spans="1:12">
      <c r="A68" s="139"/>
      <c r="B68" s="140"/>
      <c r="C68" s="140"/>
      <c r="D68" s="140"/>
      <c r="E68" s="140"/>
      <c r="F68" s="140"/>
      <c r="G68" s="140"/>
      <c r="H68" s="140"/>
      <c r="I68" s="140"/>
      <c r="J68" s="140"/>
      <c r="K68" s="140"/>
      <c r="L68" s="141"/>
    </row>
    <row r="69" spans="1:12">
      <c r="A69" s="139"/>
      <c r="B69" s="140"/>
      <c r="C69" s="140"/>
      <c r="D69" s="140"/>
      <c r="E69" s="140"/>
      <c r="F69" s="140"/>
      <c r="G69" s="140"/>
      <c r="H69" s="140"/>
      <c r="I69" s="37" t="s">
        <v>29</v>
      </c>
      <c r="J69" s="37"/>
      <c r="K69" s="147">
        <f>ROUND(W34,2)</f>
        <v>0</v>
      </c>
      <c r="L69" s="141"/>
    </row>
    <row r="70" spans="1:12" ht="15" thickBot="1">
      <c r="A70" s="148"/>
      <c r="B70" s="149"/>
      <c r="C70" s="149"/>
      <c r="D70" s="149"/>
      <c r="E70" s="149"/>
      <c r="F70" s="149"/>
      <c r="G70" s="149"/>
      <c r="H70" s="149"/>
      <c r="I70" s="149"/>
      <c r="J70" s="149"/>
      <c r="K70" s="149"/>
      <c r="L70" s="150"/>
    </row>
    <row r="71" spans="1:12" ht="15" thickBot="1"/>
    <row r="72" spans="1:12" ht="15.75" thickBot="1">
      <c r="A72" s="152"/>
      <c r="B72" s="153" t="s">
        <v>199</v>
      </c>
      <c r="C72" s="153"/>
      <c r="D72" s="153"/>
      <c r="E72" s="153"/>
      <c r="F72" s="153"/>
      <c r="G72" s="153"/>
      <c r="H72" s="153"/>
      <c r="I72" s="153"/>
      <c r="J72" s="153"/>
      <c r="K72" s="154">
        <f>K54+K67</f>
        <v>0</v>
      </c>
      <c r="L72" s="155"/>
    </row>
    <row r="103" spans="1:12" ht="15">
      <c r="A103" s="28"/>
      <c r="B103" s="28"/>
      <c r="C103" s="28"/>
      <c r="D103" s="29"/>
      <c r="E103" s="28"/>
      <c r="F103" s="28"/>
      <c r="G103" s="29"/>
      <c r="H103" s="28"/>
      <c r="I103" s="28"/>
      <c r="J103" s="28"/>
      <c r="K103" s="28"/>
      <c r="L103" s="28"/>
    </row>
    <row r="104" spans="1:12" ht="15">
      <c r="A104" s="28"/>
      <c r="B104" s="28"/>
      <c r="C104" s="28"/>
      <c r="D104" s="29"/>
      <c r="E104" s="28"/>
      <c r="F104" s="28"/>
      <c r="G104" s="29"/>
      <c r="H104" s="28"/>
      <c r="I104" s="28"/>
      <c r="J104" s="28"/>
      <c r="K104" s="28"/>
      <c r="L104" s="28"/>
    </row>
    <row r="105" spans="1:12" ht="15">
      <c r="A105" s="28"/>
      <c r="B105" s="28"/>
      <c r="C105" s="28"/>
      <c r="D105" s="29"/>
      <c r="E105" s="28"/>
      <c r="F105" s="28"/>
      <c r="G105" s="29"/>
      <c r="H105" s="28"/>
      <c r="I105" s="28"/>
      <c r="J105" s="28"/>
      <c r="K105" s="28"/>
      <c r="L105" s="28"/>
    </row>
    <row r="106" spans="1:12" ht="15">
      <c r="A106" s="28"/>
      <c r="B106" s="28"/>
      <c r="C106" s="28"/>
      <c r="D106" s="29"/>
      <c r="E106" s="28"/>
      <c r="F106" s="28"/>
      <c r="G106" s="29"/>
      <c r="H106" s="28"/>
      <c r="I106" s="28"/>
      <c r="J106" s="28"/>
      <c r="K106" s="28"/>
      <c r="L106" s="28"/>
    </row>
    <row r="107" spans="1:12" ht="15">
      <c r="A107" s="28"/>
      <c r="B107" s="28"/>
      <c r="C107" s="28"/>
      <c r="D107" s="29"/>
      <c r="E107" s="28"/>
      <c r="F107" s="28"/>
      <c r="G107" s="29"/>
      <c r="H107" s="28"/>
      <c r="I107" s="28"/>
      <c r="J107" s="28"/>
      <c r="K107" s="28"/>
      <c r="L107" s="28"/>
    </row>
  </sheetData>
  <sheetProtection algorithmName="SHA-512" hashValue="9EZd9wYmcaPG1G56pHsfpE9fjiriv+N/IdwSTqPSDf15ty+ZdEn3miCltTnjRUxKJNjx5FMHhShEsOIuRKKgng==" saltValue="oTj8yeH5rezmaxDFX4iZsQ==" spinCount="100000" sheet="1" objects="1" scenarios="1"/>
  <mergeCells count="20">
    <mergeCell ref="W4:X4"/>
    <mergeCell ref="W5:X5"/>
    <mergeCell ref="E17:F17"/>
    <mergeCell ref="G14:K14"/>
    <mergeCell ref="S14:W14"/>
    <mergeCell ref="G16:K16"/>
    <mergeCell ref="E15:F15"/>
    <mergeCell ref="H15:I15"/>
    <mergeCell ref="H17:I17"/>
    <mergeCell ref="Q17:R17"/>
    <mergeCell ref="T17:U17"/>
    <mergeCell ref="S16:W16"/>
    <mergeCell ref="Q15:R15"/>
    <mergeCell ref="T15:U15"/>
    <mergeCell ref="M8:Q11"/>
    <mergeCell ref="R8:X11"/>
    <mergeCell ref="A41:E44"/>
    <mergeCell ref="F41:L44"/>
    <mergeCell ref="A8:E11"/>
    <mergeCell ref="F8:L11"/>
  </mergeCells>
  <pageMargins left="0.23622047244094491" right="0.23622047244094491" top="0.35433070866141736" bottom="0.35433070866141736" header="0.31496062992125984" footer="0.31496062992125984"/>
  <pageSetup paperSize="9" orientation="landscape" r:id="rId1"/>
  <headerFooter>
    <oddHeader>&amp;L&amp;8Finanzplan&amp;R&amp;G</oddHeader>
    <oddFooter>&amp;C&amp;P</oddFooter>
  </headerFooter>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theme="5" tint="0.79998168889431442"/>
  </sheetPr>
  <dimension ref="A1:II183"/>
  <sheetViews>
    <sheetView showGridLines="0" view="pageLayout" zoomScaleNormal="100" workbookViewId="0">
      <selection activeCell="C9" sqref="C9:E9"/>
    </sheetView>
  </sheetViews>
  <sheetFormatPr baseColWidth="10" defaultColWidth="11.42578125" defaultRowHeight="15"/>
  <cols>
    <col min="1" max="3" width="11.42578125" style="2"/>
    <col min="4" max="4" width="8" style="2" customWidth="1"/>
    <col min="5" max="5" width="13.42578125" style="2" customWidth="1"/>
    <col min="6" max="6" width="14.140625" style="2" customWidth="1"/>
    <col min="7" max="7" width="13.85546875" style="2" customWidth="1"/>
    <col min="8" max="8" width="18.42578125" style="2" customWidth="1"/>
    <col min="9" max="9" width="26.42578125" style="2" customWidth="1"/>
    <col min="10" max="10" width="1.42578125" style="2" customWidth="1"/>
    <col min="11" max="11" width="10.42578125" style="2" customWidth="1"/>
    <col min="12" max="15" width="11.42578125" style="133"/>
    <col min="16" max="16" width="13.42578125" style="133" customWidth="1"/>
    <col min="17" max="17" width="15.140625" style="133" customWidth="1"/>
    <col min="18" max="18" width="12.7109375" style="133" customWidth="1"/>
    <col min="19" max="19" width="16" style="133" customWidth="1"/>
    <col min="20" max="20" width="26.140625" style="133" customWidth="1"/>
    <col min="21" max="21" width="3.5703125" style="133" customWidth="1"/>
    <col min="22" max="22" width="7.42578125" style="133" customWidth="1"/>
    <col min="23" max="26" width="11.42578125" style="133"/>
    <col min="27" max="27" width="14.140625" style="133" customWidth="1"/>
    <col min="28" max="28" width="15.28515625" style="133" customWidth="1"/>
    <col min="29" max="29" width="12.140625" style="133" customWidth="1"/>
    <col min="30" max="30" width="16.7109375" style="133" customWidth="1"/>
    <col min="31" max="31" width="22" style="133" customWidth="1"/>
    <col min="32" max="32" width="3" style="133" customWidth="1"/>
    <col min="33" max="33" width="9.7109375" style="133" customWidth="1"/>
    <col min="34" max="35" width="11.42578125" style="133" customWidth="1"/>
    <col min="36" max="37" width="11.42578125" style="133"/>
    <col min="38" max="38" width="14" style="133" customWidth="1"/>
    <col min="39" max="39" width="15.140625" style="133" customWidth="1"/>
    <col min="40" max="40" width="12.140625" style="133" customWidth="1"/>
    <col min="41" max="41" width="16.7109375" style="133" customWidth="1"/>
    <col min="42" max="42" width="22" style="133" customWidth="1"/>
    <col min="43" max="43" width="2.85546875" style="133" customWidth="1"/>
    <col min="44" max="44" width="9.5703125" style="133" customWidth="1"/>
    <col min="45" max="45" width="11.42578125" style="133"/>
    <col min="46" max="46" width="8.42578125" style="133" customWidth="1"/>
    <col min="47" max="48" width="11.42578125" style="133"/>
    <col min="49" max="49" width="14.140625" style="133" customWidth="1"/>
    <col min="50" max="50" width="16.85546875" style="133" customWidth="1"/>
    <col min="51" max="51" width="13" style="133" customWidth="1"/>
    <col min="52" max="52" width="19" style="133" customWidth="1"/>
    <col min="53" max="53" width="24.5703125" style="133" customWidth="1"/>
    <col min="54" max="54" width="2.5703125" style="133" customWidth="1"/>
    <col min="55" max="55" width="6.42578125" style="133" customWidth="1"/>
    <col min="56" max="57" width="11.42578125" style="133"/>
    <col min="58" max="58" width="5" style="133" customWidth="1"/>
    <col min="59" max="59" width="11.42578125" style="133"/>
    <col min="60" max="60" width="14.7109375" style="133" customWidth="1"/>
    <col min="61" max="61" width="14.85546875" style="133" customWidth="1"/>
    <col min="62" max="62" width="15.5703125" style="133" customWidth="1"/>
    <col min="63" max="63" width="21" style="133" customWidth="1"/>
    <col min="64" max="64" width="23.28515625" style="133" customWidth="1"/>
    <col min="65" max="65" width="1.5703125" style="133" customWidth="1"/>
    <col min="66" max="66" width="5.28515625" style="133" customWidth="1"/>
    <col min="67" max="68" width="11.42578125" style="133"/>
    <col min="69" max="69" width="5.140625" style="133" customWidth="1"/>
    <col min="70" max="70" width="11.42578125" style="133"/>
    <col min="71" max="71" width="15.140625" style="133" customWidth="1"/>
    <col min="72" max="72" width="16.7109375" style="133" customWidth="1"/>
    <col min="73" max="73" width="14.42578125" style="133" customWidth="1"/>
    <col min="74" max="74" width="20.85546875" style="133" customWidth="1"/>
    <col min="75" max="75" width="21.140625" style="133" customWidth="1"/>
    <col min="76" max="76" width="1.28515625" style="133" customWidth="1"/>
    <col min="77" max="77" width="9.140625" style="133" customWidth="1"/>
    <col min="78" max="79" width="11.42578125" style="133"/>
    <col min="80" max="80" width="10.28515625" style="133" customWidth="1"/>
    <col min="81" max="81" width="11.42578125" style="133"/>
    <col min="82" max="82" width="14.5703125" style="133" customWidth="1"/>
    <col min="83" max="83" width="13.140625" style="133" customWidth="1"/>
    <col min="84" max="84" width="12.42578125" style="133" customWidth="1"/>
    <col min="85" max="85" width="20.85546875" style="133" customWidth="1"/>
    <col min="86" max="86" width="23.28515625" style="133" customWidth="1"/>
    <col min="87" max="87" width="2.5703125" style="133" customWidth="1"/>
    <col min="88" max="88" width="5" style="133" customWidth="1"/>
    <col min="89" max="91" width="11.42578125" style="133"/>
    <col min="92" max="92" width="7.28515625" style="133" customWidth="1"/>
    <col min="93" max="93" width="14.28515625" style="133" customWidth="1"/>
    <col min="94" max="94" width="14.5703125" style="133" customWidth="1"/>
    <col min="95" max="95" width="13.140625" style="133" customWidth="1"/>
    <col min="96" max="96" width="19.42578125" style="133" customWidth="1"/>
    <col min="97" max="97" width="26" style="133" customWidth="1"/>
    <col min="98" max="98" width="1.28515625" style="133" customWidth="1"/>
    <col min="99" max="99" width="6.42578125" style="133" customWidth="1"/>
    <col min="100" max="243" width="11.42578125" style="133"/>
    <col min="244" max="16384" width="11.42578125" style="2"/>
  </cols>
  <sheetData>
    <row r="1" spans="1:55" ht="15.75" customHeight="1">
      <c r="E1" s="529" t="s">
        <v>75</v>
      </c>
      <c r="F1" s="535" t="s">
        <v>87</v>
      </c>
      <c r="G1" s="535"/>
      <c r="H1" s="535"/>
      <c r="I1" s="531" t="s">
        <v>46</v>
      </c>
      <c r="J1" s="531"/>
      <c r="K1" s="532"/>
    </row>
    <row r="2" spans="1:55" ht="18.75" thickBot="1">
      <c r="A2" s="156" t="s">
        <v>158</v>
      </c>
      <c r="E2" s="530"/>
      <c r="F2" s="536"/>
      <c r="G2" s="536"/>
      <c r="H2" s="536"/>
      <c r="I2" s="533"/>
      <c r="J2" s="533"/>
      <c r="K2" s="534"/>
      <c r="L2" s="201" t="s">
        <v>2</v>
      </c>
      <c r="M2" s="157"/>
      <c r="N2" s="523"/>
      <c r="O2" s="524"/>
      <c r="P2" s="525"/>
      <c r="Q2" s="132"/>
      <c r="R2" s="132"/>
      <c r="S2" s="132"/>
      <c r="T2" s="132"/>
      <c r="U2" s="132"/>
      <c r="V2" s="158"/>
      <c r="W2" s="201" t="s">
        <v>2</v>
      </c>
      <c r="X2" s="157"/>
      <c r="Y2" s="523"/>
      <c r="Z2" s="524"/>
      <c r="AA2" s="525"/>
      <c r="AB2" s="132"/>
      <c r="AC2" s="132"/>
      <c r="AD2" s="132"/>
      <c r="AE2" s="132"/>
      <c r="AF2" s="132"/>
      <c r="AG2" s="158"/>
      <c r="AH2" s="201" t="s">
        <v>2</v>
      </c>
      <c r="AI2" s="157"/>
      <c r="AJ2" s="523"/>
      <c r="AK2" s="524"/>
      <c r="AL2" s="525"/>
      <c r="AM2" s="132"/>
      <c r="AN2" s="132"/>
      <c r="AO2" s="132"/>
      <c r="AP2" s="132"/>
      <c r="AQ2" s="132"/>
      <c r="AR2" s="158"/>
      <c r="AS2" s="201" t="s">
        <v>2</v>
      </c>
      <c r="AT2" s="157"/>
      <c r="AU2" s="523"/>
      <c r="AV2" s="524"/>
      <c r="AW2" s="525"/>
      <c r="AX2" s="132"/>
      <c r="AY2" s="132"/>
      <c r="AZ2" s="132"/>
      <c r="BA2" s="132"/>
      <c r="BB2" s="132"/>
      <c r="BC2" s="158"/>
    </row>
    <row r="3" spans="1:55">
      <c r="A3" s="159"/>
      <c r="B3" s="160" t="s">
        <v>165</v>
      </c>
      <c r="C3" s="161"/>
      <c r="D3" s="161"/>
      <c r="E3" s="162"/>
      <c r="F3" s="162"/>
      <c r="G3" s="162"/>
      <c r="H3" s="163"/>
      <c r="I3" s="164">
        <f>I10+I17+I24+I31+I40+I47+I54+I61+I68+T3+T10+T17+T24+T31+T40+T47+T54+T61+T68+AE3+AE10+AE17+AE24+AE31+AE40+AE47+AE54+AE61+AE68+AP3+AP10+AP17+AP24+AP31+AP40+AP47+AP54+AP61+AP68+BA3+BA10+BA17+BA24+BA31+BA40+BA47+BA54+BA61+BA68</f>
        <v>0</v>
      </c>
      <c r="J3" s="165" t="s">
        <v>108</v>
      </c>
      <c r="K3" s="166"/>
      <c r="L3" s="134" t="s">
        <v>25</v>
      </c>
      <c r="M3" s="2"/>
      <c r="N3" s="2"/>
      <c r="O3" s="2"/>
      <c r="P3" s="2"/>
      <c r="Q3" s="167"/>
      <c r="R3" s="167"/>
      <c r="S3" s="167"/>
      <c r="T3" s="51"/>
      <c r="U3" s="167"/>
      <c r="V3" s="168"/>
      <c r="W3" s="134" t="s">
        <v>25</v>
      </c>
      <c r="X3" s="2"/>
      <c r="Y3" s="2"/>
      <c r="Z3" s="2"/>
      <c r="AA3" s="2"/>
      <c r="AB3" s="167"/>
      <c r="AC3" s="167"/>
      <c r="AD3" s="167"/>
      <c r="AE3" s="51"/>
      <c r="AF3" s="167"/>
      <c r="AG3" s="168"/>
      <c r="AH3" s="134" t="s">
        <v>25</v>
      </c>
      <c r="AI3" s="2"/>
      <c r="AJ3" s="2"/>
      <c r="AK3" s="2"/>
      <c r="AL3" s="2"/>
      <c r="AM3" s="167"/>
      <c r="AN3" s="167"/>
      <c r="AO3" s="167"/>
      <c r="AP3" s="51"/>
      <c r="AQ3" s="167"/>
      <c r="AR3" s="168"/>
      <c r="AS3" s="134" t="s">
        <v>25</v>
      </c>
      <c r="AT3" s="2"/>
      <c r="AU3" s="2"/>
      <c r="AV3" s="2"/>
      <c r="AW3" s="2"/>
      <c r="AX3" s="167"/>
      <c r="AY3" s="167"/>
      <c r="AZ3" s="167"/>
      <c r="BA3" s="51"/>
      <c r="BB3" s="167"/>
      <c r="BC3" s="168"/>
    </row>
    <row r="4" spans="1:55">
      <c r="A4" s="169"/>
      <c r="B4" s="170" t="s">
        <v>172</v>
      </c>
      <c r="C4" s="162"/>
      <c r="D4" s="162"/>
      <c r="E4" s="162"/>
      <c r="F4" s="162"/>
      <c r="G4" s="162"/>
      <c r="H4" s="171"/>
      <c r="I4" s="172">
        <f>Finanzplan!K22+Finanzplan!K23</f>
        <v>0</v>
      </c>
      <c r="J4" s="173" t="s">
        <v>109</v>
      </c>
      <c r="K4" s="174"/>
      <c r="L4" s="134" t="s">
        <v>70</v>
      </c>
      <c r="M4" s="2"/>
      <c r="N4" s="2"/>
      <c r="O4" s="2"/>
      <c r="P4" s="2" t="s">
        <v>0</v>
      </c>
      <c r="Q4" s="50"/>
      <c r="R4" s="175" t="s">
        <v>1</v>
      </c>
      <c r="S4" s="50"/>
      <c r="T4" s="176">
        <f>ROUND(DATEDIF(Q4,S4+IF(Q4&lt;&gt;0,1,0),"d")/7,2)</f>
        <v>0</v>
      </c>
      <c r="U4" s="177"/>
      <c r="V4" s="178"/>
      <c r="W4" s="134" t="s">
        <v>70</v>
      </c>
      <c r="X4" s="2"/>
      <c r="Y4" s="2"/>
      <c r="Z4" s="2"/>
      <c r="AA4" s="2" t="s">
        <v>0</v>
      </c>
      <c r="AB4" s="50"/>
      <c r="AC4" s="175" t="s">
        <v>1</v>
      </c>
      <c r="AD4" s="50"/>
      <c r="AE4" s="176">
        <f>ROUND(DATEDIF(AB4,AD4+IF(AB4&lt;&gt;0,1,0),"d")/7,2)</f>
        <v>0</v>
      </c>
      <c r="AF4" s="177"/>
      <c r="AG4" s="178"/>
      <c r="AH4" s="134" t="s">
        <v>70</v>
      </c>
      <c r="AI4" s="2"/>
      <c r="AJ4" s="2"/>
      <c r="AK4" s="2"/>
      <c r="AL4" s="2" t="s">
        <v>0</v>
      </c>
      <c r="AM4" s="50"/>
      <c r="AN4" s="175" t="s">
        <v>1</v>
      </c>
      <c r="AO4" s="50"/>
      <c r="AP4" s="176">
        <f>ROUND(DATEDIF(AM4,AO4+IF(AM4&lt;&gt;0,1,0),"d")/7,2)</f>
        <v>0</v>
      </c>
      <c r="AQ4" s="177"/>
      <c r="AR4" s="178"/>
      <c r="AS4" s="134" t="s">
        <v>70</v>
      </c>
      <c r="AT4" s="2"/>
      <c r="AU4" s="2"/>
      <c r="AV4" s="2"/>
      <c r="AW4" s="2" t="s">
        <v>0</v>
      </c>
      <c r="AX4" s="50"/>
      <c r="AY4" s="175" t="s">
        <v>1</v>
      </c>
      <c r="AZ4" s="50"/>
      <c r="BA4" s="176">
        <f>ROUND(DATEDIF(AX4,AZ4+IF(AX4&lt;&gt;0,1,0),"d")/7,2)</f>
        <v>0</v>
      </c>
      <c r="BB4" s="177"/>
      <c r="BC4" s="178"/>
    </row>
    <row r="5" spans="1:55">
      <c r="A5" s="169"/>
      <c r="B5" s="170" t="s">
        <v>14</v>
      </c>
      <c r="C5" s="162"/>
      <c r="D5" s="162"/>
      <c r="E5" s="162"/>
      <c r="F5" s="162"/>
      <c r="G5" s="162"/>
      <c r="H5" s="171"/>
      <c r="I5" s="179">
        <f>ROUND((I12+I19+I26+I33+I42+I49+I56+I63+I70+T5+T12+T19+T26+T33+T42+T49+T56+T63+T70+AE5+AE12+AE19+AE26+AE33+AE42+AE49+AE56+AE63+AE70+AP5+AP12+AP19+AP26+AP33+AP42+AP49+AP56+AP63+AP70+BA5+BA12+BA19+BA26+BA33+BA42+BA49+BA56+BA63+BA70),2)</f>
        <v>0</v>
      </c>
      <c r="J5" s="162"/>
      <c r="K5" s="180"/>
      <c r="L5" s="134" t="s">
        <v>71</v>
      </c>
      <c r="M5" s="2"/>
      <c r="N5" s="2"/>
      <c r="O5" s="2"/>
      <c r="P5" s="2"/>
      <c r="Q5" s="2"/>
      <c r="R5" s="2"/>
      <c r="S5" s="2"/>
      <c r="T5" s="52"/>
      <c r="U5" s="2"/>
      <c r="V5" s="178"/>
      <c r="W5" s="134" t="s">
        <v>71</v>
      </c>
      <c r="X5" s="2"/>
      <c r="Y5" s="2"/>
      <c r="Z5" s="2"/>
      <c r="AA5" s="2"/>
      <c r="AB5" s="2"/>
      <c r="AC5" s="2"/>
      <c r="AD5" s="2"/>
      <c r="AE5" s="52"/>
      <c r="AF5" s="2"/>
      <c r="AG5" s="178"/>
      <c r="AH5" s="134" t="s">
        <v>71</v>
      </c>
      <c r="AI5" s="2"/>
      <c r="AJ5" s="2"/>
      <c r="AK5" s="2"/>
      <c r="AL5" s="2"/>
      <c r="AM5" s="2"/>
      <c r="AN5" s="2"/>
      <c r="AO5" s="2"/>
      <c r="AP5" s="52"/>
      <c r="AQ5" s="2"/>
      <c r="AR5" s="178"/>
      <c r="AS5" s="134" t="s">
        <v>71</v>
      </c>
      <c r="AT5" s="2"/>
      <c r="AU5" s="2"/>
      <c r="AV5" s="2"/>
      <c r="AW5" s="2"/>
      <c r="AX5" s="2"/>
      <c r="AY5" s="2"/>
      <c r="AZ5" s="2"/>
      <c r="BA5" s="52"/>
      <c r="BB5" s="2"/>
      <c r="BC5" s="178"/>
    </row>
    <row r="6" spans="1:55" ht="14.45" customHeight="1">
      <c r="A6" s="169"/>
      <c r="B6" s="170" t="s">
        <v>107</v>
      </c>
      <c r="C6" s="162"/>
      <c r="D6" s="162"/>
      <c r="E6" s="162"/>
      <c r="F6" s="162"/>
      <c r="G6" s="162"/>
      <c r="H6" s="171"/>
      <c r="I6" s="181">
        <f>ROUND(IFERROR(I5/K8,0),2)</f>
        <v>0</v>
      </c>
      <c r="J6" s="162"/>
      <c r="K6" s="180"/>
      <c r="L6" s="182"/>
      <c r="M6" s="183" t="s">
        <v>4</v>
      </c>
      <c r="N6" s="183"/>
      <c r="O6" s="183"/>
      <c r="P6" s="183"/>
      <c r="Q6" s="183"/>
      <c r="R6" s="183"/>
      <c r="S6" s="183"/>
      <c r="T6" s="184">
        <f>ROUND(IFERROR(T5/V7,0),2)</f>
        <v>0</v>
      </c>
      <c r="U6" s="183"/>
      <c r="V6" s="185"/>
      <c r="W6" s="182"/>
      <c r="X6" s="183" t="s">
        <v>4</v>
      </c>
      <c r="Y6" s="183"/>
      <c r="Z6" s="183"/>
      <c r="AA6" s="183"/>
      <c r="AB6" s="183"/>
      <c r="AC6" s="183"/>
      <c r="AD6" s="183"/>
      <c r="AE6" s="184">
        <f>ROUND(IFERROR(AE5/AG7,0),2)</f>
        <v>0</v>
      </c>
      <c r="AF6" s="183"/>
      <c r="AG6" s="185"/>
      <c r="AH6" s="182"/>
      <c r="AI6" s="183" t="s">
        <v>4</v>
      </c>
      <c r="AJ6" s="183"/>
      <c r="AK6" s="183"/>
      <c r="AL6" s="183"/>
      <c r="AM6" s="183"/>
      <c r="AN6" s="183"/>
      <c r="AO6" s="183"/>
      <c r="AP6" s="184">
        <f>ROUND(IFERROR(AP5/AR7,0),2)</f>
        <v>0</v>
      </c>
      <c r="AQ6" s="183"/>
      <c r="AR6" s="185"/>
      <c r="AS6" s="182"/>
      <c r="AT6" s="183" t="s">
        <v>4</v>
      </c>
      <c r="AU6" s="183"/>
      <c r="AV6" s="183"/>
      <c r="AW6" s="183"/>
      <c r="AX6" s="183"/>
      <c r="AY6" s="183"/>
      <c r="AZ6" s="183"/>
      <c r="BA6" s="184">
        <f>ROUND(IFERROR(BA5/BC7,0),2)</f>
        <v>0</v>
      </c>
      <c r="BB6" s="183"/>
      <c r="BC6" s="185"/>
    </row>
    <row r="7" spans="1:55" ht="15" customHeight="1">
      <c r="A7" s="169"/>
      <c r="B7" s="186"/>
      <c r="C7" s="162"/>
      <c r="D7" s="162"/>
      <c r="E7" s="162"/>
      <c r="F7" s="162"/>
      <c r="G7" s="162"/>
      <c r="H7" s="187" t="s">
        <v>10</v>
      </c>
      <c r="I7" s="188">
        <f>ROUND((IFERROR(IF(I6&gt;35,(K8*Info_IT!D7),I12+I19+I26+I33+I42+I49+I56+I63+I70+T5+T12+T19+T26+T33+T42+T49+T56+T63+T70+AE5+AE12+AE19+AE26+AE33+AE42+AE49+AE56+AE63+AE70+AP5+AP12+AP19+AP26+AP33+AP42+AP49+AP56+AP63+AP70+BA5+BA12+BA19+BA26+BA33+BA42+BA49+BA56+BA63+BA70),0)),2)</f>
        <v>0</v>
      </c>
      <c r="J7" s="162"/>
      <c r="K7" s="180"/>
      <c r="L7" s="189" t="str">
        <f>IF(T4&lt;52,"Nur bei Durchrechnungszeitraum-Variante zusätzlich befüllen:","Ganzjahresbetrieb eingetragen - kein DRZ möglich!")</f>
        <v>Nur bei Durchrechnungszeitraum-Variante zusätzlich befüllen:</v>
      </c>
      <c r="M7" s="190"/>
      <c r="N7" s="190"/>
      <c r="O7" s="190"/>
      <c r="P7" s="190"/>
      <c r="Q7" s="190" t="s">
        <v>3</v>
      </c>
      <c r="R7" s="190"/>
      <c r="S7" s="65"/>
      <c r="T7" s="521" t="s">
        <v>28</v>
      </c>
      <c r="U7" s="522"/>
      <c r="V7" s="191">
        <f>ROUND(T4*T3,0)</f>
        <v>0</v>
      </c>
      <c r="W7" s="189" t="str">
        <f>IF(AE4&lt;52,"Nur bei Durchrechnungszeitraum-Variante zusätzlich befüllen:","Ganzjahresbetrieb eingetragen - kein DRZ möglich!")</f>
        <v>Nur bei Durchrechnungszeitraum-Variante zusätzlich befüllen:</v>
      </c>
      <c r="X7" s="190"/>
      <c r="Y7" s="190"/>
      <c r="Z7" s="190"/>
      <c r="AA7" s="190"/>
      <c r="AB7" s="190" t="s">
        <v>3</v>
      </c>
      <c r="AC7" s="190"/>
      <c r="AD7" s="65"/>
      <c r="AE7" s="521" t="s">
        <v>28</v>
      </c>
      <c r="AF7" s="522"/>
      <c r="AG7" s="191">
        <f>ROUND(AE4*AE3,0)</f>
        <v>0</v>
      </c>
      <c r="AH7" s="189" t="str">
        <f>IF(AP4&lt;52,"Nur bei Durchrechnungszeitraum-Variante zusätzlich befüllen:","Ganzjahresbetrieb eingetragen - kein DRZ möglich!")</f>
        <v>Nur bei Durchrechnungszeitraum-Variante zusätzlich befüllen:</v>
      </c>
      <c r="AI7" s="190"/>
      <c r="AJ7" s="190"/>
      <c r="AK7" s="190"/>
      <c r="AL7" s="190"/>
      <c r="AM7" s="190" t="s">
        <v>3</v>
      </c>
      <c r="AN7" s="190"/>
      <c r="AO7" s="65"/>
      <c r="AP7" s="521" t="s">
        <v>28</v>
      </c>
      <c r="AQ7" s="522"/>
      <c r="AR7" s="191">
        <f>ROUND(AP4*AP3,0)</f>
        <v>0</v>
      </c>
      <c r="AS7" s="189" t="str">
        <f>IF(BA4&lt;52,"Nur bei Durchrechnungszeitraum-Variante zusätzlich befüllen:","Ganzjahresbetrieb eingetragen - kein DRZ möglich!")</f>
        <v>Nur bei Durchrechnungszeitraum-Variante zusätzlich befüllen:</v>
      </c>
      <c r="AT7" s="190"/>
      <c r="AU7" s="190"/>
      <c r="AV7" s="190"/>
      <c r="AW7" s="190"/>
      <c r="AX7" s="190" t="s">
        <v>3</v>
      </c>
      <c r="AY7" s="190"/>
      <c r="AZ7" s="65"/>
      <c r="BA7" s="521" t="s">
        <v>28</v>
      </c>
      <c r="BB7" s="522"/>
      <c r="BC7" s="191">
        <f>ROUND(BA4*BA3,0)</f>
        <v>0</v>
      </c>
    </row>
    <row r="8" spans="1:55" ht="15" customHeight="1">
      <c r="A8" s="169"/>
      <c r="B8" s="170" t="s">
        <v>15</v>
      </c>
      <c r="C8" s="162"/>
      <c r="D8" s="162"/>
      <c r="E8" s="162"/>
      <c r="F8" s="162"/>
      <c r="G8" s="162"/>
      <c r="H8" s="192"/>
      <c r="I8" s="332">
        <f>ROUND((MAX(0,I5-I7)),2)</f>
        <v>0</v>
      </c>
      <c r="J8" s="162"/>
      <c r="K8" s="333">
        <f>K14+K21+K28+K35+K44+K51+K58+K65+K72+V7+V14+V21+V28+V35+V44+V51+V58+V65+V72+AG7+AG14+AG21+AG28+AG35+AG44+AG51+AG58+AG65+AG72+AR7+AR14+AR21+AR28+AR35+AR44+AR51+AR58+AR65+AR72+BC7+BC14+BC21+BC28+BC35+BC44+BC51+BC58+BC65+BC72</f>
        <v>0</v>
      </c>
      <c r="L8" s="193" t="s">
        <v>72</v>
      </c>
      <c r="M8" s="194"/>
      <c r="N8" s="194"/>
      <c r="O8" s="340" t="s">
        <v>26</v>
      </c>
      <c r="P8" s="63"/>
      <c r="Q8" s="194" t="s">
        <v>27</v>
      </c>
      <c r="R8" s="63"/>
      <c r="S8" s="195">
        <f>ROUND(DATEDIF(P8,R8+IF(P8&lt;&gt;0,1,0),"d")/7,2)</f>
        <v>0</v>
      </c>
      <c r="T8" s="520"/>
      <c r="U8" s="520"/>
      <c r="V8" s="196">
        <f>ROUND(S7*S8,0)</f>
        <v>0</v>
      </c>
      <c r="W8" s="193" t="s">
        <v>72</v>
      </c>
      <c r="X8" s="194"/>
      <c r="Y8" s="194"/>
      <c r="Z8" s="340" t="s">
        <v>26</v>
      </c>
      <c r="AA8" s="63"/>
      <c r="AB8" s="194" t="s">
        <v>27</v>
      </c>
      <c r="AC8" s="63"/>
      <c r="AD8" s="195">
        <f>ROUND(DATEDIF(AA8,AC8+IF(AA8&lt;&gt;0,1,0),"d")/7,2)</f>
        <v>0</v>
      </c>
      <c r="AE8" s="520"/>
      <c r="AF8" s="520"/>
      <c r="AG8" s="196">
        <f>ROUND(AD7*AD8,0)</f>
        <v>0</v>
      </c>
      <c r="AH8" s="193" t="s">
        <v>72</v>
      </c>
      <c r="AI8" s="194"/>
      <c r="AJ8" s="194"/>
      <c r="AK8" s="340" t="s">
        <v>26</v>
      </c>
      <c r="AL8" s="63"/>
      <c r="AM8" s="194" t="s">
        <v>27</v>
      </c>
      <c r="AN8" s="63"/>
      <c r="AO8" s="195">
        <f>ROUND(DATEDIF(AL8,AN8+IF(AL8&lt;&gt;0,1,0),"d")/7,2)</f>
        <v>0</v>
      </c>
      <c r="AP8" s="520"/>
      <c r="AQ8" s="520"/>
      <c r="AR8" s="196">
        <f>ROUND(AO7*AO8,0)</f>
        <v>0</v>
      </c>
      <c r="AS8" s="193" t="s">
        <v>72</v>
      </c>
      <c r="AT8" s="194"/>
      <c r="AU8" s="194"/>
      <c r="AV8" s="340" t="s">
        <v>26</v>
      </c>
      <c r="AW8" s="63"/>
      <c r="AX8" s="194" t="s">
        <v>27</v>
      </c>
      <c r="AY8" s="63"/>
      <c r="AZ8" s="195">
        <f>ROUND(DATEDIF(AW8,AY8+IF(AW8&lt;&gt;0,1,0),"d")/7,2)</f>
        <v>0</v>
      </c>
      <c r="BA8" s="520"/>
      <c r="BB8" s="520"/>
      <c r="BC8" s="196">
        <f>ROUND(AZ7*AZ8,0)</f>
        <v>0</v>
      </c>
    </row>
    <row r="9" spans="1:55" ht="15.75" customHeight="1">
      <c r="A9" s="201" t="s">
        <v>2</v>
      </c>
      <c r="B9" s="157"/>
      <c r="C9" s="523"/>
      <c r="D9" s="524"/>
      <c r="E9" s="525"/>
      <c r="F9" s="167"/>
      <c r="G9" s="167"/>
      <c r="H9" s="167"/>
      <c r="I9" s="167"/>
      <c r="J9" s="167"/>
      <c r="K9" s="168"/>
      <c r="L9" s="197" t="s">
        <v>2</v>
      </c>
      <c r="M9" s="198"/>
      <c r="N9" s="526"/>
      <c r="O9" s="527"/>
      <c r="P9" s="528"/>
      <c r="Q9" s="2"/>
      <c r="R9" s="2"/>
      <c r="S9" s="2"/>
      <c r="T9" s="2"/>
      <c r="U9" s="2"/>
      <c r="V9" s="178"/>
      <c r="W9" s="197" t="s">
        <v>2</v>
      </c>
      <c r="X9" s="198"/>
      <c r="Y9" s="526"/>
      <c r="Z9" s="527"/>
      <c r="AA9" s="528"/>
      <c r="AB9" s="2"/>
      <c r="AC9" s="2"/>
      <c r="AD9" s="2"/>
      <c r="AE9" s="2"/>
      <c r="AF9" s="2"/>
      <c r="AG9" s="178"/>
      <c r="AH9" s="197" t="s">
        <v>2</v>
      </c>
      <c r="AI9" s="198"/>
      <c r="AJ9" s="526"/>
      <c r="AK9" s="527"/>
      <c r="AL9" s="528"/>
      <c r="AM9" s="2"/>
      <c r="AN9" s="2"/>
      <c r="AO9" s="2"/>
      <c r="AP9" s="2"/>
      <c r="AQ9" s="2"/>
      <c r="AR9" s="178"/>
      <c r="AS9" s="197" t="s">
        <v>2</v>
      </c>
      <c r="AT9" s="198"/>
      <c r="AU9" s="526"/>
      <c r="AV9" s="527"/>
      <c r="AW9" s="528"/>
      <c r="AX9" s="2"/>
      <c r="AY9" s="2"/>
      <c r="AZ9" s="2"/>
      <c r="BA9" s="2"/>
      <c r="BB9" s="2"/>
      <c r="BC9" s="178"/>
    </row>
    <row r="10" spans="1:55">
      <c r="A10" s="134" t="s">
        <v>25</v>
      </c>
      <c r="I10" s="51"/>
      <c r="K10" s="178"/>
      <c r="L10" s="134" t="s">
        <v>25</v>
      </c>
      <c r="M10" s="2"/>
      <c r="N10" s="2"/>
      <c r="O10" s="2"/>
      <c r="P10" s="2"/>
      <c r="Q10" s="2"/>
      <c r="R10" s="2"/>
      <c r="S10" s="2"/>
      <c r="T10" s="51"/>
      <c r="U10" s="2"/>
      <c r="V10" s="178"/>
      <c r="W10" s="134" t="s">
        <v>25</v>
      </c>
      <c r="X10" s="2"/>
      <c r="Y10" s="2"/>
      <c r="Z10" s="2"/>
      <c r="AA10" s="2"/>
      <c r="AB10" s="2"/>
      <c r="AC10" s="2"/>
      <c r="AD10" s="2"/>
      <c r="AE10" s="51"/>
      <c r="AF10" s="2"/>
      <c r="AG10" s="178"/>
      <c r="AH10" s="134" t="s">
        <v>25</v>
      </c>
      <c r="AI10" s="2"/>
      <c r="AJ10" s="2"/>
      <c r="AK10" s="2"/>
      <c r="AL10" s="2"/>
      <c r="AM10" s="2"/>
      <c r="AN10" s="2"/>
      <c r="AO10" s="2"/>
      <c r="AP10" s="51"/>
      <c r="AQ10" s="2"/>
      <c r="AR10" s="178"/>
      <c r="AS10" s="134" t="s">
        <v>25</v>
      </c>
      <c r="AT10" s="2"/>
      <c r="AU10" s="2"/>
      <c r="AV10" s="2"/>
      <c r="AW10" s="2"/>
      <c r="AX10" s="2"/>
      <c r="AY10" s="2"/>
      <c r="AZ10" s="2"/>
      <c r="BA10" s="51"/>
      <c r="BB10" s="2"/>
      <c r="BC10" s="178"/>
    </row>
    <row r="11" spans="1:55">
      <c r="A11" s="134" t="s">
        <v>70</v>
      </c>
      <c r="E11" s="2" t="s">
        <v>0</v>
      </c>
      <c r="F11" s="50"/>
      <c r="G11" s="175" t="s">
        <v>1</v>
      </c>
      <c r="H11" s="50"/>
      <c r="I11" s="176">
        <f>ROUND(DATEDIF(F11,H11+IF(F11&lt;&gt;0,1,0),"d")/7,2)</f>
        <v>0</v>
      </c>
      <c r="J11" s="177"/>
      <c r="K11" s="178"/>
      <c r="L11" s="134" t="s">
        <v>70</v>
      </c>
      <c r="M11" s="2"/>
      <c r="N11" s="2"/>
      <c r="O11" s="2"/>
      <c r="P11" s="2" t="s">
        <v>0</v>
      </c>
      <c r="Q11" s="50"/>
      <c r="R11" s="175" t="s">
        <v>1</v>
      </c>
      <c r="S11" s="50"/>
      <c r="T11" s="176">
        <f>ROUND(DATEDIF(Q11,S11+IF(Q11&lt;&gt;0,1,0),"d")/7,2)</f>
        <v>0</v>
      </c>
      <c r="U11" s="2"/>
      <c r="V11" s="178"/>
      <c r="W11" s="134" t="s">
        <v>70</v>
      </c>
      <c r="X11" s="2"/>
      <c r="Y11" s="2"/>
      <c r="Z11" s="2"/>
      <c r="AA11" s="2" t="s">
        <v>0</v>
      </c>
      <c r="AB11" s="50"/>
      <c r="AC11" s="175" t="s">
        <v>1</v>
      </c>
      <c r="AD11" s="50"/>
      <c r="AE11" s="176">
        <f>ROUND(DATEDIF(AB11,AD11+IF(AB11&lt;&gt;0,1,0),"d")/7,2)</f>
        <v>0</v>
      </c>
      <c r="AF11" s="2"/>
      <c r="AG11" s="178"/>
      <c r="AH11" s="134" t="s">
        <v>70</v>
      </c>
      <c r="AI11" s="2"/>
      <c r="AJ11" s="2"/>
      <c r="AK11" s="2"/>
      <c r="AL11" s="2" t="s">
        <v>0</v>
      </c>
      <c r="AM11" s="50"/>
      <c r="AN11" s="175" t="s">
        <v>1</v>
      </c>
      <c r="AO11" s="50"/>
      <c r="AP11" s="176">
        <f>ROUND(DATEDIF(AM11,AO11+IF(AM11&lt;&gt;0,1,0),"d")/7,2)</f>
        <v>0</v>
      </c>
      <c r="AQ11" s="2"/>
      <c r="AR11" s="178"/>
      <c r="AS11" s="134" t="s">
        <v>70</v>
      </c>
      <c r="AT11" s="2"/>
      <c r="AU11" s="2"/>
      <c r="AV11" s="2"/>
      <c r="AW11" s="2" t="s">
        <v>0</v>
      </c>
      <c r="AX11" s="50"/>
      <c r="AY11" s="175" t="s">
        <v>1</v>
      </c>
      <c r="AZ11" s="50"/>
      <c r="BA11" s="176">
        <f>ROUND(DATEDIF(AX11,AZ11+IF(AX11&lt;&gt;0,1,0),"d")/7,2)</f>
        <v>0</v>
      </c>
      <c r="BB11" s="2"/>
      <c r="BC11" s="178"/>
    </row>
    <row r="12" spans="1:55">
      <c r="A12" s="134" t="s">
        <v>71</v>
      </c>
      <c r="I12" s="52"/>
      <c r="K12" s="178"/>
      <c r="L12" s="134" t="s">
        <v>71</v>
      </c>
      <c r="M12" s="2"/>
      <c r="N12" s="2"/>
      <c r="O12" s="2"/>
      <c r="P12" s="2"/>
      <c r="Q12" s="2"/>
      <c r="R12" s="2"/>
      <c r="S12" s="2"/>
      <c r="T12" s="52"/>
      <c r="U12" s="2"/>
      <c r="V12" s="178"/>
      <c r="W12" s="134" t="s">
        <v>71</v>
      </c>
      <c r="X12" s="2"/>
      <c r="Y12" s="2"/>
      <c r="Z12" s="2"/>
      <c r="AA12" s="2"/>
      <c r="AB12" s="2"/>
      <c r="AC12" s="2"/>
      <c r="AD12" s="2"/>
      <c r="AE12" s="52"/>
      <c r="AF12" s="2"/>
      <c r="AG12" s="178"/>
      <c r="AH12" s="134" t="s">
        <v>71</v>
      </c>
      <c r="AI12" s="2"/>
      <c r="AJ12" s="2"/>
      <c r="AK12" s="2"/>
      <c r="AL12" s="2"/>
      <c r="AM12" s="2"/>
      <c r="AN12" s="2"/>
      <c r="AO12" s="2"/>
      <c r="AP12" s="52"/>
      <c r="AQ12" s="2"/>
      <c r="AR12" s="178"/>
      <c r="AS12" s="134" t="s">
        <v>71</v>
      </c>
      <c r="AT12" s="2"/>
      <c r="AU12" s="2"/>
      <c r="AV12" s="2"/>
      <c r="AW12" s="2"/>
      <c r="AX12" s="2"/>
      <c r="AY12" s="2"/>
      <c r="AZ12" s="2"/>
      <c r="BA12" s="52"/>
      <c r="BB12" s="2"/>
      <c r="BC12" s="178"/>
    </row>
    <row r="13" spans="1:55" ht="14.45" customHeight="1">
      <c r="A13" s="182"/>
      <c r="B13" s="183" t="s">
        <v>4</v>
      </c>
      <c r="C13" s="183"/>
      <c r="D13" s="183"/>
      <c r="E13" s="183"/>
      <c r="F13" s="183"/>
      <c r="G13" s="183"/>
      <c r="H13" s="183"/>
      <c r="I13" s="184">
        <f>ROUND(IFERROR(I12/K14,0),2)</f>
        <v>0</v>
      </c>
      <c r="J13" s="183"/>
      <c r="K13" s="185"/>
      <c r="L13" s="182"/>
      <c r="M13" s="183" t="s">
        <v>4</v>
      </c>
      <c r="N13" s="183"/>
      <c r="O13" s="183"/>
      <c r="P13" s="183"/>
      <c r="Q13" s="183"/>
      <c r="R13" s="183"/>
      <c r="S13" s="183"/>
      <c r="T13" s="184">
        <f>ROUND(IFERROR(T12/V14,0),2)</f>
        <v>0</v>
      </c>
      <c r="U13" s="183"/>
      <c r="V13" s="185"/>
      <c r="W13" s="182"/>
      <c r="X13" s="183" t="s">
        <v>4</v>
      </c>
      <c r="Y13" s="183"/>
      <c r="Z13" s="183"/>
      <c r="AA13" s="183"/>
      <c r="AB13" s="183"/>
      <c r="AC13" s="183"/>
      <c r="AD13" s="183"/>
      <c r="AE13" s="184">
        <f>ROUND(IFERROR(AE12/AG14,0),2)</f>
        <v>0</v>
      </c>
      <c r="AF13" s="183"/>
      <c r="AG13" s="185"/>
      <c r="AH13" s="182"/>
      <c r="AI13" s="183" t="s">
        <v>4</v>
      </c>
      <c r="AJ13" s="183"/>
      <c r="AK13" s="183"/>
      <c r="AL13" s="183"/>
      <c r="AM13" s="183"/>
      <c r="AN13" s="183"/>
      <c r="AO13" s="183"/>
      <c r="AP13" s="184">
        <f>ROUND(IFERROR(AP12/AR14,0),2)</f>
        <v>0</v>
      </c>
      <c r="AQ13" s="183"/>
      <c r="AR13" s="185"/>
      <c r="AS13" s="182"/>
      <c r="AT13" s="183" t="s">
        <v>4</v>
      </c>
      <c r="AU13" s="183"/>
      <c r="AV13" s="183"/>
      <c r="AW13" s="183"/>
      <c r="AX13" s="183"/>
      <c r="AY13" s="183"/>
      <c r="AZ13" s="183"/>
      <c r="BA13" s="184">
        <f>ROUND(IFERROR(BA12/BC14,0),2)</f>
        <v>0</v>
      </c>
      <c r="BB13" s="183"/>
      <c r="BC13" s="185"/>
    </row>
    <row r="14" spans="1:55" ht="15" customHeight="1">
      <c r="A14" s="189" t="str">
        <f>IF(I11&lt;52,"Nur bei Durchrechnungszeitraum-Variante zusätzlich befüllen:","Ganzjahresbetrieb eingetragen - kein DRZ möglich!")</f>
        <v>Nur bei Durchrechnungszeitraum-Variante zusätzlich befüllen:</v>
      </c>
      <c r="B14" s="190"/>
      <c r="C14" s="190"/>
      <c r="D14" s="190"/>
      <c r="E14" s="190"/>
      <c r="F14" s="190" t="s">
        <v>3</v>
      </c>
      <c r="G14" s="190"/>
      <c r="H14" s="65"/>
      <c r="I14" s="521" t="s">
        <v>28</v>
      </c>
      <c r="J14" s="522"/>
      <c r="K14" s="249">
        <f>ROUND(I11*I10,0)</f>
        <v>0</v>
      </c>
      <c r="L14" s="189" t="str">
        <f>IF(T11&lt;52,"Nur bei Durchrechnungszeitraum-Variante zusätzlich befüllen:","Ganzjahresbetrieb eingetragen - kein DRZ möglich!")</f>
        <v>Nur bei Durchrechnungszeitraum-Variante zusätzlich befüllen:</v>
      </c>
      <c r="M14" s="190"/>
      <c r="N14" s="190"/>
      <c r="O14" s="190"/>
      <c r="P14" s="190"/>
      <c r="Q14" s="190" t="s">
        <v>3</v>
      </c>
      <c r="R14" s="190"/>
      <c r="S14" s="65"/>
      <c r="T14" s="521" t="s">
        <v>28</v>
      </c>
      <c r="U14" s="522"/>
      <c r="V14" s="191">
        <f>ROUND(T11*T10,0)</f>
        <v>0</v>
      </c>
      <c r="W14" s="189" t="str">
        <f>IF(AE11&lt;52,"Nur bei Durchrechnungszeitraum-Variante zusätzlich befüllen:","Ganzjahresbetrieb eingetragen - kein DRZ möglich!")</f>
        <v>Nur bei Durchrechnungszeitraum-Variante zusätzlich befüllen:</v>
      </c>
      <c r="X14" s="190"/>
      <c r="Y14" s="190"/>
      <c r="Z14" s="190"/>
      <c r="AA14" s="190"/>
      <c r="AB14" s="190" t="s">
        <v>3</v>
      </c>
      <c r="AC14" s="190"/>
      <c r="AD14" s="65"/>
      <c r="AE14" s="521" t="s">
        <v>28</v>
      </c>
      <c r="AF14" s="522"/>
      <c r="AG14" s="191">
        <f>ROUND(AE11*AE10,0)</f>
        <v>0</v>
      </c>
      <c r="AH14" s="189" t="str">
        <f>IF(AP11&lt;52,"Nur bei Durchrechnungszeitraum-Variante zusätzlich befüllen:","Ganzjahresbetrieb eingetragen - kein DRZ möglich!")</f>
        <v>Nur bei Durchrechnungszeitraum-Variante zusätzlich befüllen:</v>
      </c>
      <c r="AI14" s="190"/>
      <c r="AJ14" s="190"/>
      <c r="AK14" s="190"/>
      <c r="AL14" s="190"/>
      <c r="AM14" s="190" t="s">
        <v>3</v>
      </c>
      <c r="AN14" s="190"/>
      <c r="AO14" s="65"/>
      <c r="AP14" s="521" t="s">
        <v>28</v>
      </c>
      <c r="AQ14" s="522"/>
      <c r="AR14" s="191">
        <f>ROUND(AP11*AP10,0)</f>
        <v>0</v>
      </c>
      <c r="AS14" s="189" t="str">
        <f>IF(BA11&lt;52,"Nur bei Durchrechnungszeitraum-Variante zusätzlich befüllen:","Ganzjahresbetrieb eingetragen - kein DRZ möglich!")</f>
        <v>Nur bei Durchrechnungszeitraum-Variante zusätzlich befüllen:</v>
      </c>
      <c r="AT14" s="190"/>
      <c r="AU14" s="190"/>
      <c r="AV14" s="190"/>
      <c r="AW14" s="190"/>
      <c r="AX14" s="190" t="s">
        <v>3</v>
      </c>
      <c r="AY14" s="190"/>
      <c r="AZ14" s="65"/>
      <c r="BA14" s="521" t="s">
        <v>28</v>
      </c>
      <c r="BB14" s="522"/>
      <c r="BC14" s="191">
        <f>ROUND(BA11*BA10,0)</f>
        <v>0</v>
      </c>
    </row>
    <row r="15" spans="1:55">
      <c r="A15" s="193" t="s">
        <v>72</v>
      </c>
      <c r="B15" s="194"/>
      <c r="C15" s="194"/>
      <c r="D15" s="318" t="s">
        <v>26</v>
      </c>
      <c r="E15" s="63"/>
      <c r="F15" s="194" t="s">
        <v>27</v>
      </c>
      <c r="G15" s="63"/>
      <c r="H15" s="195">
        <f>ROUND(DATEDIF(E15,G15+IF(E15&lt;&gt;0,1,0),"d")/7,2)</f>
        <v>0</v>
      </c>
      <c r="I15" s="520"/>
      <c r="J15" s="520"/>
      <c r="K15" s="196">
        <f>ROUND(H14*H15,0)</f>
        <v>0</v>
      </c>
      <c r="L15" s="199" t="s">
        <v>72</v>
      </c>
      <c r="M15" s="190"/>
      <c r="N15" s="190"/>
      <c r="O15" s="339" t="s">
        <v>26</v>
      </c>
      <c r="P15" s="64"/>
      <c r="Q15" s="190" t="s">
        <v>27</v>
      </c>
      <c r="R15" s="64"/>
      <c r="S15" s="200">
        <f>ROUND(DATEDIF(P15,R15+IF(P15&lt;&gt;0,1,0),"d")/7,2)</f>
        <v>0</v>
      </c>
      <c r="T15" s="522"/>
      <c r="U15" s="522"/>
      <c r="V15" s="191">
        <f>ROUND(S14*S15,0)</f>
        <v>0</v>
      </c>
      <c r="W15" s="199" t="s">
        <v>72</v>
      </c>
      <c r="X15" s="190"/>
      <c r="Y15" s="190"/>
      <c r="Z15" s="339" t="s">
        <v>26</v>
      </c>
      <c r="AA15" s="64"/>
      <c r="AB15" s="190" t="s">
        <v>27</v>
      </c>
      <c r="AC15" s="64"/>
      <c r="AD15" s="200">
        <f>ROUND(DATEDIF(AA15,AC15+IF(AA15&lt;&gt;0,1,0),"d")/7,2)</f>
        <v>0</v>
      </c>
      <c r="AE15" s="522"/>
      <c r="AF15" s="522"/>
      <c r="AG15" s="191">
        <f>ROUND(AD14*AD15,0)</f>
        <v>0</v>
      </c>
      <c r="AH15" s="199" t="s">
        <v>72</v>
      </c>
      <c r="AI15" s="190"/>
      <c r="AJ15" s="190"/>
      <c r="AK15" s="339" t="s">
        <v>26</v>
      </c>
      <c r="AL15" s="64"/>
      <c r="AM15" s="190" t="s">
        <v>27</v>
      </c>
      <c r="AN15" s="64"/>
      <c r="AO15" s="200">
        <f>ROUND(DATEDIF(AL15,AN15+IF(AL15&lt;&gt;0,1,0),"d")/7,2)</f>
        <v>0</v>
      </c>
      <c r="AP15" s="522"/>
      <c r="AQ15" s="522"/>
      <c r="AR15" s="191">
        <f>ROUND(AO14*AO15,0)</f>
        <v>0</v>
      </c>
      <c r="AS15" s="199" t="s">
        <v>72</v>
      </c>
      <c r="AT15" s="190"/>
      <c r="AU15" s="190"/>
      <c r="AV15" s="339" t="s">
        <v>26</v>
      </c>
      <c r="AW15" s="64"/>
      <c r="AX15" s="190" t="s">
        <v>27</v>
      </c>
      <c r="AY15" s="64"/>
      <c r="AZ15" s="200">
        <f>ROUND(DATEDIF(AW15,AY15+IF(AW15&lt;&gt;0,1,0),"d")/7,2)</f>
        <v>0</v>
      </c>
      <c r="BA15" s="522"/>
      <c r="BB15" s="522"/>
      <c r="BC15" s="191">
        <f>ROUND(AZ14*AZ15,0)</f>
        <v>0</v>
      </c>
    </row>
    <row r="16" spans="1:55">
      <c r="A16" s="197" t="s">
        <v>2</v>
      </c>
      <c r="B16" s="198"/>
      <c r="C16" s="526"/>
      <c r="D16" s="527"/>
      <c r="E16" s="528"/>
      <c r="K16" s="178"/>
      <c r="L16" s="201" t="s">
        <v>2</v>
      </c>
      <c r="M16" s="157"/>
      <c r="N16" s="523"/>
      <c r="O16" s="524"/>
      <c r="P16" s="525"/>
      <c r="Q16" s="167"/>
      <c r="R16" s="167"/>
      <c r="S16" s="167"/>
      <c r="T16" s="167"/>
      <c r="U16" s="167"/>
      <c r="V16" s="168"/>
      <c r="W16" s="201" t="s">
        <v>2</v>
      </c>
      <c r="X16" s="157"/>
      <c r="Y16" s="523"/>
      <c r="Z16" s="524"/>
      <c r="AA16" s="525"/>
      <c r="AB16" s="167"/>
      <c r="AC16" s="167"/>
      <c r="AD16" s="167"/>
      <c r="AE16" s="167"/>
      <c r="AF16" s="167"/>
      <c r="AG16" s="168"/>
      <c r="AH16" s="201" t="s">
        <v>2</v>
      </c>
      <c r="AI16" s="157"/>
      <c r="AJ16" s="523"/>
      <c r="AK16" s="524"/>
      <c r="AL16" s="525"/>
      <c r="AM16" s="167"/>
      <c r="AN16" s="167"/>
      <c r="AO16" s="167"/>
      <c r="AP16" s="167"/>
      <c r="AQ16" s="167"/>
      <c r="AR16" s="168"/>
      <c r="AS16" s="201" t="s">
        <v>2</v>
      </c>
      <c r="AT16" s="157"/>
      <c r="AU16" s="523"/>
      <c r="AV16" s="524"/>
      <c r="AW16" s="525"/>
      <c r="AX16" s="167"/>
      <c r="AY16" s="167"/>
      <c r="AZ16" s="167"/>
      <c r="BA16" s="167"/>
      <c r="BB16" s="167"/>
      <c r="BC16" s="168"/>
    </row>
    <row r="17" spans="1:55" ht="15" customHeight="1">
      <c r="A17" s="134" t="s">
        <v>25</v>
      </c>
      <c r="I17" s="51"/>
      <c r="K17" s="178"/>
      <c r="L17" s="134" t="s">
        <v>25</v>
      </c>
      <c r="M17" s="2"/>
      <c r="N17" s="2"/>
      <c r="O17" s="2"/>
      <c r="P17" s="2"/>
      <c r="Q17" s="2"/>
      <c r="R17" s="2"/>
      <c r="S17" s="2"/>
      <c r="T17" s="51"/>
      <c r="U17" s="2"/>
      <c r="V17" s="178"/>
      <c r="W17" s="134" t="s">
        <v>25</v>
      </c>
      <c r="X17" s="2"/>
      <c r="Y17" s="2"/>
      <c r="Z17" s="2"/>
      <c r="AA17" s="2"/>
      <c r="AB17" s="2"/>
      <c r="AC17" s="2"/>
      <c r="AD17" s="2"/>
      <c r="AE17" s="51"/>
      <c r="AF17" s="2"/>
      <c r="AG17" s="178"/>
      <c r="AH17" s="134" t="s">
        <v>25</v>
      </c>
      <c r="AI17" s="2"/>
      <c r="AJ17" s="2"/>
      <c r="AK17" s="2"/>
      <c r="AL17" s="2"/>
      <c r="AM17" s="2"/>
      <c r="AN17" s="2"/>
      <c r="AO17" s="2"/>
      <c r="AP17" s="51"/>
      <c r="AQ17" s="2"/>
      <c r="AR17" s="178"/>
      <c r="AS17" s="134" t="s">
        <v>25</v>
      </c>
      <c r="AT17" s="2"/>
      <c r="AU17" s="2"/>
      <c r="AV17" s="2"/>
      <c r="AW17" s="2"/>
      <c r="AX17" s="2"/>
      <c r="AY17" s="2"/>
      <c r="AZ17" s="2"/>
      <c r="BA17" s="51"/>
      <c r="BB17" s="2"/>
      <c r="BC17" s="178"/>
    </row>
    <row r="18" spans="1:55" ht="15.75" customHeight="1">
      <c r="A18" s="134" t="s">
        <v>70</v>
      </c>
      <c r="E18" s="2" t="s">
        <v>0</v>
      </c>
      <c r="F18" s="50"/>
      <c r="G18" s="175" t="s">
        <v>1</v>
      </c>
      <c r="H18" s="50"/>
      <c r="I18" s="176">
        <f>ROUND(DATEDIF(F18,H18+IF(F18&lt;&gt;0,1,0),"d")/7,2)</f>
        <v>0</v>
      </c>
      <c r="K18" s="178"/>
      <c r="L18" s="134" t="s">
        <v>70</v>
      </c>
      <c r="M18" s="2"/>
      <c r="N18" s="2"/>
      <c r="O18" s="2"/>
      <c r="P18" s="2" t="s">
        <v>0</v>
      </c>
      <c r="Q18" s="50"/>
      <c r="R18" s="175" t="s">
        <v>1</v>
      </c>
      <c r="S18" s="50"/>
      <c r="T18" s="176">
        <f>ROUND(DATEDIF(Q18,S18+IF(Q18&lt;&gt;0,1,0),"d")/7,2)</f>
        <v>0</v>
      </c>
      <c r="U18" s="2"/>
      <c r="V18" s="178"/>
      <c r="W18" s="134" t="s">
        <v>70</v>
      </c>
      <c r="X18" s="2"/>
      <c r="Y18" s="2"/>
      <c r="Z18" s="2"/>
      <c r="AA18" s="2" t="s">
        <v>0</v>
      </c>
      <c r="AB18" s="50"/>
      <c r="AC18" s="175" t="s">
        <v>1</v>
      </c>
      <c r="AD18" s="50"/>
      <c r="AE18" s="176">
        <f>ROUND(DATEDIF(AB18,AD18+IF(AB18&lt;&gt;0,1,0),"d")/7,2)</f>
        <v>0</v>
      </c>
      <c r="AF18" s="2"/>
      <c r="AG18" s="178"/>
      <c r="AH18" s="134" t="s">
        <v>70</v>
      </c>
      <c r="AI18" s="2"/>
      <c r="AJ18" s="2"/>
      <c r="AK18" s="2"/>
      <c r="AL18" s="2" t="s">
        <v>0</v>
      </c>
      <c r="AM18" s="50"/>
      <c r="AN18" s="175" t="s">
        <v>1</v>
      </c>
      <c r="AO18" s="50"/>
      <c r="AP18" s="176">
        <f>ROUND(DATEDIF(AM18,AO18+IF(AM18&lt;&gt;0,1,0),"d")/7,2)</f>
        <v>0</v>
      </c>
      <c r="AQ18" s="2"/>
      <c r="AR18" s="178"/>
      <c r="AS18" s="134" t="s">
        <v>70</v>
      </c>
      <c r="AT18" s="2"/>
      <c r="AU18" s="2"/>
      <c r="AV18" s="2"/>
      <c r="AW18" s="2" t="s">
        <v>0</v>
      </c>
      <c r="AX18" s="50"/>
      <c r="AY18" s="175" t="s">
        <v>1</v>
      </c>
      <c r="AZ18" s="50"/>
      <c r="BA18" s="176">
        <f>ROUND(DATEDIF(AX18,AZ18+IF(AX18&lt;&gt;0,1,0),"d")/7,2)</f>
        <v>0</v>
      </c>
      <c r="BB18" s="2"/>
      <c r="BC18" s="178"/>
    </row>
    <row r="19" spans="1:55">
      <c r="A19" s="134" t="s">
        <v>71</v>
      </c>
      <c r="I19" s="52"/>
      <c r="K19" s="178"/>
      <c r="L19" s="134" t="s">
        <v>71</v>
      </c>
      <c r="M19" s="2"/>
      <c r="N19" s="2"/>
      <c r="O19" s="2"/>
      <c r="P19" s="2"/>
      <c r="Q19" s="2"/>
      <c r="R19" s="2"/>
      <c r="S19" s="2"/>
      <c r="T19" s="52"/>
      <c r="U19" s="2"/>
      <c r="V19" s="178"/>
      <c r="W19" s="134" t="s">
        <v>71</v>
      </c>
      <c r="X19" s="2"/>
      <c r="Y19" s="2"/>
      <c r="Z19" s="2"/>
      <c r="AA19" s="2"/>
      <c r="AB19" s="2"/>
      <c r="AC19" s="2"/>
      <c r="AD19" s="2"/>
      <c r="AE19" s="52"/>
      <c r="AF19" s="2"/>
      <c r="AG19" s="178"/>
      <c r="AH19" s="134" t="s">
        <v>71</v>
      </c>
      <c r="AI19" s="2"/>
      <c r="AJ19" s="2"/>
      <c r="AK19" s="2"/>
      <c r="AL19" s="2"/>
      <c r="AM19" s="2"/>
      <c r="AN19" s="2"/>
      <c r="AO19" s="2"/>
      <c r="AP19" s="52"/>
      <c r="AQ19" s="2"/>
      <c r="AR19" s="178"/>
      <c r="AS19" s="134" t="s">
        <v>71</v>
      </c>
      <c r="AT19" s="2"/>
      <c r="AU19" s="2"/>
      <c r="AV19" s="2"/>
      <c r="AW19" s="2"/>
      <c r="AX19" s="2"/>
      <c r="AY19" s="2"/>
      <c r="AZ19" s="2"/>
      <c r="BA19" s="52"/>
      <c r="BB19" s="2"/>
      <c r="BC19" s="178"/>
    </row>
    <row r="20" spans="1:55" ht="14.45" customHeight="1">
      <c r="A20" s="182"/>
      <c r="B20" s="183" t="s">
        <v>4</v>
      </c>
      <c r="C20" s="183"/>
      <c r="D20" s="183"/>
      <c r="E20" s="183"/>
      <c r="F20" s="183"/>
      <c r="G20" s="183"/>
      <c r="H20" s="183"/>
      <c r="I20" s="184">
        <f>ROUND(IFERROR(I19/K21,0),2)</f>
        <v>0</v>
      </c>
      <c r="J20" s="183"/>
      <c r="K20" s="185"/>
      <c r="L20" s="182"/>
      <c r="M20" s="183" t="s">
        <v>4</v>
      </c>
      <c r="N20" s="183"/>
      <c r="O20" s="183"/>
      <c r="P20" s="183"/>
      <c r="Q20" s="183"/>
      <c r="R20" s="183"/>
      <c r="S20" s="183"/>
      <c r="T20" s="184">
        <f>ROUND(IFERROR(T19/V21,0),2)</f>
        <v>0</v>
      </c>
      <c r="U20" s="183"/>
      <c r="V20" s="185"/>
      <c r="W20" s="182"/>
      <c r="X20" s="183" t="s">
        <v>4</v>
      </c>
      <c r="Y20" s="183"/>
      <c r="Z20" s="183"/>
      <c r="AA20" s="183"/>
      <c r="AB20" s="183"/>
      <c r="AC20" s="183"/>
      <c r="AD20" s="183"/>
      <c r="AE20" s="184">
        <f>ROUND(IFERROR(AE19/AG21,0),2)</f>
        <v>0</v>
      </c>
      <c r="AF20" s="183"/>
      <c r="AG20" s="185"/>
      <c r="AH20" s="182"/>
      <c r="AI20" s="183" t="s">
        <v>4</v>
      </c>
      <c r="AJ20" s="183"/>
      <c r="AK20" s="183"/>
      <c r="AL20" s="183"/>
      <c r="AM20" s="183"/>
      <c r="AN20" s="183"/>
      <c r="AO20" s="183"/>
      <c r="AP20" s="184">
        <f>ROUND(IFERROR(AP19/AR21,0),2)</f>
        <v>0</v>
      </c>
      <c r="AQ20" s="183"/>
      <c r="AR20" s="185"/>
      <c r="AS20" s="182"/>
      <c r="AT20" s="183" t="s">
        <v>4</v>
      </c>
      <c r="AU20" s="183"/>
      <c r="AV20" s="183"/>
      <c r="AW20" s="183"/>
      <c r="AX20" s="183"/>
      <c r="AY20" s="183"/>
      <c r="AZ20" s="183"/>
      <c r="BA20" s="184">
        <f>ROUND(IFERROR(BA19/BC21,0),2)</f>
        <v>0</v>
      </c>
      <c r="BB20" s="183"/>
      <c r="BC20" s="185"/>
    </row>
    <row r="21" spans="1:55" ht="15" customHeight="1">
      <c r="A21" s="189" t="str">
        <f>IF(I18&lt;52,"Nur bei Durchrechnungszeitraum-Variante zusätzlich befüllen:","Ganzjahresbetrieb eingetragen - kein DRZ möglich!")</f>
        <v>Nur bei Durchrechnungszeitraum-Variante zusätzlich befüllen:</v>
      </c>
      <c r="B21" s="190"/>
      <c r="C21" s="190"/>
      <c r="D21" s="190"/>
      <c r="E21" s="190"/>
      <c r="F21" s="190" t="s">
        <v>3</v>
      </c>
      <c r="G21" s="190"/>
      <c r="H21" s="65"/>
      <c r="I21" s="521" t="s">
        <v>28</v>
      </c>
      <c r="J21" s="522"/>
      <c r="K21" s="191">
        <f>ROUND(I18*I17,0)</f>
        <v>0</v>
      </c>
      <c r="L21" s="189" t="str">
        <f>IF(T18&lt;52,"Nur bei Durchrechnungszeitraum-Variante zusätzlich befüllen:","Ganzjahresbetrieb eingetragen - kein DRZ möglich!")</f>
        <v>Nur bei Durchrechnungszeitraum-Variante zusätzlich befüllen:</v>
      </c>
      <c r="M21" s="190"/>
      <c r="N21" s="190"/>
      <c r="O21" s="190"/>
      <c r="P21" s="190"/>
      <c r="Q21" s="190" t="s">
        <v>3</v>
      </c>
      <c r="R21" s="190"/>
      <c r="S21" s="65"/>
      <c r="T21" s="521" t="s">
        <v>28</v>
      </c>
      <c r="U21" s="522"/>
      <c r="V21" s="191">
        <f>ROUND(T18*T17,0)</f>
        <v>0</v>
      </c>
      <c r="W21" s="189" t="str">
        <f>IF(AE18&lt;52,"Nur bei Durchrechnungszeitraum-Variante zusätzlich befüllen:","Ganzjahresbetrieb eingetragen - kein DRZ möglich!")</f>
        <v>Nur bei Durchrechnungszeitraum-Variante zusätzlich befüllen:</v>
      </c>
      <c r="X21" s="190"/>
      <c r="Y21" s="190"/>
      <c r="Z21" s="190"/>
      <c r="AA21" s="190"/>
      <c r="AB21" s="190" t="s">
        <v>3</v>
      </c>
      <c r="AC21" s="190"/>
      <c r="AD21" s="65"/>
      <c r="AE21" s="521" t="s">
        <v>28</v>
      </c>
      <c r="AF21" s="522"/>
      <c r="AG21" s="191">
        <f>ROUND(AE18*AE17,0)</f>
        <v>0</v>
      </c>
      <c r="AH21" s="189" t="str">
        <f>IF(AP18&lt;52,"Nur bei Durchrechnungszeitraum-Variante zusätzlich befüllen:","Ganzjahresbetrieb eingetragen - kein DRZ möglich!")</f>
        <v>Nur bei Durchrechnungszeitraum-Variante zusätzlich befüllen:</v>
      </c>
      <c r="AI21" s="190"/>
      <c r="AJ21" s="190"/>
      <c r="AK21" s="190"/>
      <c r="AL21" s="190"/>
      <c r="AM21" s="190" t="s">
        <v>3</v>
      </c>
      <c r="AN21" s="190"/>
      <c r="AO21" s="65"/>
      <c r="AP21" s="521" t="s">
        <v>28</v>
      </c>
      <c r="AQ21" s="522"/>
      <c r="AR21" s="191">
        <f>ROUND(AP18*AP17,0)</f>
        <v>0</v>
      </c>
      <c r="AS21" s="189" t="str">
        <f>IF(BA18&lt;52,"Nur bei Durchrechnungszeitraum-Variante zusätzlich befüllen:","Ganzjahresbetrieb eingetragen - kein DRZ möglich!")</f>
        <v>Nur bei Durchrechnungszeitraum-Variante zusätzlich befüllen:</v>
      </c>
      <c r="AT21" s="190"/>
      <c r="AU21" s="190"/>
      <c r="AV21" s="190"/>
      <c r="AW21" s="190"/>
      <c r="AX21" s="190" t="s">
        <v>3</v>
      </c>
      <c r="AY21" s="190"/>
      <c r="AZ21" s="65"/>
      <c r="BA21" s="521" t="s">
        <v>28</v>
      </c>
      <c r="BB21" s="522"/>
      <c r="BC21" s="191">
        <f>ROUND(BA18*BA17,0)</f>
        <v>0</v>
      </c>
    </row>
    <row r="22" spans="1:55">
      <c r="A22" s="199" t="s">
        <v>72</v>
      </c>
      <c r="B22" s="190"/>
      <c r="C22" s="190"/>
      <c r="D22" s="317" t="s">
        <v>26</v>
      </c>
      <c r="E22" s="64"/>
      <c r="F22" s="190" t="s">
        <v>27</v>
      </c>
      <c r="G22" s="64"/>
      <c r="H22" s="200">
        <f>ROUND(DATEDIF(E22,G22+IF(E22&lt;&gt;0,1,0),"d")/7,2)</f>
        <v>0</v>
      </c>
      <c r="I22" s="522"/>
      <c r="J22" s="522"/>
      <c r="K22" s="191">
        <f>ROUND(H21*H22,0)</f>
        <v>0</v>
      </c>
      <c r="L22" s="199" t="s">
        <v>72</v>
      </c>
      <c r="M22" s="190"/>
      <c r="N22" s="190"/>
      <c r="O22" s="339" t="s">
        <v>26</v>
      </c>
      <c r="P22" s="64"/>
      <c r="Q22" s="190" t="s">
        <v>27</v>
      </c>
      <c r="R22" s="64"/>
      <c r="S22" s="200">
        <f>ROUND(DATEDIF(P22,R22+IF(P22&lt;&gt;0,1,0),"d")/7,2)</f>
        <v>0</v>
      </c>
      <c r="T22" s="522"/>
      <c r="U22" s="522"/>
      <c r="V22" s="191">
        <f>ROUND(S21*S22,0)</f>
        <v>0</v>
      </c>
      <c r="W22" s="199" t="s">
        <v>72</v>
      </c>
      <c r="X22" s="190"/>
      <c r="Y22" s="190"/>
      <c r="Z22" s="339" t="s">
        <v>26</v>
      </c>
      <c r="AA22" s="64"/>
      <c r="AB22" s="190" t="s">
        <v>27</v>
      </c>
      <c r="AC22" s="64"/>
      <c r="AD22" s="200">
        <f>ROUND(DATEDIF(AA22,AC22+IF(AA22&lt;&gt;0,1,0),"d")/7,2)</f>
        <v>0</v>
      </c>
      <c r="AE22" s="522"/>
      <c r="AF22" s="522"/>
      <c r="AG22" s="191">
        <f>ROUND(AD21*AD22,0)</f>
        <v>0</v>
      </c>
      <c r="AH22" s="199" t="s">
        <v>72</v>
      </c>
      <c r="AI22" s="190"/>
      <c r="AJ22" s="190"/>
      <c r="AK22" s="339" t="s">
        <v>26</v>
      </c>
      <c r="AL22" s="64"/>
      <c r="AM22" s="190" t="s">
        <v>27</v>
      </c>
      <c r="AN22" s="64"/>
      <c r="AO22" s="200">
        <f>ROUND(DATEDIF(AL22,AN22+IF(AL22&lt;&gt;0,1,0),"d")/7,2)</f>
        <v>0</v>
      </c>
      <c r="AP22" s="522"/>
      <c r="AQ22" s="522"/>
      <c r="AR22" s="191">
        <f>ROUND(AO21*AO22,0)</f>
        <v>0</v>
      </c>
      <c r="AS22" s="199" t="s">
        <v>72</v>
      </c>
      <c r="AT22" s="190"/>
      <c r="AU22" s="190"/>
      <c r="AV22" s="339" t="s">
        <v>26</v>
      </c>
      <c r="AW22" s="64"/>
      <c r="AX22" s="190" t="s">
        <v>27</v>
      </c>
      <c r="AY22" s="64"/>
      <c r="AZ22" s="200">
        <f>ROUND(DATEDIF(AW22,AY22+IF(AW22&lt;&gt;0,1,0),"d")/7,2)</f>
        <v>0</v>
      </c>
      <c r="BA22" s="522"/>
      <c r="BB22" s="522"/>
      <c r="BC22" s="191">
        <f>ROUND(AZ21*AZ22,0)</f>
        <v>0</v>
      </c>
    </row>
    <row r="23" spans="1:55">
      <c r="A23" s="201" t="s">
        <v>2</v>
      </c>
      <c r="B23" s="157"/>
      <c r="C23" s="523"/>
      <c r="D23" s="524"/>
      <c r="E23" s="525"/>
      <c r="F23" s="167"/>
      <c r="G23" s="167"/>
      <c r="H23" s="167"/>
      <c r="I23" s="167"/>
      <c r="J23" s="167"/>
      <c r="K23" s="168"/>
      <c r="L23" s="201" t="s">
        <v>2</v>
      </c>
      <c r="M23" s="157"/>
      <c r="N23" s="523"/>
      <c r="O23" s="524"/>
      <c r="P23" s="525"/>
      <c r="Q23" s="167"/>
      <c r="R23" s="167"/>
      <c r="S23" s="167"/>
      <c r="T23" s="167"/>
      <c r="U23" s="167"/>
      <c r="V23" s="168"/>
      <c r="W23" s="201" t="s">
        <v>2</v>
      </c>
      <c r="X23" s="157"/>
      <c r="Y23" s="523"/>
      <c r="Z23" s="524"/>
      <c r="AA23" s="525"/>
      <c r="AB23" s="167"/>
      <c r="AC23" s="167"/>
      <c r="AD23" s="167"/>
      <c r="AE23" s="167"/>
      <c r="AF23" s="167"/>
      <c r="AG23" s="168"/>
      <c r="AH23" s="201" t="s">
        <v>2</v>
      </c>
      <c r="AI23" s="157"/>
      <c r="AJ23" s="523"/>
      <c r="AK23" s="524"/>
      <c r="AL23" s="525"/>
      <c r="AM23" s="167"/>
      <c r="AN23" s="167"/>
      <c r="AO23" s="167"/>
      <c r="AP23" s="167"/>
      <c r="AQ23" s="167"/>
      <c r="AR23" s="168"/>
      <c r="AS23" s="201" t="s">
        <v>2</v>
      </c>
      <c r="AT23" s="157"/>
      <c r="AU23" s="523"/>
      <c r="AV23" s="524"/>
      <c r="AW23" s="525"/>
      <c r="AX23" s="167"/>
      <c r="AY23" s="167"/>
      <c r="AZ23" s="167"/>
      <c r="BA23" s="167"/>
      <c r="BB23" s="167"/>
      <c r="BC23" s="168"/>
    </row>
    <row r="24" spans="1:55">
      <c r="A24" s="134" t="s">
        <v>25</v>
      </c>
      <c r="I24" s="51"/>
      <c r="K24" s="178"/>
      <c r="L24" s="134" t="s">
        <v>25</v>
      </c>
      <c r="M24" s="2"/>
      <c r="N24" s="2"/>
      <c r="O24" s="2"/>
      <c r="P24" s="2"/>
      <c r="Q24" s="2"/>
      <c r="R24" s="2"/>
      <c r="S24" s="2"/>
      <c r="T24" s="51"/>
      <c r="U24" s="2"/>
      <c r="V24" s="178"/>
      <c r="W24" s="134" t="s">
        <v>25</v>
      </c>
      <c r="X24" s="2"/>
      <c r="Y24" s="2"/>
      <c r="Z24" s="2"/>
      <c r="AA24" s="2"/>
      <c r="AB24" s="2"/>
      <c r="AC24" s="2"/>
      <c r="AD24" s="2"/>
      <c r="AE24" s="51"/>
      <c r="AF24" s="2"/>
      <c r="AG24" s="178"/>
      <c r="AH24" s="134" t="s">
        <v>25</v>
      </c>
      <c r="AI24" s="2"/>
      <c r="AJ24" s="2"/>
      <c r="AK24" s="2"/>
      <c r="AL24" s="2"/>
      <c r="AM24" s="2"/>
      <c r="AN24" s="2"/>
      <c r="AO24" s="2"/>
      <c r="AP24" s="51"/>
      <c r="AQ24" s="2"/>
      <c r="AR24" s="178"/>
      <c r="AS24" s="134" t="s">
        <v>25</v>
      </c>
      <c r="AT24" s="2"/>
      <c r="AU24" s="2"/>
      <c r="AV24" s="2"/>
      <c r="AW24" s="2"/>
      <c r="AX24" s="2"/>
      <c r="AY24" s="2"/>
      <c r="AZ24" s="2"/>
      <c r="BA24" s="51"/>
      <c r="BB24" s="2"/>
      <c r="BC24" s="178"/>
    </row>
    <row r="25" spans="1:55">
      <c r="A25" s="134" t="s">
        <v>70</v>
      </c>
      <c r="E25" s="2" t="s">
        <v>0</v>
      </c>
      <c r="F25" s="50"/>
      <c r="G25" s="175" t="s">
        <v>1</v>
      </c>
      <c r="H25" s="50"/>
      <c r="I25" s="176">
        <f>ROUND(DATEDIF(F25,H25+IF(F25&lt;&gt;0,1,0),"d")/7,2)</f>
        <v>0</v>
      </c>
      <c r="K25" s="178"/>
      <c r="L25" s="134" t="s">
        <v>70</v>
      </c>
      <c r="M25" s="2"/>
      <c r="N25" s="2"/>
      <c r="O25" s="2"/>
      <c r="P25" s="2" t="s">
        <v>0</v>
      </c>
      <c r="Q25" s="50"/>
      <c r="R25" s="175" t="s">
        <v>1</v>
      </c>
      <c r="S25" s="50"/>
      <c r="T25" s="176">
        <f>ROUND(DATEDIF(Q25,S25+IF(Q25&lt;&gt;0,1,0),"d")/7,2)</f>
        <v>0</v>
      </c>
      <c r="U25" s="2"/>
      <c r="V25" s="178"/>
      <c r="W25" s="134" t="s">
        <v>70</v>
      </c>
      <c r="X25" s="2"/>
      <c r="Y25" s="2"/>
      <c r="Z25" s="2"/>
      <c r="AA25" s="2" t="s">
        <v>0</v>
      </c>
      <c r="AB25" s="50"/>
      <c r="AC25" s="175" t="s">
        <v>1</v>
      </c>
      <c r="AD25" s="50"/>
      <c r="AE25" s="176">
        <f>ROUND(DATEDIF(AB25,AD25+IF(AB25&lt;&gt;0,1,0),"d")/7,2)</f>
        <v>0</v>
      </c>
      <c r="AF25" s="2"/>
      <c r="AG25" s="178"/>
      <c r="AH25" s="134" t="s">
        <v>70</v>
      </c>
      <c r="AI25" s="2"/>
      <c r="AJ25" s="2"/>
      <c r="AK25" s="2"/>
      <c r="AL25" s="2" t="s">
        <v>0</v>
      </c>
      <c r="AM25" s="50"/>
      <c r="AN25" s="175" t="s">
        <v>1</v>
      </c>
      <c r="AO25" s="50"/>
      <c r="AP25" s="176">
        <f>ROUND(DATEDIF(AM25,AO25+IF(AM25&lt;&gt;0,1,0),"d")/7,2)</f>
        <v>0</v>
      </c>
      <c r="AQ25" s="2"/>
      <c r="AR25" s="178"/>
      <c r="AS25" s="134" t="s">
        <v>70</v>
      </c>
      <c r="AT25" s="2"/>
      <c r="AU25" s="2"/>
      <c r="AV25" s="2"/>
      <c r="AW25" s="2" t="s">
        <v>0</v>
      </c>
      <c r="AX25" s="50"/>
      <c r="AY25" s="175" t="s">
        <v>1</v>
      </c>
      <c r="AZ25" s="50"/>
      <c r="BA25" s="176">
        <f>ROUND(DATEDIF(AX25,AZ25+IF(AX25&lt;&gt;0,1,0),"d")/7,2)</f>
        <v>0</v>
      </c>
      <c r="BB25" s="2"/>
      <c r="BC25" s="178"/>
    </row>
    <row r="26" spans="1:55" ht="15" customHeight="1">
      <c r="A26" s="134" t="s">
        <v>71</v>
      </c>
      <c r="I26" s="52"/>
      <c r="K26" s="178"/>
      <c r="L26" s="134" t="s">
        <v>71</v>
      </c>
      <c r="M26" s="2"/>
      <c r="N26" s="2"/>
      <c r="O26" s="2"/>
      <c r="P26" s="2"/>
      <c r="Q26" s="2"/>
      <c r="R26" s="2"/>
      <c r="S26" s="2"/>
      <c r="T26" s="52"/>
      <c r="U26" s="2"/>
      <c r="V26" s="178"/>
      <c r="W26" s="134" t="s">
        <v>71</v>
      </c>
      <c r="X26" s="2"/>
      <c r="Y26" s="2"/>
      <c r="Z26" s="2"/>
      <c r="AA26" s="2"/>
      <c r="AB26" s="2"/>
      <c r="AC26" s="2"/>
      <c r="AD26" s="2"/>
      <c r="AE26" s="52"/>
      <c r="AF26" s="2"/>
      <c r="AG26" s="178"/>
      <c r="AH26" s="134" t="s">
        <v>71</v>
      </c>
      <c r="AI26" s="2"/>
      <c r="AJ26" s="2"/>
      <c r="AK26" s="2"/>
      <c r="AL26" s="2"/>
      <c r="AM26" s="2"/>
      <c r="AN26" s="2"/>
      <c r="AO26" s="2"/>
      <c r="AP26" s="52"/>
      <c r="AQ26" s="2"/>
      <c r="AR26" s="178"/>
      <c r="AS26" s="134" t="s">
        <v>71</v>
      </c>
      <c r="AT26" s="2"/>
      <c r="AU26" s="2"/>
      <c r="AV26" s="2"/>
      <c r="AW26" s="2"/>
      <c r="AX26" s="2"/>
      <c r="AY26" s="2"/>
      <c r="AZ26" s="2"/>
      <c r="BA26" s="52"/>
      <c r="BB26" s="2"/>
      <c r="BC26" s="178"/>
    </row>
    <row r="27" spans="1:55" ht="15.75" customHeight="1">
      <c r="A27" s="182"/>
      <c r="B27" s="183" t="s">
        <v>4</v>
      </c>
      <c r="C27" s="183"/>
      <c r="D27" s="183"/>
      <c r="E27" s="183"/>
      <c r="F27" s="183"/>
      <c r="G27" s="183"/>
      <c r="H27" s="183"/>
      <c r="I27" s="184">
        <f>ROUND(IFERROR(I26/K28,0),2)</f>
        <v>0</v>
      </c>
      <c r="J27" s="183"/>
      <c r="K27" s="185"/>
      <c r="L27" s="182"/>
      <c r="M27" s="183" t="s">
        <v>4</v>
      </c>
      <c r="N27" s="183"/>
      <c r="O27" s="183"/>
      <c r="P27" s="183"/>
      <c r="Q27" s="183"/>
      <c r="R27" s="183"/>
      <c r="S27" s="183"/>
      <c r="T27" s="184">
        <f>ROUND(IFERROR(T26/V28,0),2)</f>
        <v>0</v>
      </c>
      <c r="U27" s="183"/>
      <c r="V27" s="185"/>
      <c r="W27" s="182"/>
      <c r="X27" s="183" t="s">
        <v>4</v>
      </c>
      <c r="Y27" s="183"/>
      <c r="Z27" s="183"/>
      <c r="AA27" s="183"/>
      <c r="AB27" s="183"/>
      <c r="AC27" s="183"/>
      <c r="AD27" s="183"/>
      <c r="AE27" s="184">
        <f>ROUND(IFERROR(AE26/AG28,0),2)</f>
        <v>0</v>
      </c>
      <c r="AF27" s="183"/>
      <c r="AG27" s="185"/>
      <c r="AH27" s="182"/>
      <c r="AI27" s="183" t="s">
        <v>4</v>
      </c>
      <c r="AJ27" s="183"/>
      <c r="AK27" s="183"/>
      <c r="AL27" s="183"/>
      <c r="AM27" s="183"/>
      <c r="AN27" s="183"/>
      <c r="AO27" s="183"/>
      <c r="AP27" s="184">
        <f>ROUND(IFERROR(AP26/AR28,0),2)</f>
        <v>0</v>
      </c>
      <c r="AQ27" s="183"/>
      <c r="AR27" s="185"/>
      <c r="AS27" s="182"/>
      <c r="AT27" s="183" t="s">
        <v>4</v>
      </c>
      <c r="AU27" s="183"/>
      <c r="AV27" s="183"/>
      <c r="AW27" s="183"/>
      <c r="AX27" s="183"/>
      <c r="AY27" s="183"/>
      <c r="AZ27" s="183"/>
      <c r="BA27" s="184">
        <f>ROUND(IFERROR(BA26/BC28,0),2)</f>
        <v>0</v>
      </c>
      <c r="BB27" s="183"/>
      <c r="BC27" s="185"/>
    </row>
    <row r="28" spans="1:55" ht="15" customHeight="1">
      <c r="A28" s="189" t="str">
        <f>IF(I25&lt;52,"Nur bei Durchrechnungszeitraum-Variante zusätzlich befüllen:","Ganzjahresbetrieb eingetragen - kein DRZ möglich!")</f>
        <v>Nur bei Durchrechnungszeitraum-Variante zusätzlich befüllen:</v>
      </c>
      <c r="B28" s="190"/>
      <c r="C28" s="190"/>
      <c r="D28" s="190"/>
      <c r="E28" s="190"/>
      <c r="F28" s="190" t="s">
        <v>3</v>
      </c>
      <c r="G28" s="190"/>
      <c r="H28" s="65"/>
      <c r="I28" s="521" t="s">
        <v>28</v>
      </c>
      <c r="J28" s="522"/>
      <c r="K28" s="191">
        <f>ROUND(I25*I24,0)</f>
        <v>0</v>
      </c>
      <c r="L28" s="189" t="str">
        <f>IF(T25&lt;52,"Nur bei Durchrechnungszeitraum-Variante zusätzlich befüllen:","Ganzjahresbetrieb eingetragen - kein DRZ möglich!")</f>
        <v>Nur bei Durchrechnungszeitraum-Variante zusätzlich befüllen:</v>
      </c>
      <c r="M28" s="190"/>
      <c r="N28" s="190"/>
      <c r="O28" s="190"/>
      <c r="P28" s="190"/>
      <c r="Q28" s="190" t="s">
        <v>3</v>
      </c>
      <c r="R28" s="190"/>
      <c r="S28" s="65"/>
      <c r="T28" s="521" t="s">
        <v>28</v>
      </c>
      <c r="U28" s="522"/>
      <c r="V28" s="191">
        <f>ROUND(T25*T24,0)</f>
        <v>0</v>
      </c>
      <c r="W28" s="189" t="str">
        <f>IF(AE25&lt;52,"Nur bei Durchrechnungszeitraum-Variante zusätzlich befüllen:","Ganzjahresbetrieb eingetragen - kein DRZ möglich!")</f>
        <v>Nur bei Durchrechnungszeitraum-Variante zusätzlich befüllen:</v>
      </c>
      <c r="X28" s="190"/>
      <c r="Y28" s="190"/>
      <c r="Z28" s="190"/>
      <c r="AA28" s="190"/>
      <c r="AB28" s="190" t="s">
        <v>3</v>
      </c>
      <c r="AC28" s="190"/>
      <c r="AD28" s="65"/>
      <c r="AE28" s="521" t="s">
        <v>28</v>
      </c>
      <c r="AF28" s="522"/>
      <c r="AG28" s="191">
        <f>ROUND(AE25*AE24,0)</f>
        <v>0</v>
      </c>
      <c r="AH28" s="189" t="str">
        <f>IF(AP25&lt;52,"Nur bei Durchrechnungszeitraum-Variante zusätzlich befüllen:","Ganzjahresbetrieb eingetragen - kein DRZ möglich!")</f>
        <v>Nur bei Durchrechnungszeitraum-Variante zusätzlich befüllen:</v>
      </c>
      <c r="AI28" s="190"/>
      <c r="AJ28" s="190"/>
      <c r="AK28" s="190"/>
      <c r="AL28" s="190"/>
      <c r="AM28" s="190" t="s">
        <v>3</v>
      </c>
      <c r="AN28" s="190"/>
      <c r="AO28" s="65"/>
      <c r="AP28" s="521" t="s">
        <v>28</v>
      </c>
      <c r="AQ28" s="522"/>
      <c r="AR28" s="191">
        <f>ROUND(AP25*AP24,0)</f>
        <v>0</v>
      </c>
      <c r="AS28" s="189" t="str">
        <f>IF(BA25&lt;52,"Nur bei Durchrechnungszeitraum-Variante zusätzlich befüllen:","Ganzjahresbetrieb eingetragen - kein DRZ möglich!")</f>
        <v>Nur bei Durchrechnungszeitraum-Variante zusätzlich befüllen:</v>
      </c>
      <c r="AT28" s="190"/>
      <c r="AU28" s="190"/>
      <c r="AV28" s="190"/>
      <c r="AW28" s="190"/>
      <c r="AX28" s="190" t="s">
        <v>3</v>
      </c>
      <c r="AY28" s="190"/>
      <c r="AZ28" s="65"/>
      <c r="BA28" s="521" t="s">
        <v>28</v>
      </c>
      <c r="BB28" s="522"/>
      <c r="BC28" s="191">
        <f>ROUND(BA25*BA24,0)</f>
        <v>0</v>
      </c>
    </row>
    <row r="29" spans="1:55">
      <c r="A29" s="199" t="s">
        <v>72</v>
      </c>
      <c r="B29" s="190"/>
      <c r="C29" s="190"/>
      <c r="D29" s="317" t="s">
        <v>26</v>
      </c>
      <c r="E29" s="64"/>
      <c r="F29" s="190" t="s">
        <v>27</v>
      </c>
      <c r="G29" s="64"/>
      <c r="H29" s="200">
        <f>ROUND(DATEDIF(E29,G29+IF(E29&lt;&gt;0,1,0),"d")/7,2)</f>
        <v>0</v>
      </c>
      <c r="I29" s="522"/>
      <c r="J29" s="522"/>
      <c r="K29" s="191">
        <f>ROUND(H28*H29,0)</f>
        <v>0</v>
      </c>
      <c r="L29" s="199" t="s">
        <v>72</v>
      </c>
      <c r="M29" s="190"/>
      <c r="N29" s="190"/>
      <c r="O29" s="339" t="s">
        <v>26</v>
      </c>
      <c r="P29" s="64"/>
      <c r="Q29" s="190" t="s">
        <v>27</v>
      </c>
      <c r="R29" s="64"/>
      <c r="S29" s="200">
        <f>ROUND(DATEDIF(P29,R29+IF(P29&lt;&gt;0,1,0),"d")/7,2)</f>
        <v>0</v>
      </c>
      <c r="T29" s="522"/>
      <c r="U29" s="522"/>
      <c r="V29" s="191">
        <f>ROUND(S28*S29,0)</f>
        <v>0</v>
      </c>
      <c r="W29" s="199" t="s">
        <v>72</v>
      </c>
      <c r="X29" s="190"/>
      <c r="Y29" s="190"/>
      <c r="Z29" s="339" t="s">
        <v>26</v>
      </c>
      <c r="AA29" s="64"/>
      <c r="AB29" s="190" t="s">
        <v>27</v>
      </c>
      <c r="AC29" s="64"/>
      <c r="AD29" s="200">
        <f>ROUND(DATEDIF(AA29,AC29+IF(AA29&lt;&gt;0,1,0),"d")/7,2)</f>
        <v>0</v>
      </c>
      <c r="AE29" s="522"/>
      <c r="AF29" s="522"/>
      <c r="AG29" s="191">
        <f>ROUND(AD28*AD29,0)</f>
        <v>0</v>
      </c>
      <c r="AH29" s="199" t="s">
        <v>72</v>
      </c>
      <c r="AI29" s="190"/>
      <c r="AJ29" s="190"/>
      <c r="AK29" s="339" t="s">
        <v>26</v>
      </c>
      <c r="AL29" s="64"/>
      <c r="AM29" s="190" t="s">
        <v>27</v>
      </c>
      <c r="AN29" s="64"/>
      <c r="AO29" s="200">
        <f>ROUND(DATEDIF(AL29,AN29+IF(AL29&lt;&gt;0,1,0),"d")/7,2)</f>
        <v>0</v>
      </c>
      <c r="AP29" s="522"/>
      <c r="AQ29" s="522"/>
      <c r="AR29" s="191">
        <f>ROUND(AO28*AO29,0)</f>
        <v>0</v>
      </c>
      <c r="AS29" s="199" t="s">
        <v>72</v>
      </c>
      <c r="AT29" s="190"/>
      <c r="AU29" s="190"/>
      <c r="AV29" s="339" t="s">
        <v>26</v>
      </c>
      <c r="AW29" s="64"/>
      <c r="AX29" s="190" t="s">
        <v>27</v>
      </c>
      <c r="AY29" s="64"/>
      <c r="AZ29" s="200">
        <f>ROUND(DATEDIF(AW29,AY29+IF(AW29&lt;&gt;0,1,0),"d")/7,2)</f>
        <v>0</v>
      </c>
      <c r="BA29" s="522"/>
      <c r="BB29" s="522"/>
      <c r="BC29" s="191">
        <f>ROUND(AZ28*AZ29,0)</f>
        <v>0</v>
      </c>
    </row>
    <row r="30" spans="1:55">
      <c r="A30" s="201" t="s">
        <v>2</v>
      </c>
      <c r="B30" s="157"/>
      <c r="C30" s="523"/>
      <c r="D30" s="524"/>
      <c r="E30" s="525"/>
      <c r="F30" s="167"/>
      <c r="G30" s="167"/>
      <c r="H30" s="167"/>
      <c r="I30" s="167"/>
      <c r="J30" s="167"/>
      <c r="K30" s="168"/>
      <c r="L30" s="201" t="s">
        <v>2</v>
      </c>
      <c r="M30" s="157"/>
      <c r="N30" s="523"/>
      <c r="O30" s="524"/>
      <c r="P30" s="525"/>
      <c r="Q30" s="167"/>
      <c r="R30" s="167"/>
      <c r="S30" s="167"/>
      <c r="T30" s="167"/>
      <c r="U30" s="167"/>
      <c r="V30" s="168"/>
      <c r="W30" s="201" t="s">
        <v>2</v>
      </c>
      <c r="X30" s="157"/>
      <c r="Y30" s="523"/>
      <c r="Z30" s="524"/>
      <c r="AA30" s="525"/>
      <c r="AB30" s="167"/>
      <c r="AC30" s="167"/>
      <c r="AD30" s="167"/>
      <c r="AE30" s="167"/>
      <c r="AF30" s="167"/>
      <c r="AG30" s="168"/>
      <c r="AH30" s="201" t="s">
        <v>2</v>
      </c>
      <c r="AI30" s="157"/>
      <c r="AJ30" s="523"/>
      <c r="AK30" s="524"/>
      <c r="AL30" s="525"/>
      <c r="AM30" s="167"/>
      <c r="AN30" s="167"/>
      <c r="AO30" s="167"/>
      <c r="AP30" s="167"/>
      <c r="AQ30" s="167"/>
      <c r="AR30" s="168"/>
      <c r="AS30" s="201" t="s">
        <v>2</v>
      </c>
      <c r="AT30" s="157"/>
      <c r="AU30" s="523"/>
      <c r="AV30" s="524"/>
      <c r="AW30" s="525"/>
      <c r="AX30" s="167"/>
      <c r="AY30" s="167"/>
      <c r="AZ30" s="167"/>
      <c r="BA30" s="167"/>
      <c r="BB30" s="167"/>
      <c r="BC30" s="168"/>
    </row>
    <row r="31" spans="1:55">
      <c r="A31" s="134" t="s">
        <v>25</v>
      </c>
      <c r="I31" s="51"/>
      <c r="K31" s="178"/>
      <c r="L31" s="134" t="s">
        <v>25</v>
      </c>
      <c r="M31" s="2"/>
      <c r="N31" s="2"/>
      <c r="O31" s="2"/>
      <c r="P31" s="2"/>
      <c r="Q31" s="2"/>
      <c r="R31" s="2"/>
      <c r="S31" s="2"/>
      <c r="T31" s="51"/>
      <c r="U31" s="2"/>
      <c r="V31" s="178"/>
      <c r="W31" s="134" t="s">
        <v>25</v>
      </c>
      <c r="X31" s="2"/>
      <c r="Y31" s="2"/>
      <c r="Z31" s="2"/>
      <c r="AA31" s="2"/>
      <c r="AB31" s="2"/>
      <c r="AC31" s="2"/>
      <c r="AD31" s="2"/>
      <c r="AE31" s="51"/>
      <c r="AF31" s="2"/>
      <c r="AG31" s="178"/>
      <c r="AH31" s="134" t="s">
        <v>25</v>
      </c>
      <c r="AI31" s="2"/>
      <c r="AJ31" s="2"/>
      <c r="AK31" s="2"/>
      <c r="AL31" s="2"/>
      <c r="AM31" s="2"/>
      <c r="AN31" s="2"/>
      <c r="AO31" s="2"/>
      <c r="AP31" s="51"/>
      <c r="AQ31" s="2"/>
      <c r="AR31" s="178"/>
      <c r="AS31" s="134" t="s">
        <v>25</v>
      </c>
      <c r="AT31" s="2"/>
      <c r="AU31" s="2"/>
      <c r="AV31" s="2"/>
      <c r="AW31" s="2"/>
      <c r="AX31" s="2"/>
      <c r="AY31" s="2"/>
      <c r="AZ31" s="2"/>
      <c r="BA31" s="51"/>
      <c r="BB31" s="2"/>
      <c r="BC31" s="178"/>
    </row>
    <row r="32" spans="1:55">
      <c r="A32" s="134" t="s">
        <v>70</v>
      </c>
      <c r="E32" s="2" t="s">
        <v>0</v>
      </c>
      <c r="F32" s="50"/>
      <c r="G32" s="175" t="s">
        <v>1</v>
      </c>
      <c r="H32" s="50"/>
      <c r="I32" s="176">
        <f>ROUND(DATEDIF(F32,H32+IF(F32&lt;&gt;0,1,0),"d")/7,2)</f>
        <v>0</v>
      </c>
      <c r="K32" s="178"/>
      <c r="L32" s="134" t="s">
        <v>70</v>
      </c>
      <c r="M32" s="2"/>
      <c r="N32" s="2"/>
      <c r="O32" s="2"/>
      <c r="P32" s="2" t="s">
        <v>0</v>
      </c>
      <c r="Q32" s="50"/>
      <c r="R32" s="175" t="s">
        <v>1</v>
      </c>
      <c r="S32" s="50"/>
      <c r="T32" s="176">
        <f>ROUND(DATEDIF(Q32,S32+IF(Q32&lt;&gt;0,1,0),"d")/7,2)</f>
        <v>0</v>
      </c>
      <c r="U32" s="2"/>
      <c r="V32" s="178"/>
      <c r="W32" s="134" t="s">
        <v>70</v>
      </c>
      <c r="X32" s="2"/>
      <c r="Y32" s="2"/>
      <c r="Z32" s="2"/>
      <c r="AA32" s="2" t="s">
        <v>0</v>
      </c>
      <c r="AB32" s="50"/>
      <c r="AC32" s="175" t="s">
        <v>1</v>
      </c>
      <c r="AD32" s="50"/>
      <c r="AE32" s="176">
        <f>ROUND(DATEDIF(AB32,AD32+IF(AB32&lt;&gt;0,1,0),"d")/7,2)</f>
        <v>0</v>
      </c>
      <c r="AF32" s="2"/>
      <c r="AG32" s="178"/>
      <c r="AH32" s="134" t="s">
        <v>70</v>
      </c>
      <c r="AI32" s="2"/>
      <c r="AJ32" s="2"/>
      <c r="AK32" s="2"/>
      <c r="AL32" s="2" t="s">
        <v>0</v>
      </c>
      <c r="AM32" s="50"/>
      <c r="AN32" s="175" t="s">
        <v>1</v>
      </c>
      <c r="AO32" s="50"/>
      <c r="AP32" s="176">
        <f>ROUND(DATEDIF(AM32,AO32+IF(AM32&lt;&gt;0,1,0),"d")/7,2)</f>
        <v>0</v>
      </c>
      <c r="AQ32" s="2"/>
      <c r="AR32" s="178"/>
      <c r="AS32" s="134" t="s">
        <v>70</v>
      </c>
      <c r="AT32" s="2"/>
      <c r="AU32" s="2"/>
      <c r="AV32" s="2"/>
      <c r="AW32" s="2" t="s">
        <v>0</v>
      </c>
      <c r="AX32" s="50"/>
      <c r="AY32" s="175" t="s">
        <v>1</v>
      </c>
      <c r="AZ32" s="50"/>
      <c r="BA32" s="176">
        <f>ROUND(DATEDIF(AX32,AZ32+IF(AX32&lt;&gt;0,1,0),"d")/7,2)</f>
        <v>0</v>
      </c>
      <c r="BB32" s="2"/>
      <c r="BC32" s="178"/>
    </row>
    <row r="33" spans="1:55">
      <c r="A33" s="134" t="s">
        <v>71</v>
      </c>
      <c r="I33" s="52"/>
      <c r="K33" s="178"/>
      <c r="L33" s="134" t="s">
        <v>71</v>
      </c>
      <c r="M33" s="2"/>
      <c r="N33" s="2"/>
      <c r="O33" s="2"/>
      <c r="P33" s="2"/>
      <c r="Q33" s="2"/>
      <c r="R33" s="2"/>
      <c r="S33" s="2"/>
      <c r="T33" s="52"/>
      <c r="U33" s="2"/>
      <c r="V33" s="178"/>
      <c r="W33" s="134" t="s">
        <v>71</v>
      </c>
      <c r="X33" s="2"/>
      <c r="Y33" s="2"/>
      <c r="Z33" s="2"/>
      <c r="AA33" s="2"/>
      <c r="AB33" s="2"/>
      <c r="AC33" s="2"/>
      <c r="AD33" s="2"/>
      <c r="AE33" s="52"/>
      <c r="AF33" s="2"/>
      <c r="AG33" s="178"/>
      <c r="AH33" s="134" t="s">
        <v>71</v>
      </c>
      <c r="AI33" s="2"/>
      <c r="AJ33" s="2"/>
      <c r="AK33" s="2"/>
      <c r="AL33" s="2"/>
      <c r="AM33" s="2"/>
      <c r="AN33" s="2"/>
      <c r="AO33" s="2"/>
      <c r="AP33" s="52"/>
      <c r="AQ33" s="2"/>
      <c r="AR33" s="178"/>
      <c r="AS33" s="134" t="s">
        <v>71</v>
      </c>
      <c r="AT33" s="2"/>
      <c r="AU33" s="2"/>
      <c r="AV33" s="2"/>
      <c r="AW33" s="2"/>
      <c r="AX33" s="2"/>
      <c r="AY33" s="2"/>
      <c r="AZ33" s="2"/>
      <c r="BA33" s="52"/>
      <c r="BB33" s="2"/>
      <c r="BC33" s="178"/>
    </row>
    <row r="34" spans="1:55">
      <c r="A34" s="182"/>
      <c r="B34" s="183" t="s">
        <v>4</v>
      </c>
      <c r="C34" s="183"/>
      <c r="D34" s="183"/>
      <c r="E34" s="183"/>
      <c r="F34" s="183"/>
      <c r="G34" s="183"/>
      <c r="H34" s="183"/>
      <c r="I34" s="184">
        <f>ROUND(IFERROR(I33/K35,0),2)</f>
        <v>0</v>
      </c>
      <c r="J34" s="183"/>
      <c r="K34" s="185"/>
      <c r="L34" s="182"/>
      <c r="M34" s="183" t="s">
        <v>4</v>
      </c>
      <c r="N34" s="183"/>
      <c r="O34" s="183"/>
      <c r="P34" s="183"/>
      <c r="Q34" s="183"/>
      <c r="R34" s="183"/>
      <c r="S34" s="183"/>
      <c r="T34" s="184">
        <f>ROUND(IFERROR(T33/V35,0),2)</f>
        <v>0</v>
      </c>
      <c r="U34" s="183"/>
      <c r="V34" s="185"/>
      <c r="W34" s="182"/>
      <c r="X34" s="183" t="s">
        <v>4</v>
      </c>
      <c r="Y34" s="183"/>
      <c r="Z34" s="183"/>
      <c r="AA34" s="183"/>
      <c r="AB34" s="183"/>
      <c r="AC34" s="183"/>
      <c r="AD34" s="183"/>
      <c r="AE34" s="184">
        <f>ROUND(IFERROR(AE33/AG35,0),2)</f>
        <v>0</v>
      </c>
      <c r="AF34" s="183"/>
      <c r="AG34" s="185"/>
      <c r="AH34" s="182"/>
      <c r="AI34" s="183" t="s">
        <v>4</v>
      </c>
      <c r="AJ34" s="183"/>
      <c r="AK34" s="183"/>
      <c r="AL34" s="183"/>
      <c r="AM34" s="183"/>
      <c r="AN34" s="183"/>
      <c r="AO34" s="183"/>
      <c r="AP34" s="184">
        <f>ROUND(IFERROR(AP33/AR35,0),2)</f>
        <v>0</v>
      </c>
      <c r="AQ34" s="183"/>
      <c r="AR34" s="185"/>
      <c r="AS34" s="182"/>
      <c r="AT34" s="183" t="s">
        <v>4</v>
      </c>
      <c r="AU34" s="183"/>
      <c r="AV34" s="183"/>
      <c r="AW34" s="183"/>
      <c r="AX34" s="183"/>
      <c r="AY34" s="183"/>
      <c r="AZ34" s="183"/>
      <c r="BA34" s="184">
        <f>ROUND(IFERROR(BA33/BC35,0),2)</f>
        <v>0</v>
      </c>
      <c r="BB34" s="183"/>
      <c r="BC34" s="185"/>
    </row>
    <row r="35" spans="1:55" ht="15" customHeight="1">
      <c r="A35" s="334" t="str">
        <f>IF(I32&lt;52,"Nur bei Durchrechnungszeitraum-Variante zusätzlich befüllen:","Ganzjahresbetrieb eingetragen - kein DRZ möglich!")</f>
        <v>Nur bei Durchrechnungszeitraum-Variante zusätzlich befüllen:</v>
      </c>
      <c r="B35" s="335"/>
      <c r="C35" s="335"/>
      <c r="D35" s="335"/>
      <c r="E35" s="335"/>
      <c r="F35" s="335" t="s">
        <v>3</v>
      </c>
      <c r="G35" s="335"/>
      <c r="H35" s="336"/>
      <c r="I35" s="518" t="s">
        <v>28</v>
      </c>
      <c r="J35" s="519"/>
      <c r="K35" s="337">
        <f>ROUND(I32*I31,0)</f>
        <v>0</v>
      </c>
      <c r="L35" s="334" t="str">
        <f>IF(T32&lt;52,"Nur bei Durchrechnungszeitraum-Variante zusätzlich befüllen:","Ganzjahresbetrieb eingetragen - kein DRZ möglich!")</f>
        <v>Nur bei Durchrechnungszeitraum-Variante zusätzlich befüllen:</v>
      </c>
      <c r="M35" s="335"/>
      <c r="N35" s="335"/>
      <c r="O35" s="335"/>
      <c r="P35" s="335"/>
      <c r="Q35" s="335" t="s">
        <v>3</v>
      </c>
      <c r="R35" s="335"/>
      <c r="S35" s="336"/>
      <c r="T35" s="518" t="s">
        <v>28</v>
      </c>
      <c r="U35" s="519"/>
      <c r="V35" s="337">
        <f>ROUND(T32*T31,0)</f>
        <v>0</v>
      </c>
      <c r="W35" s="334" t="str">
        <f>IF(AE32&lt;52,"Nur bei Durchrechnungszeitraum-Variante zusätzlich befüllen:","Ganzjahresbetrieb eingetragen - kein DRZ möglich!")</f>
        <v>Nur bei Durchrechnungszeitraum-Variante zusätzlich befüllen:</v>
      </c>
      <c r="X35" s="335"/>
      <c r="Y35" s="335"/>
      <c r="Z35" s="335"/>
      <c r="AA35" s="335"/>
      <c r="AB35" s="335" t="s">
        <v>3</v>
      </c>
      <c r="AC35" s="335"/>
      <c r="AD35" s="336"/>
      <c r="AE35" s="518" t="s">
        <v>28</v>
      </c>
      <c r="AF35" s="519"/>
      <c r="AG35" s="337">
        <f>ROUND(AE32*AE31,0)</f>
        <v>0</v>
      </c>
      <c r="AH35" s="334" t="str">
        <f>IF(AP32&lt;52,"Nur bei Durchrechnungszeitraum-Variante zusätzlich befüllen:","Ganzjahresbetrieb eingetragen - kein DRZ möglich!")</f>
        <v>Nur bei Durchrechnungszeitraum-Variante zusätzlich befüllen:</v>
      </c>
      <c r="AI35" s="335"/>
      <c r="AJ35" s="335"/>
      <c r="AK35" s="335"/>
      <c r="AL35" s="335"/>
      <c r="AM35" s="335" t="s">
        <v>3</v>
      </c>
      <c r="AN35" s="335"/>
      <c r="AO35" s="336"/>
      <c r="AP35" s="518" t="s">
        <v>28</v>
      </c>
      <c r="AQ35" s="519"/>
      <c r="AR35" s="337">
        <f>ROUND(AP32*AP31,0)</f>
        <v>0</v>
      </c>
      <c r="AS35" s="334" t="str">
        <f>IF(BA32&lt;52,"Nur bei Durchrechnungszeitraum-Variante zusätzlich befüllen:","Ganzjahresbetrieb eingetragen - kein DRZ möglich!")</f>
        <v>Nur bei Durchrechnungszeitraum-Variante zusätzlich befüllen:</v>
      </c>
      <c r="AT35" s="335"/>
      <c r="AU35" s="335"/>
      <c r="AV35" s="335"/>
      <c r="AW35" s="335"/>
      <c r="AX35" s="335" t="s">
        <v>3</v>
      </c>
      <c r="AY35" s="335"/>
      <c r="AZ35" s="336"/>
      <c r="BA35" s="518" t="s">
        <v>28</v>
      </c>
      <c r="BB35" s="519"/>
      <c r="BC35" s="337">
        <f>ROUND(BA32*BA31,0)</f>
        <v>0</v>
      </c>
    </row>
    <row r="36" spans="1:55" ht="15.75" customHeight="1">
      <c r="A36" s="124" t="s">
        <v>72</v>
      </c>
      <c r="B36" s="194"/>
      <c r="C36" s="194"/>
      <c r="D36" s="318" t="s">
        <v>26</v>
      </c>
      <c r="E36" s="63"/>
      <c r="F36" s="194" t="s">
        <v>27</v>
      </c>
      <c r="G36" s="63"/>
      <c r="H36" s="195">
        <f>ROUND(DATEDIF(E36,G36+IF(E36&lt;&gt;0,1,0),"d")/7,2)</f>
        <v>0</v>
      </c>
      <c r="I36" s="520"/>
      <c r="J36" s="520"/>
      <c r="K36" s="196">
        <f>ROUND(H35*H36,0)</f>
        <v>0</v>
      </c>
      <c r="L36" s="124" t="s">
        <v>72</v>
      </c>
      <c r="M36" s="194"/>
      <c r="N36" s="194"/>
      <c r="O36" s="340" t="s">
        <v>26</v>
      </c>
      <c r="P36" s="63"/>
      <c r="Q36" s="194" t="s">
        <v>27</v>
      </c>
      <c r="R36" s="63"/>
      <c r="S36" s="195">
        <f>ROUND(DATEDIF(P36,R36+IF(P36&lt;&gt;0,1,0),"d")/7,2)</f>
        <v>0</v>
      </c>
      <c r="T36" s="520"/>
      <c r="U36" s="520"/>
      <c r="V36" s="196">
        <f>ROUND(S35*S36,0)</f>
        <v>0</v>
      </c>
      <c r="W36" s="124" t="s">
        <v>72</v>
      </c>
      <c r="X36" s="194"/>
      <c r="Y36" s="194"/>
      <c r="Z36" s="340" t="s">
        <v>26</v>
      </c>
      <c r="AA36" s="63"/>
      <c r="AB36" s="194" t="s">
        <v>27</v>
      </c>
      <c r="AC36" s="63"/>
      <c r="AD36" s="195">
        <f>ROUND(DATEDIF(AA36,AC36+IF(AA36&lt;&gt;0,1,0),"d")/7,2)</f>
        <v>0</v>
      </c>
      <c r="AE36" s="520"/>
      <c r="AF36" s="520"/>
      <c r="AG36" s="196">
        <f>ROUND(AD35*AD36,0)</f>
        <v>0</v>
      </c>
      <c r="AH36" s="124" t="s">
        <v>72</v>
      </c>
      <c r="AI36" s="194"/>
      <c r="AJ36" s="194"/>
      <c r="AK36" s="340" t="s">
        <v>26</v>
      </c>
      <c r="AL36" s="63"/>
      <c r="AM36" s="194" t="s">
        <v>27</v>
      </c>
      <c r="AN36" s="63"/>
      <c r="AO36" s="195">
        <f>ROUND(DATEDIF(AL36,AN36+IF(AL36&lt;&gt;0,1,0),"d")/7,2)</f>
        <v>0</v>
      </c>
      <c r="AP36" s="520"/>
      <c r="AQ36" s="520"/>
      <c r="AR36" s="196">
        <f>ROUND(AO35*AO36,0)</f>
        <v>0</v>
      </c>
      <c r="AS36" s="124" t="s">
        <v>72</v>
      </c>
      <c r="AT36" s="194"/>
      <c r="AU36" s="194"/>
      <c r="AV36" s="340" t="s">
        <v>26</v>
      </c>
      <c r="AW36" s="63"/>
      <c r="AX36" s="194" t="s">
        <v>27</v>
      </c>
      <c r="AY36" s="63"/>
      <c r="AZ36" s="195">
        <f>ROUND(DATEDIF(AW36,AY36+IF(AW36&lt;&gt;0,1,0),"d")/7,2)</f>
        <v>0</v>
      </c>
      <c r="BA36" s="520"/>
      <c r="BB36" s="520"/>
      <c r="BC36" s="196">
        <f>ROUND(AZ35*AZ36,0)</f>
        <v>0</v>
      </c>
    </row>
    <row r="37" spans="1:55" s="133" customFormat="1"/>
    <row r="38" spans="1:55" s="133" customFormat="1" ht="14.25" customHeight="1"/>
    <row r="39" spans="1:55" s="133" customFormat="1">
      <c r="A39" s="201" t="s">
        <v>2</v>
      </c>
      <c r="B39" s="157"/>
      <c r="C39" s="523"/>
      <c r="D39" s="524"/>
      <c r="E39" s="525"/>
      <c r="F39" s="132"/>
      <c r="G39" s="132"/>
      <c r="H39" s="132"/>
      <c r="I39" s="132"/>
      <c r="J39" s="132"/>
      <c r="K39" s="158"/>
      <c r="L39" s="201" t="s">
        <v>2</v>
      </c>
      <c r="M39" s="157"/>
      <c r="N39" s="523"/>
      <c r="O39" s="524"/>
      <c r="P39" s="525"/>
      <c r="Q39" s="132"/>
      <c r="R39" s="132"/>
      <c r="S39" s="132"/>
      <c r="T39" s="132"/>
      <c r="U39" s="132"/>
      <c r="V39" s="158"/>
      <c r="W39" s="201" t="s">
        <v>2</v>
      </c>
      <c r="X39" s="157"/>
      <c r="Y39" s="523"/>
      <c r="Z39" s="524"/>
      <c r="AA39" s="525"/>
      <c r="AB39" s="132"/>
      <c r="AC39" s="132"/>
      <c r="AD39" s="132"/>
      <c r="AE39" s="132"/>
      <c r="AF39" s="132"/>
      <c r="AG39" s="158"/>
      <c r="AH39" s="201" t="s">
        <v>2</v>
      </c>
      <c r="AI39" s="157"/>
      <c r="AJ39" s="523"/>
      <c r="AK39" s="524"/>
      <c r="AL39" s="525"/>
      <c r="AM39" s="132"/>
      <c r="AN39" s="132"/>
      <c r="AO39" s="132"/>
      <c r="AP39" s="132"/>
      <c r="AQ39" s="132"/>
      <c r="AR39" s="158"/>
      <c r="AS39" s="201" t="s">
        <v>2</v>
      </c>
      <c r="AT39" s="157"/>
      <c r="AU39" s="523"/>
      <c r="AV39" s="524"/>
      <c r="AW39" s="525"/>
      <c r="AX39" s="132"/>
      <c r="AY39" s="132"/>
      <c r="AZ39" s="132"/>
      <c r="BA39" s="132"/>
      <c r="BB39" s="132"/>
      <c r="BC39" s="158"/>
    </row>
    <row r="40" spans="1:55" s="133" customFormat="1">
      <c r="A40" s="134" t="s">
        <v>25</v>
      </c>
      <c r="B40" s="2"/>
      <c r="C40" s="2"/>
      <c r="D40" s="2"/>
      <c r="E40" s="2"/>
      <c r="F40" s="167"/>
      <c r="G40" s="167"/>
      <c r="H40" s="167"/>
      <c r="I40" s="51"/>
      <c r="J40" s="167"/>
      <c r="K40" s="168"/>
      <c r="L40" s="134" t="s">
        <v>25</v>
      </c>
      <c r="M40" s="2"/>
      <c r="N40" s="2"/>
      <c r="O40" s="2"/>
      <c r="P40" s="2"/>
      <c r="Q40" s="167"/>
      <c r="R40" s="167"/>
      <c r="S40" s="167"/>
      <c r="T40" s="51"/>
      <c r="U40" s="167"/>
      <c r="V40" s="168"/>
      <c r="W40" s="134" t="s">
        <v>25</v>
      </c>
      <c r="X40" s="2"/>
      <c r="Y40" s="2"/>
      <c r="Z40" s="2"/>
      <c r="AA40" s="2"/>
      <c r="AB40" s="167"/>
      <c r="AC40" s="167"/>
      <c r="AD40" s="167"/>
      <c r="AE40" s="51"/>
      <c r="AF40" s="167"/>
      <c r="AG40" s="168"/>
      <c r="AH40" s="134" t="s">
        <v>25</v>
      </c>
      <c r="AI40" s="2"/>
      <c r="AJ40" s="2"/>
      <c r="AK40" s="2"/>
      <c r="AL40" s="2"/>
      <c r="AM40" s="167"/>
      <c r="AN40" s="167"/>
      <c r="AO40" s="167"/>
      <c r="AP40" s="51"/>
      <c r="AQ40" s="167"/>
      <c r="AR40" s="168"/>
      <c r="AS40" s="134" t="s">
        <v>25</v>
      </c>
      <c r="AT40" s="2"/>
      <c r="AU40" s="2"/>
      <c r="AV40" s="2"/>
      <c r="AW40" s="2"/>
      <c r="AX40" s="167"/>
      <c r="AY40" s="167"/>
      <c r="AZ40" s="167"/>
      <c r="BA40" s="51"/>
      <c r="BB40" s="167"/>
      <c r="BC40" s="168"/>
    </row>
    <row r="41" spans="1:55" s="133" customFormat="1">
      <c r="A41" s="134" t="s">
        <v>70</v>
      </c>
      <c r="B41" s="2"/>
      <c r="C41" s="2"/>
      <c r="D41" s="2"/>
      <c r="E41" s="2" t="s">
        <v>0</v>
      </c>
      <c r="F41" s="50"/>
      <c r="G41" s="175" t="s">
        <v>1</v>
      </c>
      <c r="H41" s="50"/>
      <c r="I41" s="176">
        <f>ROUND(DATEDIF(F41,H41+IF(F41&lt;&gt;0,1,0),"d")/7,2)</f>
        <v>0</v>
      </c>
      <c r="J41" s="177"/>
      <c r="K41" s="178"/>
      <c r="L41" s="134" t="s">
        <v>70</v>
      </c>
      <c r="M41" s="2"/>
      <c r="N41" s="2"/>
      <c r="O41" s="2"/>
      <c r="P41" s="2" t="s">
        <v>0</v>
      </c>
      <c r="Q41" s="50"/>
      <c r="R41" s="175" t="s">
        <v>1</v>
      </c>
      <c r="S41" s="50"/>
      <c r="T41" s="176">
        <f>ROUND(DATEDIF(Q41,S41+IF(Q41&lt;&gt;0,1,0),"d")/7,2)</f>
        <v>0</v>
      </c>
      <c r="U41" s="177"/>
      <c r="V41" s="178"/>
      <c r="W41" s="134" t="s">
        <v>70</v>
      </c>
      <c r="X41" s="2"/>
      <c r="Y41" s="2"/>
      <c r="Z41" s="2"/>
      <c r="AA41" s="2" t="s">
        <v>0</v>
      </c>
      <c r="AB41" s="50"/>
      <c r="AC41" s="175" t="s">
        <v>1</v>
      </c>
      <c r="AD41" s="50"/>
      <c r="AE41" s="176">
        <f>ROUND(DATEDIF(AB41,AD41+IF(AB41&lt;&gt;0,1,0),"d")/7,2)</f>
        <v>0</v>
      </c>
      <c r="AF41" s="177"/>
      <c r="AG41" s="178"/>
      <c r="AH41" s="134" t="s">
        <v>70</v>
      </c>
      <c r="AI41" s="2"/>
      <c r="AJ41" s="2"/>
      <c r="AK41" s="2"/>
      <c r="AL41" s="2" t="s">
        <v>0</v>
      </c>
      <c r="AM41" s="50"/>
      <c r="AN41" s="175" t="s">
        <v>1</v>
      </c>
      <c r="AO41" s="50"/>
      <c r="AP41" s="176">
        <f>ROUND(DATEDIF(AM41,AO41+IF(AM41&lt;&gt;0,1,0),"d")/7,2)</f>
        <v>0</v>
      </c>
      <c r="AQ41" s="177"/>
      <c r="AR41" s="178"/>
      <c r="AS41" s="134" t="s">
        <v>70</v>
      </c>
      <c r="AT41" s="2"/>
      <c r="AU41" s="2"/>
      <c r="AV41" s="2"/>
      <c r="AW41" s="2" t="s">
        <v>0</v>
      </c>
      <c r="AX41" s="50"/>
      <c r="AY41" s="175" t="s">
        <v>1</v>
      </c>
      <c r="AZ41" s="50"/>
      <c r="BA41" s="176">
        <f>ROUND(DATEDIF(AX41,AZ41+IF(AX41&lt;&gt;0,1,0),"d")/7,2)</f>
        <v>0</v>
      </c>
      <c r="BB41" s="177"/>
      <c r="BC41" s="178"/>
    </row>
    <row r="42" spans="1:55" s="133" customFormat="1">
      <c r="A42" s="134" t="s">
        <v>71</v>
      </c>
      <c r="B42" s="2"/>
      <c r="C42" s="2"/>
      <c r="D42" s="2"/>
      <c r="E42" s="2"/>
      <c r="F42" s="2"/>
      <c r="G42" s="2"/>
      <c r="H42" s="2"/>
      <c r="I42" s="52"/>
      <c r="J42" s="2"/>
      <c r="K42" s="178"/>
      <c r="L42" s="134" t="s">
        <v>71</v>
      </c>
      <c r="M42" s="2"/>
      <c r="N42" s="2"/>
      <c r="O42" s="2"/>
      <c r="P42" s="2"/>
      <c r="Q42" s="2"/>
      <c r="R42" s="2"/>
      <c r="S42" s="2"/>
      <c r="T42" s="52"/>
      <c r="U42" s="2"/>
      <c r="V42" s="178"/>
      <c r="W42" s="134" t="s">
        <v>71</v>
      </c>
      <c r="X42" s="2"/>
      <c r="Y42" s="2"/>
      <c r="Z42" s="2"/>
      <c r="AA42" s="2"/>
      <c r="AB42" s="2"/>
      <c r="AC42" s="2"/>
      <c r="AD42" s="2"/>
      <c r="AE42" s="52"/>
      <c r="AF42" s="2"/>
      <c r="AG42" s="178"/>
      <c r="AH42" s="134" t="s">
        <v>71</v>
      </c>
      <c r="AI42" s="2"/>
      <c r="AJ42" s="2"/>
      <c r="AK42" s="2"/>
      <c r="AL42" s="2"/>
      <c r="AM42" s="2"/>
      <c r="AN42" s="2"/>
      <c r="AO42" s="2"/>
      <c r="AP42" s="52"/>
      <c r="AQ42" s="2"/>
      <c r="AR42" s="178"/>
      <c r="AS42" s="134" t="s">
        <v>71</v>
      </c>
      <c r="AT42" s="2"/>
      <c r="AU42" s="2"/>
      <c r="AV42" s="2"/>
      <c r="AW42" s="2"/>
      <c r="AX42" s="2"/>
      <c r="AY42" s="2"/>
      <c r="AZ42" s="2"/>
      <c r="BA42" s="52"/>
      <c r="BB42" s="2"/>
      <c r="BC42" s="178"/>
    </row>
    <row r="43" spans="1:55" s="133" customFormat="1">
      <c r="A43" s="182"/>
      <c r="B43" s="183" t="s">
        <v>4</v>
      </c>
      <c r="C43" s="183"/>
      <c r="D43" s="183"/>
      <c r="E43" s="183"/>
      <c r="F43" s="183"/>
      <c r="G43" s="183"/>
      <c r="H43" s="183"/>
      <c r="I43" s="184">
        <f>ROUND(IFERROR(I42/K44,0),2)</f>
        <v>0</v>
      </c>
      <c r="J43" s="183"/>
      <c r="K43" s="185"/>
      <c r="L43" s="182"/>
      <c r="M43" s="183" t="s">
        <v>4</v>
      </c>
      <c r="N43" s="183"/>
      <c r="O43" s="183"/>
      <c r="P43" s="183"/>
      <c r="Q43" s="183"/>
      <c r="R43" s="183"/>
      <c r="S43" s="183"/>
      <c r="T43" s="184">
        <f>ROUND(IFERROR(T42/V44,0),2)</f>
        <v>0</v>
      </c>
      <c r="U43" s="183"/>
      <c r="V43" s="185"/>
      <c r="W43" s="182"/>
      <c r="X43" s="183" t="s">
        <v>4</v>
      </c>
      <c r="Y43" s="183"/>
      <c r="Z43" s="183"/>
      <c r="AA43" s="183"/>
      <c r="AB43" s="183"/>
      <c r="AC43" s="183"/>
      <c r="AD43" s="183"/>
      <c r="AE43" s="184">
        <f>ROUND(IFERROR(AE42/AG44,0),2)</f>
        <v>0</v>
      </c>
      <c r="AF43" s="183"/>
      <c r="AG43" s="185"/>
      <c r="AH43" s="182"/>
      <c r="AI43" s="183" t="s">
        <v>4</v>
      </c>
      <c r="AJ43" s="183"/>
      <c r="AK43" s="183"/>
      <c r="AL43" s="183"/>
      <c r="AM43" s="183"/>
      <c r="AN43" s="183"/>
      <c r="AO43" s="183"/>
      <c r="AP43" s="184">
        <f>ROUND(IFERROR(AP42/AR44,0),2)</f>
        <v>0</v>
      </c>
      <c r="AQ43" s="183"/>
      <c r="AR43" s="185"/>
      <c r="AS43" s="182"/>
      <c r="AT43" s="183" t="s">
        <v>4</v>
      </c>
      <c r="AU43" s="183"/>
      <c r="AV43" s="183"/>
      <c r="AW43" s="183"/>
      <c r="AX43" s="183"/>
      <c r="AY43" s="183"/>
      <c r="AZ43" s="183"/>
      <c r="BA43" s="184">
        <f>ROUND(IFERROR(BA42/BC44,0),2)</f>
        <v>0</v>
      </c>
      <c r="BB43" s="183"/>
      <c r="BC43" s="185"/>
    </row>
    <row r="44" spans="1:55" s="133" customFormat="1" ht="15" customHeight="1">
      <c r="A44" s="189" t="str">
        <f>IF(I41&lt;52,"Nur bei Durchrechnungszeitraum-Variante zusätzlich befüllen:","Ganzjahresbetrieb eingetragen - kein DRZ möglich!")</f>
        <v>Nur bei Durchrechnungszeitraum-Variante zusätzlich befüllen:</v>
      </c>
      <c r="B44" s="190"/>
      <c r="C44" s="190"/>
      <c r="D44" s="190"/>
      <c r="E44" s="190"/>
      <c r="F44" s="190" t="s">
        <v>3</v>
      </c>
      <c r="G44" s="190"/>
      <c r="H44" s="65"/>
      <c r="I44" s="521" t="s">
        <v>28</v>
      </c>
      <c r="J44" s="522"/>
      <c r="K44" s="191">
        <f>ROUND(I41*I40,0)</f>
        <v>0</v>
      </c>
      <c r="L44" s="189" t="str">
        <f>IF(T41&lt;52,"Nur bei Durchrechnungszeitraum-Variante zusätzlich befüllen:","Ganzjahresbetrieb eingetragen - kein DRZ möglich!")</f>
        <v>Nur bei Durchrechnungszeitraum-Variante zusätzlich befüllen:</v>
      </c>
      <c r="M44" s="190"/>
      <c r="N44" s="190"/>
      <c r="O44" s="190"/>
      <c r="P44" s="190"/>
      <c r="Q44" s="190" t="s">
        <v>3</v>
      </c>
      <c r="R44" s="190"/>
      <c r="S44" s="65"/>
      <c r="T44" s="521" t="s">
        <v>28</v>
      </c>
      <c r="U44" s="522"/>
      <c r="V44" s="191">
        <f>ROUND(T41*T40,0)</f>
        <v>0</v>
      </c>
      <c r="W44" s="189" t="str">
        <f>IF(AE41&lt;52,"Nur bei Durchrechnungszeitraum-Variante zusätzlich befüllen:","Ganzjahresbetrieb eingetragen - kein DRZ möglich!")</f>
        <v>Nur bei Durchrechnungszeitraum-Variante zusätzlich befüllen:</v>
      </c>
      <c r="X44" s="190"/>
      <c r="Y44" s="190"/>
      <c r="Z44" s="190"/>
      <c r="AA44" s="190"/>
      <c r="AB44" s="190" t="s">
        <v>3</v>
      </c>
      <c r="AC44" s="190"/>
      <c r="AD44" s="65"/>
      <c r="AE44" s="521" t="s">
        <v>28</v>
      </c>
      <c r="AF44" s="522"/>
      <c r="AG44" s="191">
        <f>ROUND(AE41*AE40,0)</f>
        <v>0</v>
      </c>
      <c r="AH44" s="189" t="str">
        <f>IF(AP41&lt;52,"Nur bei Durchrechnungszeitraum-Variante zusätzlich befüllen:","Ganzjahresbetrieb eingetragen - kein DRZ möglich!")</f>
        <v>Nur bei Durchrechnungszeitraum-Variante zusätzlich befüllen:</v>
      </c>
      <c r="AI44" s="190"/>
      <c r="AJ44" s="190"/>
      <c r="AK44" s="190"/>
      <c r="AL44" s="190"/>
      <c r="AM44" s="190" t="s">
        <v>3</v>
      </c>
      <c r="AN44" s="190"/>
      <c r="AO44" s="65"/>
      <c r="AP44" s="521" t="s">
        <v>28</v>
      </c>
      <c r="AQ44" s="522"/>
      <c r="AR44" s="191">
        <f>ROUND(AP41*AP40,0)</f>
        <v>0</v>
      </c>
      <c r="AS44" s="189" t="str">
        <f>IF(BA41&lt;52,"Nur bei Durchrechnungszeitraum-Variante zusätzlich befüllen:","Ganzjahresbetrieb eingetragen - kein DRZ möglich!")</f>
        <v>Nur bei Durchrechnungszeitraum-Variante zusätzlich befüllen:</v>
      </c>
      <c r="AT44" s="190"/>
      <c r="AU44" s="190"/>
      <c r="AV44" s="190"/>
      <c r="AW44" s="190"/>
      <c r="AX44" s="190" t="s">
        <v>3</v>
      </c>
      <c r="AY44" s="190"/>
      <c r="AZ44" s="65"/>
      <c r="BA44" s="521" t="s">
        <v>28</v>
      </c>
      <c r="BB44" s="522"/>
      <c r="BC44" s="191">
        <f>ROUND(BA41*BA40,0)</f>
        <v>0</v>
      </c>
    </row>
    <row r="45" spans="1:55" s="133" customFormat="1" ht="15.75" customHeight="1">
      <c r="A45" s="193" t="s">
        <v>72</v>
      </c>
      <c r="B45" s="194"/>
      <c r="C45" s="194"/>
      <c r="D45" s="318" t="s">
        <v>26</v>
      </c>
      <c r="E45" s="63"/>
      <c r="F45" s="194" t="s">
        <v>27</v>
      </c>
      <c r="G45" s="63"/>
      <c r="H45" s="195">
        <f>ROUND(DATEDIF(E45,G45+IF(E45&lt;&gt;0,1,0),"d")/7,2)</f>
        <v>0</v>
      </c>
      <c r="I45" s="520"/>
      <c r="J45" s="520"/>
      <c r="K45" s="196">
        <f>ROUND(H44*H45,0)</f>
        <v>0</v>
      </c>
      <c r="L45" s="193" t="s">
        <v>72</v>
      </c>
      <c r="M45" s="194"/>
      <c r="N45" s="194"/>
      <c r="O45" s="340" t="s">
        <v>26</v>
      </c>
      <c r="P45" s="63"/>
      <c r="Q45" s="194" t="s">
        <v>27</v>
      </c>
      <c r="R45" s="63"/>
      <c r="S45" s="195">
        <f>ROUND(DATEDIF(P45,R45+IF(P45&lt;&gt;0,1,0),"d")/7,2)</f>
        <v>0</v>
      </c>
      <c r="T45" s="520"/>
      <c r="U45" s="520"/>
      <c r="V45" s="196">
        <f>ROUND(S44*S45,0)</f>
        <v>0</v>
      </c>
      <c r="W45" s="193" t="s">
        <v>72</v>
      </c>
      <c r="X45" s="194"/>
      <c r="Y45" s="194"/>
      <c r="Z45" s="340" t="s">
        <v>26</v>
      </c>
      <c r="AA45" s="63"/>
      <c r="AB45" s="194" t="s">
        <v>27</v>
      </c>
      <c r="AC45" s="63"/>
      <c r="AD45" s="195">
        <f>ROUND(DATEDIF(AA45,AC45+IF(AA45&lt;&gt;0,1,0),"d")/7,2)</f>
        <v>0</v>
      </c>
      <c r="AE45" s="520"/>
      <c r="AF45" s="520"/>
      <c r="AG45" s="196">
        <f>ROUND(AD44*AD45,0)</f>
        <v>0</v>
      </c>
      <c r="AH45" s="193" t="s">
        <v>72</v>
      </c>
      <c r="AI45" s="194"/>
      <c r="AJ45" s="194"/>
      <c r="AK45" s="340" t="s">
        <v>26</v>
      </c>
      <c r="AL45" s="63"/>
      <c r="AM45" s="194" t="s">
        <v>27</v>
      </c>
      <c r="AN45" s="63"/>
      <c r="AO45" s="195">
        <f>ROUND(DATEDIF(AL45,AN45+IF(AL45&lt;&gt;0,1,0),"d")/7,2)</f>
        <v>0</v>
      </c>
      <c r="AP45" s="520"/>
      <c r="AQ45" s="520"/>
      <c r="AR45" s="196">
        <f>ROUND(AO44*AO45,0)</f>
        <v>0</v>
      </c>
      <c r="AS45" s="193" t="s">
        <v>72</v>
      </c>
      <c r="AT45" s="194"/>
      <c r="AU45" s="194"/>
      <c r="AV45" s="340" t="s">
        <v>26</v>
      </c>
      <c r="AW45" s="63"/>
      <c r="AX45" s="194" t="s">
        <v>27</v>
      </c>
      <c r="AY45" s="63"/>
      <c r="AZ45" s="195">
        <f>ROUND(DATEDIF(AW45,AY45+IF(AW45&lt;&gt;0,1,0),"d")/7,2)</f>
        <v>0</v>
      </c>
      <c r="BA45" s="520"/>
      <c r="BB45" s="520"/>
      <c r="BC45" s="196">
        <f>ROUND(AZ44*AZ45,0)</f>
        <v>0</v>
      </c>
    </row>
    <row r="46" spans="1:55" s="133" customFormat="1">
      <c r="A46" s="197" t="s">
        <v>2</v>
      </c>
      <c r="B46" s="198"/>
      <c r="C46" s="526"/>
      <c r="D46" s="527"/>
      <c r="E46" s="528"/>
      <c r="F46" s="2"/>
      <c r="G46" s="2"/>
      <c r="H46" s="2"/>
      <c r="I46" s="2"/>
      <c r="J46" s="2"/>
      <c r="K46" s="178"/>
      <c r="L46" s="197" t="s">
        <v>2</v>
      </c>
      <c r="M46" s="198"/>
      <c r="N46" s="526"/>
      <c r="O46" s="527"/>
      <c r="P46" s="528"/>
      <c r="Q46" s="2"/>
      <c r="R46" s="2"/>
      <c r="S46" s="2"/>
      <c r="T46" s="2"/>
      <c r="U46" s="2"/>
      <c r="V46" s="178"/>
      <c r="W46" s="197" t="s">
        <v>2</v>
      </c>
      <c r="X46" s="198"/>
      <c r="Y46" s="526"/>
      <c r="Z46" s="527"/>
      <c r="AA46" s="528"/>
      <c r="AB46" s="2"/>
      <c r="AC46" s="2"/>
      <c r="AD46" s="2"/>
      <c r="AE46" s="2"/>
      <c r="AF46" s="2"/>
      <c r="AG46" s="178"/>
      <c r="AH46" s="197" t="s">
        <v>2</v>
      </c>
      <c r="AI46" s="198"/>
      <c r="AJ46" s="526"/>
      <c r="AK46" s="527"/>
      <c r="AL46" s="528"/>
      <c r="AM46" s="2"/>
      <c r="AN46" s="2"/>
      <c r="AO46" s="2"/>
      <c r="AP46" s="2"/>
      <c r="AQ46" s="2"/>
      <c r="AR46" s="178"/>
      <c r="AS46" s="197" t="s">
        <v>2</v>
      </c>
      <c r="AT46" s="198"/>
      <c r="AU46" s="526"/>
      <c r="AV46" s="527"/>
      <c r="AW46" s="528"/>
      <c r="AX46" s="2"/>
      <c r="AY46" s="2"/>
      <c r="AZ46" s="2"/>
      <c r="BA46" s="2"/>
      <c r="BB46" s="2"/>
      <c r="BC46" s="178"/>
    </row>
    <row r="47" spans="1:55" s="133" customFormat="1">
      <c r="A47" s="134" t="s">
        <v>25</v>
      </c>
      <c r="B47" s="2"/>
      <c r="C47" s="2"/>
      <c r="D47" s="2"/>
      <c r="E47" s="2"/>
      <c r="F47" s="2"/>
      <c r="G47" s="2"/>
      <c r="H47" s="2"/>
      <c r="I47" s="51"/>
      <c r="J47" s="2"/>
      <c r="K47" s="178"/>
      <c r="L47" s="134" t="s">
        <v>25</v>
      </c>
      <c r="M47" s="2"/>
      <c r="N47" s="2"/>
      <c r="O47" s="2"/>
      <c r="P47" s="2"/>
      <c r="Q47" s="2"/>
      <c r="R47" s="2"/>
      <c r="S47" s="2"/>
      <c r="T47" s="51"/>
      <c r="U47" s="2"/>
      <c r="V47" s="178"/>
      <c r="W47" s="134" t="s">
        <v>25</v>
      </c>
      <c r="X47" s="2"/>
      <c r="Y47" s="2"/>
      <c r="Z47" s="2"/>
      <c r="AA47" s="2"/>
      <c r="AB47" s="2"/>
      <c r="AC47" s="2"/>
      <c r="AD47" s="2"/>
      <c r="AE47" s="51"/>
      <c r="AF47" s="2"/>
      <c r="AG47" s="178"/>
      <c r="AH47" s="134" t="s">
        <v>25</v>
      </c>
      <c r="AI47" s="2"/>
      <c r="AJ47" s="2"/>
      <c r="AK47" s="2"/>
      <c r="AL47" s="2"/>
      <c r="AM47" s="2"/>
      <c r="AN47" s="2"/>
      <c r="AO47" s="2"/>
      <c r="AP47" s="51"/>
      <c r="AQ47" s="2"/>
      <c r="AR47" s="178"/>
      <c r="AS47" s="134" t="s">
        <v>25</v>
      </c>
      <c r="AT47" s="2"/>
      <c r="AU47" s="2"/>
      <c r="AV47" s="2"/>
      <c r="AW47" s="2"/>
      <c r="AX47" s="2"/>
      <c r="AY47" s="2"/>
      <c r="AZ47" s="2"/>
      <c r="BA47" s="51"/>
      <c r="BB47" s="2"/>
      <c r="BC47" s="178"/>
    </row>
    <row r="48" spans="1:55" s="133" customFormat="1">
      <c r="A48" s="134" t="s">
        <v>70</v>
      </c>
      <c r="B48" s="2"/>
      <c r="C48" s="2"/>
      <c r="D48" s="2"/>
      <c r="E48" s="2" t="s">
        <v>0</v>
      </c>
      <c r="F48" s="50"/>
      <c r="G48" s="175" t="s">
        <v>1</v>
      </c>
      <c r="H48" s="50"/>
      <c r="I48" s="176">
        <f>ROUND(DATEDIF(F48,H48+IF(F48&lt;&gt;0,1,0),"d")/7,2)</f>
        <v>0</v>
      </c>
      <c r="J48" s="2"/>
      <c r="K48" s="178"/>
      <c r="L48" s="134" t="s">
        <v>70</v>
      </c>
      <c r="M48" s="2"/>
      <c r="N48" s="2"/>
      <c r="O48" s="2"/>
      <c r="P48" s="2" t="s">
        <v>0</v>
      </c>
      <c r="Q48" s="50"/>
      <c r="R48" s="175" t="s">
        <v>1</v>
      </c>
      <c r="S48" s="50"/>
      <c r="T48" s="176">
        <f>ROUND(DATEDIF(Q48,S48+IF(Q48&lt;&gt;0,1,0),"d")/7,2)</f>
        <v>0</v>
      </c>
      <c r="U48" s="2"/>
      <c r="V48" s="178"/>
      <c r="W48" s="134" t="s">
        <v>70</v>
      </c>
      <c r="X48" s="2"/>
      <c r="Y48" s="2"/>
      <c r="Z48" s="2"/>
      <c r="AA48" s="2" t="s">
        <v>0</v>
      </c>
      <c r="AB48" s="50"/>
      <c r="AC48" s="175" t="s">
        <v>1</v>
      </c>
      <c r="AD48" s="50"/>
      <c r="AE48" s="176">
        <f>ROUND(DATEDIF(AB48,AD48+IF(AB48&lt;&gt;0,1,0),"d")/7,2)</f>
        <v>0</v>
      </c>
      <c r="AF48" s="2"/>
      <c r="AG48" s="178"/>
      <c r="AH48" s="134" t="s">
        <v>70</v>
      </c>
      <c r="AI48" s="2"/>
      <c r="AJ48" s="2"/>
      <c r="AK48" s="2"/>
      <c r="AL48" s="2" t="s">
        <v>0</v>
      </c>
      <c r="AM48" s="50"/>
      <c r="AN48" s="175" t="s">
        <v>1</v>
      </c>
      <c r="AO48" s="50"/>
      <c r="AP48" s="176">
        <f>ROUND(DATEDIF(AM48,AO48+IF(AM48&lt;&gt;0,1,0),"d")/7,2)</f>
        <v>0</v>
      </c>
      <c r="AQ48" s="2"/>
      <c r="AR48" s="178"/>
      <c r="AS48" s="134" t="s">
        <v>70</v>
      </c>
      <c r="AT48" s="2"/>
      <c r="AU48" s="2"/>
      <c r="AV48" s="2"/>
      <c r="AW48" s="2" t="s">
        <v>0</v>
      </c>
      <c r="AX48" s="50"/>
      <c r="AY48" s="175" t="s">
        <v>1</v>
      </c>
      <c r="AZ48" s="50"/>
      <c r="BA48" s="176">
        <f>ROUND(DATEDIF(AX48,AZ48+IF(AX48&lt;&gt;0,1,0),"d")/7,2)</f>
        <v>0</v>
      </c>
      <c r="BB48" s="2"/>
      <c r="BC48" s="178"/>
    </row>
    <row r="49" spans="1:55" s="133" customFormat="1">
      <c r="A49" s="134" t="s">
        <v>71</v>
      </c>
      <c r="B49" s="2"/>
      <c r="C49" s="2"/>
      <c r="D49" s="2"/>
      <c r="E49" s="2"/>
      <c r="F49" s="2"/>
      <c r="G49" s="2"/>
      <c r="H49" s="2"/>
      <c r="I49" s="52"/>
      <c r="J49" s="2"/>
      <c r="K49" s="178"/>
      <c r="L49" s="134" t="s">
        <v>71</v>
      </c>
      <c r="M49" s="2"/>
      <c r="N49" s="2"/>
      <c r="O49" s="2"/>
      <c r="P49" s="2"/>
      <c r="Q49" s="2"/>
      <c r="R49" s="2"/>
      <c r="S49" s="2"/>
      <c r="T49" s="52"/>
      <c r="U49" s="2"/>
      <c r="V49" s="178"/>
      <c r="W49" s="134" t="s">
        <v>71</v>
      </c>
      <c r="X49" s="2"/>
      <c r="Y49" s="2"/>
      <c r="Z49" s="2"/>
      <c r="AA49" s="2"/>
      <c r="AB49" s="2"/>
      <c r="AC49" s="2"/>
      <c r="AD49" s="2"/>
      <c r="AE49" s="52"/>
      <c r="AF49" s="2"/>
      <c r="AG49" s="178"/>
      <c r="AH49" s="134" t="s">
        <v>71</v>
      </c>
      <c r="AI49" s="2"/>
      <c r="AJ49" s="2"/>
      <c r="AK49" s="2"/>
      <c r="AL49" s="2"/>
      <c r="AM49" s="2"/>
      <c r="AN49" s="2"/>
      <c r="AO49" s="2"/>
      <c r="AP49" s="52"/>
      <c r="AQ49" s="2"/>
      <c r="AR49" s="178"/>
      <c r="AS49" s="134" t="s">
        <v>71</v>
      </c>
      <c r="AT49" s="2"/>
      <c r="AU49" s="2"/>
      <c r="AV49" s="2"/>
      <c r="AW49" s="2"/>
      <c r="AX49" s="2"/>
      <c r="AY49" s="2"/>
      <c r="AZ49" s="2"/>
      <c r="BA49" s="52"/>
      <c r="BB49" s="2"/>
      <c r="BC49" s="178"/>
    </row>
    <row r="50" spans="1:55" s="133" customFormat="1">
      <c r="A50" s="182"/>
      <c r="B50" s="183" t="s">
        <v>4</v>
      </c>
      <c r="C50" s="183"/>
      <c r="D50" s="183"/>
      <c r="E50" s="183"/>
      <c r="F50" s="183"/>
      <c r="G50" s="183"/>
      <c r="H50" s="183"/>
      <c r="I50" s="184">
        <f>ROUND(IFERROR(I49/K51,0),2)</f>
        <v>0</v>
      </c>
      <c r="J50" s="183"/>
      <c r="K50" s="185"/>
      <c r="L50" s="182"/>
      <c r="M50" s="183" t="s">
        <v>4</v>
      </c>
      <c r="N50" s="183"/>
      <c r="O50" s="183"/>
      <c r="P50" s="183"/>
      <c r="Q50" s="183"/>
      <c r="R50" s="183"/>
      <c r="S50" s="183"/>
      <c r="T50" s="184">
        <f>ROUND(IFERROR(T49/V51,0),2)</f>
        <v>0</v>
      </c>
      <c r="U50" s="183"/>
      <c r="V50" s="185"/>
      <c r="W50" s="182"/>
      <c r="X50" s="183" t="s">
        <v>4</v>
      </c>
      <c r="Y50" s="183"/>
      <c r="Z50" s="183"/>
      <c r="AA50" s="183"/>
      <c r="AB50" s="183"/>
      <c r="AC50" s="183"/>
      <c r="AD50" s="183"/>
      <c r="AE50" s="184">
        <f>ROUND(IFERROR(AE49/AG51,0),2)</f>
        <v>0</v>
      </c>
      <c r="AF50" s="183"/>
      <c r="AG50" s="185"/>
      <c r="AH50" s="182"/>
      <c r="AI50" s="183" t="s">
        <v>4</v>
      </c>
      <c r="AJ50" s="183"/>
      <c r="AK50" s="183"/>
      <c r="AL50" s="183"/>
      <c r="AM50" s="183"/>
      <c r="AN50" s="183"/>
      <c r="AO50" s="183"/>
      <c r="AP50" s="184">
        <f>ROUND(IFERROR(AP49/AR51,0),2)</f>
        <v>0</v>
      </c>
      <c r="AQ50" s="183"/>
      <c r="AR50" s="185"/>
      <c r="AS50" s="182"/>
      <c r="AT50" s="183" t="s">
        <v>4</v>
      </c>
      <c r="AU50" s="183"/>
      <c r="AV50" s="183"/>
      <c r="AW50" s="183"/>
      <c r="AX50" s="183"/>
      <c r="AY50" s="183"/>
      <c r="AZ50" s="183"/>
      <c r="BA50" s="184">
        <f>ROUND(IFERROR(BA49/BC51,0),2)</f>
        <v>0</v>
      </c>
      <c r="BB50" s="183"/>
      <c r="BC50" s="185"/>
    </row>
    <row r="51" spans="1:55" s="133" customFormat="1" ht="15" customHeight="1">
      <c r="A51" s="189" t="str">
        <f>IF(I48&lt;52,"Nur bei Durchrechnungszeitraum-Variante zusätzlich befüllen:","Ganzjahresbetrieb eingetragen - kein DRZ möglich!")</f>
        <v>Nur bei Durchrechnungszeitraum-Variante zusätzlich befüllen:</v>
      </c>
      <c r="B51" s="190"/>
      <c r="C51" s="190"/>
      <c r="D51" s="190"/>
      <c r="E51" s="190"/>
      <c r="F51" s="190" t="s">
        <v>3</v>
      </c>
      <c r="G51" s="190"/>
      <c r="H51" s="65"/>
      <c r="I51" s="521" t="s">
        <v>28</v>
      </c>
      <c r="J51" s="522"/>
      <c r="K51" s="191">
        <f>ROUND(I48*I47,0)</f>
        <v>0</v>
      </c>
      <c r="L51" s="189" t="str">
        <f>IF(T48&lt;52,"Nur bei Durchrechnungszeitraum-Variante zusätzlich befüllen:","Ganzjahresbetrieb eingetragen - kein DRZ möglich!")</f>
        <v>Nur bei Durchrechnungszeitraum-Variante zusätzlich befüllen:</v>
      </c>
      <c r="M51" s="190"/>
      <c r="N51" s="190"/>
      <c r="O51" s="190"/>
      <c r="P51" s="190"/>
      <c r="Q51" s="190" t="s">
        <v>3</v>
      </c>
      <c r="R51" s="190"/>
      <c r="S51" s="65"/>
      <c r="T51" s="521" t="s">
        <v>28</v>
      </c>
      <c r="U51" s="522"/>
      <c r="V51" s="191">
        <f>ROUND(T48*T47,0)</f>
        <v>0</v>
      </c>
      <c r="W51" s="189" t="str">
        <f>IF(AE48&lt;52,"Nur bei Durchrechnungszeitraum-Variante zusätzlich befüllen:","Ganzjahresbetrieb eingetragen - kein DRZ möglich!")</f>
        <v>Nur bei Durchrechnungszeitraum-Variante zusätzlich befüllen:</v>
      </c>
      <c r="X51" s="190"/>
      <c r="Y51" s="190"/>
      <c r="Z51" s="190"/>
      <c r="AA51" s="190"/>
      <c r="AB51" s="190" t="s">
        <v>3</v>
      </c>
      <c r="AC51" s="190"/>
      <c r="AD51" s="65"/>
      <c r="AE51" s="521" t="s">
        <v>28</v>
      </c>
      <c r="AF51" s="522"/>
      <c r="AG51" s="191">
        <f>ROUND(AE48*AE47,0)</f>
        <v>0</v>
      </c>
      <c r="AH51" s="189" t="str">
        <f>IF(AP48&lt;52,"Nur bei Durchrechnungszeitraum-Variante zusätzlich befüllen:","Ganzjahresbetrieb eingetragen - kein DRZ möglich!")</f>
        <v>Nur bei Durchrechnungszeitraum-Variante zusätzlich befüllen:</v>
      </c>
      <c r="AI51" s="190"/>
      <c r="AJ51" s="190"/>
      <c r="AK51" s="190"/>
      <c r="AL51" s="190"/>
      <c r="AM51" s="190" t="s">
        <v>3</v>
      </c>
      <c r="AN51" s="190"/>
      <c r="AO51" s="65"/>
      <c r="AP51" s="521" t="s">
        <v>28</v>
      </c>
      <c r="AQ51" s="522"/>
      <c r="AR51" s="191">
        <f>ROUND(AP48*AP47,0)</f>
        <v>0</v>
      </c>
      <c r="AS51" s="189" t="str">
        <f>IF(BA48&lt;52,"Nur bei Durchrechnungszeitraum-Variante zusätzlich befüllen:","Ganzjahresbetrieb eingetragen - kein DRZ möglich!")</f>
        <v>Nur bei Durchrechnungszeitraum-Variante zusätzlich befüllen:</v>
      </c>
      <c r="AT51" s="190"/>
      <c r="AU51" s="190"/>
      <c r="AV51" s="190"/>
      <c r="AW51" s="190"/>
      <c r="AX51" s="190" t="s">
        <v>3</v>
      </c>
      <c r="AY51" s="190"/>
      <c r="AZ51" s="65"/>
      <c r="BA51" s="521" t="s">
        <v>28</v>
      </c>
      <c r="BB51" s="522"/>
      <c r="BC51" s="191">
        <f>ROUND(BA48*BA47,0)</f>
        <v>0</v>
      </c>
    </row>
    <row r="52" spans="1:55" s="133" customFormat="1" ht="15" customHeight="1">
      <c r="A52" s="199" t="s">
        <v>72</v>
      </c>
      <c r="B52" s="190"/>
      <c r="C52" s="190"/>
      <c r="D52" s="317" t="s">
        <v>26</v>
      </c>
      <c r="E52" s="64"/>
      <c r="F52" s="190" t="s">
        <v>27</v>
      </c>
      <c r="G52" s="64"/>
      <c r="H52" s="200">
        <f>ROUND(DATEDIF(E52,G52+IF(E52&lt;&gt;0,1,0),"d")/7,2)</f>
        <v>0</v>
      </c>
      <c r="I52" s="522"/>
      <c r="J52" s="522"/>
      <c r="K52" s="191">
        <f>ROUND(H51*H52,0)</f>
        <v>0</v>
      </c>
      <c r="L52" s="199" t="s">
        <v>72</v>
      </c>
      <c r="M52" s="190"/>
      <c r="N52" s="190"/>
      <c r="O52" s="339" t="s">
        <v>26</v>
      </c>
      <c r="P52" s="64"/>
      <c r="Q52" s="190" t="s">
        <v>27</v>
      </c>
      <c r="R52" s="64"/>
      <c r="S52" s="200">
        <f>ROUND(DATEDIF(P52,R52+IF(P52&lt;&gt;0,1,0),"d")/7,2)</f>
        <v>0</v>
      </c>
      <c r="T52" s="522"/>
      <c r="U52" s="522"/>
      <c r="V52" s="191">
        <f>ROUND(S51*S52,0)</f>
        <v>0</v>
      </c>
      <c r="W52" s="199" t="s">
        <v>72</v>
      </c>
      <c r="X52" s="190"/>
      <c r="Y52" s="190"/>
      <c r="Z52" s="339" t="s">
        <v>26</v>
      </c>
      <c r="AA52" s="64"/>
      <c r="AB52" s="190" t="s">
        <v>27</v>
      </c>
      <c r="AC52" s="64"/>
      <c r="AD52" s="200">
        <f>ROUND(DATEDIF(AA52,AC52+IF(AA52&lt;&gt;0,1,0),"d")/7,2)</f>
        <v>0</v>
      </c>
      <c r="AE52" s="522"/>
      <c r="AF52" s="522"/>
      <c r="AG52" s="191">
        <f>ROUND(AD51*AD52,0)</f>
        <v>0</v>
      </c>
      <c r="AH52" s="199" t="s">
        <v>72</v>
      </c>
      <c r="AI52" s="190"/>
      <c r="AJ52" s="190"/>
      <c r="AK52" s="339" t="s">
        <v>26</v>
      </c>
      <c r="AL52" s="64"/>
      <c r="AM52" s="190" t="s">
        <v>27</v>
      </c>
      <c r="AN52" s="64"/>
      <c r="AO52" s="200">
        <f>ROUND(DATEDIF(AL52,AN52+IF(AL52&lt;&gt;0,1,0),"d")/7,2)</f>
        <v>0</v>
      </c>
      <c r="AP52" s="522"/>
      <c r="AQ52" s="522"/>
      <c r="AR52" s="191">
        <f>ROUND(AO51*AO52,0)</f>
        <v>0</v>
      </c>
      <c r="AS52" s="199" t="s">
        <v>72</v>
      </c>
      <c r="AT52" s="190"/>
      <c r="AU52" s="190"/>
      <c r="AV52" s="339" t="s">
        <v>26</v>
      </c>
      <c r="AW52" s="64"/>
      <c r="AX52" s="190" t="s">
        <v>27</v>
      </c>
      <c r="AY52" s="64"/>
      <c r="AZ52" s="200">
        <f>ROUND(DATEDIF(AW52,AY52+IF(AW52&lt;&gt;0,1,0),"d")/7,2)</f>
        <v>0</v>
      </c>
      <c r="BA52" s="522"/>
      <c r="BB52" s="522"/>
      <c r="BC52" s="191">
        <f>ROUND(AZ51*AZ52,0)</f>
        <v>0</v>
      </c>
    </row>
    <row r="53" spans="1:55" s="133" customFormat="1" ht="15" customHeight="1">
      <c r="A53" s="201" t="s">
        <v>2</v>
      </c>
      <c r="B53" s="157"/>
      <c r="C53" s="523"/>
      <c r="D53" s="524"/>
      <c r="E53" s="525"/>
      <c r="F53" s="167"/>
      <c r="G53" s="167"/>
      <c r="H53" s="167"/>
      <c r="I53" s="167"/>
      <c r="J53" s="167"/>
      <c r="K53" s="168"/>
      <c r="L53" s="201" t="s">
        <v>2</v>
      </c>
      <c r="M53" s="157"/>
      <c r="N53" s="523"/>
      <c r="O53" s="524"/>
      <c r="P53" s="525"/>
      <c r="Q53" s="167"/>
      <c r="R53" s="167"/>
      <c r="S53" s="167"/>
      <c r="T53" s="167"/>
      <c r="U53" s="167"/>
      <c r="V53" s="168"/>
      <c r="W53" s="201" t="s">
        <v>2</v>
      </c>
      <c r="X53" s="157"/>
      <c r="Y53" s="523"/>
      <c r="Z53" s="524"/>
      <c r="AA53" s="525"/>
      <c r="AB53" s="167"/>
      <c r="AC53" s="167"/>
      <c r="AD53" s="167"/>
      <c r="AE53" s="167"/>
      <c r="AF53" s="167"/>
      <c r="AG53" s="168"/>
      <c r="AH53" s="201" t="s">
        <v>2</v>
      </c>
      <c r="AI53" s="157"/>
      <c r="AJ53" s="523"/>
      <c r="AK53" s="524"/>
      <c r="AL53" s="525"/>
      <c r="AM53" s="167"/>
      <c r="AN53" s="167"/>
      <c r="AO53" s="167"/>
      <c r="AP53" s="167"/>
      <c r="AQ53" s="167"/>
      <c r="AR53" s="168"/>
      <c r="AS53" s="201" t="s">
        <v>2</v>
      </c>
      <c r="AT53" s="157"/>
      <c r="AU53" s="523"/>
      <c r="AV53" s="524"/>
      <c r="AW53" s="525"/>
      <c r="AX53" s="167"/>
      <c r="AY53" s="167"/>
      <c r="AZ53" s="167"/>
      <c r="BA53" s="167"/>
      <c r="BB53" s="167"/>
      <c r="BC53" s="168"/>
    </row>
    <row r="54" spans="1:55" s="133" customFormat="1">
      <c r="A54" s="134" t="s">
        <v>25</v>
      </c>
      <c r="B54" s="2"/>
      <c r="C54" s="2"/>
      <c r="D54" s="2"/>
      <c r="E54" s="2"/>
      <c r="F54" s="2"/>
      <c r="G54" s="2"/>
      <c r="H54" s="2"/>
      <c r="I54" s="51"/>
      <c r="J54" s="2"/>
      <c r="K54" s="178"/>
      <c r="L54" s="134" t="s">
        <v>25</v>
      </c>
      <c r="M54" s="2"/>
      <c r="N54" s="2"/>
      <c r="O54" s="2"/>
      <c r="P54" s="2"/>
      <c r="Q54" s="2"/>
      <c r="R54" s="2"/>
      <c r="S54" s="2"/>
      <c r="T54" s="51"/>
      <c r="U54" s="2"/>
      <c r="V54" s="178"/>
      <c r="W54" s="134" t="s">
        <v>25</v>
      </c>
      <c r="X54" s="2"/>
      <c r="Y54" s="2"/>
      <c r="Z54" s="2"/>
      <c r="AA54" s="2"/>
      <c r="AB54" s="2"/>
      <c r="AC54" s="2"/>
      <c r="AD54" s="2"/>
      <c r="AE54" s="51"/>
      <c r="AF54" s="2"/>
      <c r="AG54" s="178"/>
      <c r="AH54" s="134" t="s">
        <v>25</v>
      </c>
      <c r="AI54" s="2"/>
      <c r="AJ54" s="2"/>
      <c r="AK54" s="2"/>
      <c r="AL54" s="2"/>
      <c r="AM54" s="2"/>
      <c r="AN54" s="2"/>
      <c r="AO54" s="2"/>
      <c r="AP54" s="51"/>
      <c r="AQ54" s="2"/>
      <c r="AR54" s="178"/>
      <c r="AS54" s="134" t="s">
        <v>25</v>
      </c>
      <c r="AT54" s="2"/>
      <c r="AU54" s="2"/>
      <c r="AV54" s="2"/>
      <c r="AW54" s="2"/>
      <c r="AX54" s="2"/>
      <c r="AY54" s="2"/>
      <c r="AZ54" s="2"/>
      <c r="BA54" s="51"/>
      <c r="BB54" s="2"/>
      <c r="BC54" s="178"/>
    </row>
    <row r="55" spans="1:55" s="133" customFormat="1">
      <c r="A55" s="134" t="s">
        <v>70</v>
      </c>
      <c r="B55" s="2"/>
      <c r="C55" s="2"/>
      <c r="D55" s="2"/>
      <c r="E55" s="2" t="s">
        <v>0</v>
      </c>
      <c r="F55" s="50"/>
      <c r="G55" s="175" t="s">
        <v>1</v>
      </c>
      <c r="H55" s="50"/>
      <c r="I55" s="176">
        <f>ROUND(DATEDIF(F55,H55+IF(F55&lt;&gt;0,1,0),"d")/7,2)</f>
        <v>0</v>
      </c>
      <c r="J55" s="2"/>
      <c r="K55" s="178"/>
      <c r="L55" s="134" t="s">
        <v>70</v>
      </c>
      <c r="M55" s="2"/>
      <c r="N55" s="2"/>
      <c r="O55" s="2"/>
      <c r="P55" s="2" t="s">
        <v>0</v>
      </c>
      <c r="Q55" s="50"/>
      <c r="R55" s="175" t="s">
        <v>1</v>
      </c>
      <c r="S55" s="50"/>
      <c r="T55" s="176">
        <f>ROUND(DATEDIF(Q55,S55+IF(Q55&lt;&gt;0,1,0),"d")/7,2)</f>
        <v>0</v>
      </c>
      <c r="U55" s="2"/>
      <c r="V55" s="178"/>
      <c r="W55" s="134" t="s">
        <v>70</v>
      </c>
      <c r="X55" s="2"/>
      <c r="Y55" s="2"/>
      <c r="Z55" s="2"/>
      <c r="AA55" s="2" t="s">
        <v>0</v>
      </c>
      <c r="AB55" s="50"/>
      <c r="AC55" s="175" t="s">
        <v>1</v>
      </c>
      <c r="AD55" s="50"/>
      <c r="AE55" s="176">
        <f>ROUND(DATEDIF(AB55,AD55+IF(AB55&lt;&gt;0,1,0),"d")/7,2)</f>
        <v>0</v>
      </c>
      <c r="AF55" s="2"/>
      <c r="AG55" s="178"/>
      <c r="AH55" s="134" t="s">
        <v>70</v>
      </c>
      <c r="AI55" s="2"/>
      <c r="AJ55" s="2"/>
      <c r="AK55" s="2"/>
      <c r="AL55" s="2" t="s">
        <v>0</v>
      </c>
      <c r="AM55" s="50"/>
      <c r="AN55" s="175" t="s">
        <v>1</v>
      </c>
      <c r="AO55" s="50"/>
      <c r="AP55" s="176">
        <f>ROUND(DATEDIF(AM55,AO55+IF(AM55&lt;&gt;0,1,0),"d")/7,2)</f>
        <v>0</v>
      </c>
      <c r="AQ55" s="2"/>
      <c r="AR55" s="178"/>
      <c r="AS55" s="134" t="s">
        <v>70</v>
      </c>
      <c r="AT55" s="2"/>
      <c r="AU55" s="2"/>
      <c r="AV55" s="2"/>
      <c r="AW55" s="2" t="s">
        <v>0</v>
      </c>
      <c r="AX55" s="50"/>
      <c r="AY55" s="175" t="s">
        <v>1</v>
      </c>
      <c r="AZ55" s="50"/>
      <c r="BA55" s="176">
        <f>ROUND(DATEDIF(AX55,AZ55+IF(AX55&lt;&gt;0,1,0),"d")/7,2)</f>
        <v>0</v>
      </c>
      <c r="BB55" s="2"/>
      <c r="BC55" s="178"/>
    </row>
    <row r="56" spans="1:55" s="133" customFormat="1">
      <c r="A56" s="134" t="s">
        <v>71</v>
      </c>
      <c r="B56" s="2"/>
      <c r="C56" s="2"/>
      <c r="D56" s="2"/>
      <c r="E56" s="2"/>
      <c r="F56" s="2"/>
      <c r="G56" s="2"/>
      <c r="H56" s="2"/>
      <c r="I56" s="52"/>
      <c r="J56" s="2"/>
      <c r="K56" s="178"/>
      <c r="L56" s="134" t="s">
        <v>71</v>
      </c>
      <c r="M56" s="2"/>
      <c r="N56" s="2"/>
      <c r="O56" s="2"/>
      <c r="P56" s="2"/>
      <c r="Q56" s="2"/>
      <c r="R56" s="2"/>
      <c r="S56" s="2"/>
      <c r="T56" s="52"/>
      <c r="U56" s="2"/>
      <c r="V56" s="178"/>
      <c r="W56" s="134" t="s">
        <v>71</v>
      </c>
      <c r="X56" s="2"/>
      <c r="Y56" s="2"/>
      <c r="Z56" s="2"/>
      <c r="AA56" s="2"/>
      <c r="AB56" s="2"/>
      <c r="AC56" s="2"/>
      <c r="AD56" s="2"/>
      <c r="AE56" s="52"/>
      <c r="AF56" s="2"/>
      <c r="AG56" s="178"/>
      <c r="AH56" s="134" t="s">
        <v>71</v>
      </c>
      <c r="AI56" s="2"/>
      <c r="AJ56" s="2"/>
      <c r="AK56" s="2"/>
      <c r="AL56" s="2"/>
      <c r="AM56" s="2"/>
      <c r="AN56" s="2"/>
      <c r="AO56" s="2"/>
      <c r="AP56" s="52"/>
      <c r="AQ56" s="2"/>
      <c r="AR56" s="178"/>
      <c r="AS56" s="134" t="s">
        <v>71</v>
      </c>
      <c r="AT56" s="2"/>
      <c r="AU56" s="2"/>
      <c r="AV56" s="2"/>
      <c r="AW56" s="2"/>
      <c r="AX56" s="2"/>
      <c r="AY56" s="2"/>
      <c r="AZ56" s="2"/>
      <c r="BA56" s="52"/>
      <c r="BB56" s="2"/>
      <c r="BC56" s="178"/>
    </row>
    <row r="57" spans="1:55" s="133" customFormat="1">
      <c r="A57" s="182"/>
      <c r="B57" s="183" t="s">
        <v>4</v>
      </c>
      <c r="C57" s="183"/>
      <c r="D57" s="183"/>
      <c r="E57" s="183"/>
      <c r="F57" s="183"/>
      <c r="G57" s="183"/>
      <c r="H57" s="183"/>
      <c r="I57" s="184">
        <f>ROUND(IFERROR(I56/K58,0),2)</f>
        <v>0</v>
      </c>
      <c r="J57" s="183"/>
      <c r="K57" s="185"/>
      <c r="L57" s="182"/>
      <c r="M57" s="183" t="s">
        <v>4</v>
      </c>
      <c r="N57" s="183"/>
      <c r="O57" s="183"/>
      <c r="P57" s="183"/>
      <c r="Q57" s="183"/>
      <c r="R57" s="183"/>
      <c r="S57" s="183"/>
      <c r="T57" s="184">
        <f>ROUND(IFERROR(T56/V58,0),2)</f>
        <v>0</v>
      </c>
      <c r="U57" s="183"/>
      <c r="V57" s="185"/>
      <c r="W57" s="182"/>
      <c r="X57" s="183" t="s">
        <v>4</v>
      </c>
      <c r="Y57" s="183"/>
      <c r="Z57" s="183"/>
      <c r="AA57" s="183"/>
      <c r="AB57" s="183"/>
      <c r="AC57" s="183"/>
      <c r="AD57" s="183"/>
      <c r="AE57" s="184">
        <f>ROUND(IFERROR(AE56/AG58,0),2)</f>
        <v>0</v>
      </c>
      <c r="AF57" s="183"/>
      <c r="AG57" s="185"/>
      <c r="AH57" s="182"/>
      <c r="AI57" s="183" t="s">
        <v>4</v>
      </c>
      <c r="AJ57" s="183"/>
      <c r="AK57" s="183"/>
      <c r="AL57" s="183"/>
      <c r="AM57" s="183"/>
      <c r="AN57" s="183"/>
      <c r="AO57" s="183"/>
      <c r="AP57" s="184">
        <f>ROUND(IFERROR(AP56/AR58,0),2)</f>
        <v>0</v>
      </c>
      <c r="AQ57" s="183"/>
      <c r="AR57" s="185"/>
      <c r="AS57" s="182"/>
      <c r="AT57" s="183" t="s">
        <v>4</v>
      </c>
      <c r="AU57" s="183"/>
      <c r="AV57" s="183"/>
      <c r="AW57" s="183"/>
      <c r="AX57" s="183"/>
      <c r="AY57" s="183"/>
      <c r="AZ57" s="183"/>
      <c r="BA57" s="184">
        <f>ROUND(IFERROR(BA56/BC58,0),2)</f>
        <v>0</v>
      </c>
      <c r="BB57" s="183"/>
      <c r="BC57" s="185"/>
    </row>
    <row r="58" spans="1:55" s="133" customFormat="1" ht="15" customHeight="1">
      <c r="A58" s="189" t="str">
        <f>IF(I55&lt;52,"Nur bei Durchrechnungszeitraum-Variante zusätzlich befüllen:","Ganzjahresbetrieb eingetragen - kein DRZ möglich!")</f>
        <v>Nur bei Durchrechnungszeitraum-Variante zusätzlich befüllen:</v>
      </c>
      <c r="B58" s="190"/>
      <c r="C58" s="190"/>
      <c r="D58" s="190"/>
      <c r="E58" s="190"/>
      <c r="F58" s="190" t="s">
        <v>3</v>
      </c>
      <c r="G58" s="190"/>
      <c r="H58" s="65"/>
      <c r="I58" s="521" t="s">
        <v>28</v>
      </c>
      <c r="J58" s="522"/>
      <c r="K58" s="191">
        <f>ROUND(I55*I54,0)</f>
        <v>0</v>
      </c>
      <c r="L58" s="189" t="str">
        <f>IF(T55&lt;52,"Nur bei Durchrechnungszeitraum-Variante zusätzlich befüllen:","Ganzjahresbetrieb eingetragen - kein DRZ möglich!")</f>
        <v>Nur bei Durchrechnungszeitraum-Variante zusätzlich befüllen:</v>
      </c>
      <c r="M58" s="190"/>
      <c r="N58" s="190"/>
      <c r="O58" s="190"/>
      <c r="P58" s="190"/>
      <c r="Q58" s="190" t="s">
        <v>3</v>
      </c>
      <c r="R58" s="190"/>
      <c r="S58" s="65"/>
      <c r="T58" s="521" t="s">
        <v>28</v>
      </c>
      <c r="U58" s="522"/>
      <c r="V58" s="191">
        <f>ROUND(T55*T54,0)</f>
        <v>0</v>
      </c>
      <c r="W58" s="189" t="str">
        <f>IF(AE55&lt;52,"Nur bei Durchrechnungszeitraum-Variante zusätzlich befüllen:","Ganzjahresbetrieb eingetragen - kein DRZ möglich!")</f>
        <v>Nur bei Durchrechnungszeitraum-Variante zusätzlich befüllen:</v>
      </c>
      <c r="X58" s="190"/>
      <c r="Y58" s="190"/>
      <c r="Z58" s="190"/>
      <c r="AA58" s="190"/>
      <c r="AB58" s="190" t="s">
        <v>3</v>
      </c>
      <c r="AC58" s="190"/>
      <c r="AD58" s="65"/>
      <c r="AE58" s="521" t="s">
        <v>28</v>
      </c>
      <c r="AF58" s="522"/>
      <c r="AG58" s="191">
        <f>ROUND(AE55*AE54,0)</f>
        <v>0</v>
      </c>
      <c r="AH58" s="189" t="str">
        <f>IF(AP55&lt;52,"Nur bei Durchrechnungszeitraum-Variante zusätzlich befüllen:","Ganzjahresbetrieb eingetragen - kein DRZ möglich!")</f>
        <v>Nur bei Durchrechnungszeitraum-Variante zusätzlich befüllen:</v>
      </c>
      <c r="AI58" s="190"/>
      <c r="AJ58" s="190"/>
      <c r="AK58" s="190"/>
      <c r="AL58" s="190"/>
      <c r="AM58" s="190" t="s">
        <v>3</v>
      </c>
      <c r="AN58" s="190"/>
      <c r="AO58" s="65"/>
      <c r="AP58" s="521" t="s">
        <v>28</v>
      </c>
      <c r="AQ58" s="522"/>
      <c r="AR58" s="191">
        <f>ROUND(AP55*AP54,0)</f>
        <v>0</v>
      </c>
      <c r="AS58" s="189" t="str">
        <f>IF(BA55&lt;52,"Nur bei Durchrechnungszeitraum-Variante zusätzlich befüllen:","Ganzjahresbetrieb eingetragen - kein DRZ möglich!")</f>
        <v>Nur bei Durchrechnungszeitraum-Variante zusätzlich befüllen:</v>
      </c>
      <c r="AT58" s="190"/>
      <c r="AU58" s="190"/>
      <c r="AV58" s="190"/>
      <c r="AW58" s="190"/>
      <c r="AX58" s="190" t="s">
        <v>3</v>
      </c>
      <c r="AY58" s="190"/>
      <c r="AZ58" s="65"/>
      <c r="BA58" s="521" t="s">
        <v>28</v>
      </c>
      <c r="BB58" s="522"/>
      <c r="BC58" s="191">
        <f>ROUND(BA55*BA54,0)</f>
        <v>0</v>
      </c>
    </row>
    <row r="59" spans="1:55" s="133" customFormat="1" ht="15" customHeight="1">
      <c r="A59" s="199" t="s">
        <v>72</v>
      </c>
      <c r="B59" s="190"/>
      <c r="C59" s="190"/>
      <c r="D59" s="317" t="s">
        <v>26</v>
      </c>
      <c r="E59" s="64"/>
      <c r="F59" s="190" t="s">
        <v>27</v>
      </c>
      <c r="G59" s="64"/>
      <c r="H59" s="200">
        <f>ROUND(DATEDIF(E59,G59+IF(E59&lt;&gt;0,1,0),"d")/7,2)</f>
        <v>0</v>
      </c>
      <c r="I59" s="522"/>
      <c r="J59" s="522"/>
      <c r="K59" s="191">
        <f>ROUND(H58*H59,0)</f>
        <v>0</v>
      </c>
      <c r="L59" s="199" t="s">
        <v>72</v>
      </c>
      <c r="M59" s="190"/>
      <c r="N59" s="190"/>
      <c r="O59" s="339" t="s">
        <v>26</v>
      </c>
      <c r="P59" s="64"/>
      <c r="Q59" s="190" t="s">
        <v>27</v>
      </c>
      <c r="R59" s="64"/>
      <c r="S59" s="200">
        <f>ROUND(DATEDIF(P59,R59+IF(P59&lt;&gt;0,1,0),"d")/7,2)</f>
        <v>0</v>
      </c>
      <c r="T59" s="522"/>
      <c r="U59" s="522"/>
      <c r="V59" s="191">
        <f>ROUND(S58*S59,0)</f>
        <v>0</v>
      </c>
      <c r="W59" s="199" t="s">
        <v>72</v>
      </c>
      <c r="X59" s="190"/>
      <c r="Y59" s="190"/>
      <c r="Z59" s="339" t="s">
        <v>26</v>
      </c>
      <c r="AA59" s="64"/>
      <c r="AB59" s="190" t="s">
        <v>27</v>
      </c>
      <c r="AC59" s="64"/>
      <c r="AD59" s="200">
        <f>ROUND(DATEDIF(AA59,AC59+IF(AA59&lt;&gt;0,1,0),"d")/7,2)</f>
        <v>0</v>
      </c>
      <c r="AE59" s="522"/>
      <c r="AF59" s="522"/>
      <c r="AG59" s="191">
        <f>ROUND(AD58*AD59,0)</f>
        <v>0</v>
      </c>
      <c r="AH59" s="199" t="s">
        <v>72</v>
      </c>
      <c r="AI59" s="190"/>
      <c r="AJ59" s="190"/>
      <c r="AK59" s="339" t="s">
        <v>26</v>
      </c>
      <c r="AL59" s="64"/>
      <c r="AM59" s="190" t="s">
        <v>27</v>
      </c>
      <c r="AN59" s="64"/>
      <c r="AO59" s="200">
        <f>ROUND(DATEDIF(AL59,AN59+IF(AL59&lt;&gt;0,1,0),"d")/7,2)</f>
        <v>0</v>
      </c>
      <c r="AP59" s="522"/>
      <c r="AQ59" s="522"/>
      <c r="AR59" s="191">
        <f>ROUND(AO58*AO59,0)</f>
        <v>0</v>
      </c>
      <c r="AS59" s="199" t="s">
        <v>72</v>
      </c>
      <c r="AT59" s="190"/>
      <c r="AU59" s="190"/>
      <c r="AV59" s="339" t="s">
        <v>26</v>
      </c>
      <c r="AW59" s="64"/>
      <c r="AX59" s="190" t="s">
        <v>27</v>
      </c>
      <c r="AY59" s="64"/>
      <c r="AZ59" s="200">
        <f>ROUND(DATEDIF(AW59,AY59+IF(AW59&lt;&gt;0,1,0),"d")/7,2)</f>
        <v>0</v>
      </c>
      <c r="BA59" s="522"/>
      <c r="BB59" s="522"/>
      <c r="BC59" s="191">
        <f>ROUND(AZ58*AZ59,0)</f>
        <v>0</v>
      </c>
    </row>
    <row r="60" spans="1:55" s="133" customFormat="1">
      <c r="A60" s="201" t="s">
        <v>2</v>
      </c>
      <c r="B60" s="157"/>
      <c r="C60" s="523"/>
      <c r="D60" s="524"/>
      <c r="E60" s="525"/>
      <c r="F60" s="167"/>
      <c r="G60" s="167"/>
      <c r="H60" s="167"/>
      <c r="I60" s="167"/>
      <c r="J60" s="167"/>
      <c r="K60" s="168"/>
      <c r="L60" s="201" t="s">
        <v>2</v>
      </c>
      <c r="M60" s="157"/>
      <c r="N60" s="523"/>
      <c r="O60" s="524"/>
      <c r="P60" s="525"/>
      <c r="Q60" s="167"/>
      <c r="R60" s="167"/>
      <c r="S60" s="167"/>
      <c r="T60" s="167"/>
      <c r="U60" s="167"/>
      <c r="V60" s="168"/>
      <c r="W60" s="201" t="s">
        <v>2</v>
      </c>
      <c r="X60" s="157"/>
      <c r="Y60" s="523"/>
      <c r="Z60" s="524"/>
      <c r="AA60" s="525"/>
      <c r="AB60" s="167"/>
      <c r="AC60" s="167"/>
      <c r="AD60" s="167"/>
      <c r="AE60" s="167"/>
      <c r="AF60" s="167"/>
      <c r="AG60" s="168"/>
      <c r="AH60" s="201" t="s">
        <v>2</v>
      </c>
      <c r="AI60" s="157"/>
      <c r="AJ60" s="523"/>
      <c r="AK60" s="524"/>
      <c r="AL60" s="525"/>
      <c r="AM60" s="167"/>
      <c r="AN60" s="167"/>
      <c r="AO60" s="167"/>
      <c r="AP60" s="167"/>
      <c r="AQ60" s="167"/>
      <c r="AR60" s="168"/>
      <c r="AS60" s="201" t="s">
        <v>2</v>
      </c>
      <c r="AT60" s="157"/>
      <c r="AU60" s="523"/>
      <c r="AV60" s="524"/>
      <c r="AW60" s="525"/>
      <c r="AX60" s="167"/>
      <c r="AY60" s="167"/>
      <c r="AZ60" s="167"/>
      <c r="BA60" s="167"/>
      <c r="BB60" s="167"/>
      <c r="BC60" s="168"/>
    </row>
    <row r="61" spans="1:55" s="133" customFormat="1">
      <c r="A61" s="134" t="s">
        <v>25</v>
      </c>
      <c r="B61" s="2"/>
      <c r="C61" s="2"/>
      <c r="D61" s="2"/>
      <c r="E61" s="2"/>
      <c r="F61" s="2"/>
      <c r="G61" s="2"/>
      <c r="H61" s="2"/>
      <c r="I61" s="51"/>
      <c r="J61" s="2"/>
      <c r="K61" s="178"/>
      <c r="L61" s="134" t="s">
        <v>25</v>
      </c>
      <c r="M61" s="2"/>
      <c r="N61" s="2"/>
      <c r="O61" s="2"/>
      <c r="P61" s="2"/>
      <c r="Q61" s="2"/>
      <c r="R61" s="2"/>
      <c r="S61" s="2"/>
      <c r="T61" s="51"/>
      <c r="U61" s="2"/>
      <c r="V61" s="178"/>
      <c r="W61" s="134" t="s">
        <v>25</v>
      </c>
      <c r="X61" s="2"/>
      <c r="Y61" s="2"/>
      <c r="Z61" s="2"/>
      <c r="AA61" s="2"/>
      <c r="AB61" s="2"/>
      <c r="AC61" s="2"/>
      <c r="AD61" s="2"/>
      <c r="AE61" s="51"/>
      <c r="AF61" s="2"/>
      <c r="AG61" s="178"/>
      <c r="AH61" s="134" t="s">
        <v>25</v>
      </c>
      <c r="AI61" s="2"/>
      <c r="AJ61" s="2"/>
      <c r="AK61" s="2"/>
      <c r="AL61" s="2"/>
      <c r="AM61" s="2"/>
      <c r="AN61" s="2"/>
      <c r="AO61" s="2"/>
      <c r="AP61" s="51"/>
      <c r="AQ61" s="2"/>
      <c r="AR61" s="178"/>
      <c r="AS61" s="134" t="s">
        <v>25</v>
      </c>
      <c r="AT61" s="2"/>
      <c r="AU61" s="2"/>
      <c r="AV61" s="2"/>
      <c r="AW61" s="2"/>
      <c r="AX61" s="2"/>
      <c r="AY61" s="2"/>
      <c r="AZ61" s="2"/>
      <c r="BA61" s="51"/>
      <c r="BB61" s="2"/>
      <c r="BC61" s="178"/>
    </row>
    <row r="62" spans="1:55" s="133" customFormat="1" ht="15" customHeight="1">
      <c r="A62" s="134" t="s">
        <v>70</v>
      </c>
      <c r="B62" s="2"/>
      <c r="C62" s="2"/>
      <c r="D62" s="2"/>
      <c r="E62" s="2" t="s">
        <v>0</v>
      </c>
      <c r="F62" s="50"/>
      <c r="G62" s="175" t="s">
        <v>1</v>
      </c>
      <c r="H62" s="50"/>
      <c r="I62" s="176">
        <f>ROUND(DATEDIF(F62,H62+IF(F62&lt;&gt;0,1,0),"d")/7,2)</f>
        <v>0</v>
      </c>
      <c r="J62" s="2"/>
      <c r="K62" s="178"/>
      <c r="L62" s="134" t="s">
        <v>70</v>
      </c>
      <c r="M62" s="2"/>
      <c r="N62" s="2"/>
      <c r="O62" s="2"/>
      <c r="P62" s="2" t="s">
        <v>0</v>
      </c>
      <c r="Q62" s="50"/>
      <c r="R62" s="175" t="s">
        <v>1</v>
      </c>
      <c r="S62" s="50"/>
      <c r="T62" s="176">
        <f>ROUND(DATEDIF(Q62,S62+IF(Q62&lt;&gt;0,1,0),"d")/7,2)</f>
        <v>0</v>
      </c>
      <c r="U62" s="2"/>
      <c r="V62" s="178"/>
      <c r="W62" s="134" t="s">
        <v>70</v>
      </c>
      <c r="X62" s="2"/>
      <c r="Y62" s="2"/>
      <c r="Z62" s="2"/>
      <c r="AA62" s="2" t="s">
        <v>0</v>
      </c>
      <c r="AB62" s="50"/>
      <c r="AC62" s="175" t="s">
        <v>1</v>
      </c>
      <c r="AD62" s="50"/>
      <c r="AE62" s="176">
        <f>ROUND(DATEDIF(AB62,AD62+IF(AB62&lt;&gt;0,1,0),"d")/7,2)</f>
        <v>0</v>
      </c>
      <c r="AF62" s="2"/>
      <c r="AG62" s="178"/>
      <c r="AH62" s="134" t="s">
        <v>70</v>
      </c>
      <c r="AI62" s="2"/>
      <c r="AJ62" s="2"/>
      <c r="AK62" s="2"/>
      <c r="AL62" s="2" t="s">
        <v>0</v>
      </c>
      <c r="AM62" s="50"/>
      <c r="AN62" s="175" t="s">
        <v>1</v>
      </c>
      <c r="AO62" s="50"/>
      <c r="AP62" s="176">
        <f>ROUND(DATEDIF(AM62,AO62+IF(AM62&lt;&gt;0,1,0),"d")/7,2)</f>
        <v>0</v>
      </c>
      <c r="AQ62" s="2"/>
      <c r="AR62" s="178"/>
      <c r="AS62" s="134" t="s">
        <v>70</v>
      </c>
      <c r="AT62" s="2"/>
      <c r="AU62" s="2"/>
      <c r="AV62" s="2"/>
      <c r="AW62" s="2" t="s">
        <v>0</v>
      </c>
      <c r="AX62" s="50"/>
      <c r="AY62" s="175" t="s">
        <v>1</v>
      </c>
      <c r="AZ62" s="50"/>
      <c r="BA62" s="176">
        <f>ROUND(DATEDIF(AX62,AZ62+IF(AX62&lt;&gt;0,1,0),"d")/7,2)</f>
        <v>0</v>
      </c>
      <c r="BB62" s="2"/>
      <c r="BC62" s="178"/>
    </row>
    <row r="63" spans="1:55" s="133" customFormat="1" ht="15.75" customHeight="1">
      <c r="A63" s="134" t="s">
        <v>71</v>
      </c>
      <c r="B63" s="2"/>
      <c r="C63" s="2"/>
      <c r="D63" s="2"/>
      <c r="E63" s="2"/>
      <c r="F63" s="2"/>
      <c r="G63" s="2"/>
      <c r="H63" s="2"/>
      <c r="I63" s="52"/>
      <c r="J63" s="2"/>
      <c r="K63" s="178"/>
      <c r="L63" s="134" t="s">
        <v>71</v>
      </c>
      <c r="M63" s="2"/>
      <c r="N63" s="2"/>
      <c r="O63" s="2"/>
      <c r="P63" s="2"/>
      <c r="Q63" s="2"/>
      <c r="R63" s="2"/>
      <c r="S63" s="2"/>
      <c r="T63" s="52"/>
      <c r="U63" s="2"/>
      <c r="V63" s="178"/>
      <c r="W63" s="134" t="s">
        <v>71</v>
      </c>
      <c r="X63" s="2"/>
      <c r="Y63" s="2"/>
      <c r="Z63" s="2"/>
      <c r="AA63" s="2"/>
      <c r="AB63" s="2"/>
      <c r="AC63" s="2"/>
      <c r="AD63" s="2"/>
      <c r="AE63" s="52"/>
      <c r="AF63" s="2"/>
      <c r="AG63" s="178"/>
      <c r="AH63" s="134" t="s">
        <v>71</v>
      </c>
      <c r="AI63" s="2"/>
      <c r="AJ63" s="2"/>
      <c r="AK63" s="2"/>
      <c r="AL63" s="2"/>
      <c r="AM63" s="2"/>
      <c r="AN63" s="2"/>
      <c r="AO63" s="2"/>
      <c r="AP63" s="52"/>
      <c r="AQ63" s="2"/>
      <c r="AR63" s="178"/>
      <c r="AS63" s="134" t="s">
        <v>71</v>
      </c>
      <c r="AT63" s="2"/>
      <c r="AU63" s="2"/>
      <c r="AV63" s="2"/>
      <c r="AW63" s="2"/>
      <c r="AX63" s="2"/>
      <c r="AY63" s="2"/>
      <c r="AZ63" s="2"/>
      <c r="BA63" s="52"/>
      <c r="BB63" s="2"/>
      <c r="BC63" s="178"/>
    </row>
    <row r="64" spans="1:55" s="133" customFormat="1">
      <c r="A64" s="182"/>
      <c r="B64" s="183" t="s">
        <v>4</v>
      </c>
      <c r="C64" s="183"/>
      <c r="D64" s="183"/>
      <c r="E64" s="183"/>
      <c r="F64" s="183"/>
      <c r="G64" s="183"/>
      <c r="H64" s="183"/>
      <c r="I64" s="184">
        <f>ROUND(IFERROR(I63/K65,0),2)</f>
        <v>0</v>
      </c>
      <c r="J64" s="183"/>
      <c r="K64" s="185"/>
      <c r="L64" s="182"/>
      <c r="M64" s="183" t="s">
        <v>4</v>
      </c>
      <c r="N64" s="183"/>
      <c r="O64" s="183"/>
      <c r="P64" s="183"/>
      <c r="Q64" s="183"/>
      <c r="R64" s="183"/>
      <c r="S64" s="183"/>
      <c r="T64" s="184">
        <f>ROUND(IFERROR(T63/V65,0),2)</f>
        <v>0</v>
      </c>
      <c r="U64" s="183"/>
      <c r="V64" s="185"/>
      <c r="W64" s="182"/>
      <c r="X64" s="183" t="s">
        <v>4</v>
      </c>
      <c r="Y64" s="183"/>
      <c r="Z64" s="183"/>
      <c r="AA64" s="183"/>
      <c r="AB64" s="183"/>
      <c r="AC64" s="183"/>
      <c r="AD64" s="183"/>
      <c r="AE64" s="184">
        <f>ROUND(IFERROR(AE63/AG65,0),2)</f>
        <v>0</v>
      </c>
      <c r="AF64" s="183"/>
      <c r="AG64" s="185"/>
      <c r="AH64" s="182"/>
      <c r="AI64" s="183" t="s">
        <v>4</v>
      </c>
      <c r="AJ64" s="183"/>
      <c r="AK64" s="183"/>
      <c r="AL64" s="183"/>
      <c r="AM64" s="183"/>
      <c r="AN64" s="183"/>
      <c r="AO64" s="183"/>
      <c r="AP64" s="184">
        <f>ROUND(IFERROR(AP63/AR65,0),2)</f>
        <v>0</v>
      </c>
      <c r="AQ64" s="183"/>
      <c r="AR64" s="185"/>
      <c r="AS64" s="182"/>
      <c r="AT64" s="183" t="s">
        <v>4</v>
      </c>
      <c r="AU64" s="183"/>
      <c r="AV64" s="183"/>
      <c r="AW64" s="183"/>
      <c r="AX64" s="183"/>
      <c r="AY64" s="183"/>
      <c r="AZ64" s="183"/>
      <c r="BA64" s="184">
        <f>ROUND(IFERROR(BA63/BC65,0),2)</f>
        <v>0</v>
      </c>
      <c r="BB64" s="183"/>
      <c r="BC64" s="185"/>
    </row>
    <row r="65" spans="1:55" s="133" customFormat="1" ht="15" customHeight="1">
      <c r="A65" s="189" t="str">
        <f>IF(I62&lt;52,"Nur bei Durchrechnungszeitraum-Variante zusätzlich befüllen:","Ganzjahresbetrieb eingetragen - kein DRZ möglich!")</f>
        <v>Nur bei Durchrechnungszeitraum-Variante zusätzlich befüllen:</v>
      </c>
      <c r="B65" s="190"/>
      <c r="C65" s="190"/>
      <c r="D65" s="190"/>
      <c r="E65" s="190"/>
      <c r="F65" s="190" t="s">
        <v>3</v>
      </c>
      <c r="G65" s="190"/>
      <c r="H65" s="65"/>
      <c r="I65" s="521" t="s">
        <v>28</v>
      </c>
      <c r="J65" s="522"/>
      <c r="K65" s="191">
        <f>ROUND(I62*I61,0)</f>
        <v>0</v>
      </c>
      <c r="L65" s="189" t="str">
        <f>IF(T62&lt;52,"Nur bei Durchrechnungszeitraum-Variante zusätzlich befüllen:","Ganzjahresbetrieb eingetragen - kein DRZ möglich!")</f>
        <v>Nur bei Durchrechnungszeitraum-Variante zusätzlich befüllen:</v>
      </c>
      <c r="M65" s="190"/>
      <c r="N65" s="190"/>
      <c r="O65" s="190"/>
      <c r="P65" s="190"/>
      <c r="Q65" s="190" t="s">
        <v>3</v>
      </c>
      <c r="R65" s="190"/>
      <c r="S65" s="65"/>
      <c r="T65" s="521" t="s">
        <v>28</v>
      </c>
      <c r="U65" s="522"/>
      <c r="V65" s="191">
        <f>ROUND(T62*T61,0)</f>
        <v>0</v>
      </c>
      <c r="W65" s="189" t="str">
        <f>IF(AE62&lt;52,"Nur bei Durchrechnungszeitraum-Variante zusätzlich befüllen:","Ganzjahresbetrieb eingetragen - kein DRZ möglich!")</f>
        <v>Nur bei Durchrechnungszeitraum-Variante zusätzlich befüllen:</v>
      </c>
      <c r="X65" s="190"/>
      <c r="Y65" s="190"/>
      <c r="Z65" s="190"/>
      <c r="AA65" s="190"/>
      <c r="AB65" s="190" t="s">
        <v>3</v>
      </c>
      <c r="AC65" s="190"/>
      <c r="AD65" s="65"/>
      <c r="AE65" s="521" t="s">
        <v>28</v>
      </c>
      <c r="AF65" s="522"/>
      <c r="AG65" s="191">
        <f>ROUND(AE62*AE61,0)</f>
        <v>0</v>
      </c>
      <c r="AH65" s="189" t="str">
        <f>IF(AP62&lt;52,"Nur bei Durchrechnungszeitraum-Variante zusätzlich befüllen:","Ganzjahresbetrieb eingetragen - kein DRZ möglich!")</f>
        <v>Nur bei Durchrechnungszeitraum-Variante zusätzlich befüllen:</v>
      </c>
      <c r="AI65" s="190"/>
      <c r="AJ65" s="190"/>
      <c r="AK65" s="190"/>
      <c r="AL65" s="190"/>
      <c r="AM65" s="190" t="s">
        <v>3</v>
      </c>
      <c r="AN65" s="190"/>
      <c r="AO65" s="65"/>
      <c r="AP65" s="521" t="s">
        <v>28</v>
      </c>
      <c r="AQ65" s="522"/>
      <c r="AR65" s="191">
        <f>ROUND(AP62*AP61,0)</f>
        <v>0</v>
      </c>
      <c r="AS65" s="189" t="str">
        <f>IF(BA62&lt;52,"Nur bei Durchrechnungszeitraum-Variante zusätzlich befüllen:","Ganzjahresbetrieb eingetragen - kein DRZ möglich!")</f>
        <v>Nur bei Durchrechnungszeitraum-Variante zusätzlich befüllen:</v>
      </c>
      <c r="AT65" s="190"/>
      <c r="AU65" s="190"/>
      <c r="AV65" s="190"/>
      <c r="AW65" s="190"/>
      <c r="AX65" s="190" t="s">
        <v>3</v>
      </c>
      <c r="AY65" s="190"/>
      <c r="AZ65" s="65"/>
      <c r="BA65" s="521" t="s">
        <v>28</v>
      </c>
      <c r="BB65" s="522"/>
      <c r="BC65" s="191">
        <f>ROUND(BA62*BA61,0)</f>
        <v>0</v>
      </c>
    </row>
    <row r="66" spans="1:55" s="133" customFormat="1" ht="15" customHeight="1">
      <c r="A66" s="199" t="s">
        <v>72</v>
      </c>
      <c r="B66" s="190"/>
      <c r="C66" s="190"/>
      <c r="D66" s="317" t="s">
        <v>26</v>
      </c>
      <c r="E66" s="64"/>
      <c r="F66" s="190" t="s">
        <v>27</v>
      </c>
      <c r="G66" s="64"/>
      <c r="H66" s="200">
        <f>ROUND(DATEDIF(E66,G66+IF(E66&lt;&gt;0,1,0),"d")/7,2)</f>
        <v>0</v>
      </c>
      <c r="I66" s="522"/>
      <c r="J66" s="522"/>
      <c r="K66" s="191">
        <f>ROUND(H65*H66,0)</f>
        <v>0</v>
      </c>
      <c r="L66" s="199" t="s">
        <v>72</v>
      </c>
      <c r="M66" s="190"/>
      <c r="N66" s="190"/>
      <c r="O66" s="339" t="s">
        <v>26</v>
      </c>
      <c r="P66" s="64"/>
      <c r="Q66" s="190" t="s">
        <v>27</v>
      </c>
      <c r="R66" s="64"/>
      <c r="S66" s="200">
        <f>ROUND(DATEDIF(P66,R66+IF(P66&lt;&gt;0,1,0),"d")/7,2)</f>
        <v>0</v>
      </c>
      <c r="T66" s="522"/>
      <c r="U66" s="522"/>
      <c r="V66" s="191">
        <f>ROUND(S65*S66,0)</f>
        <v>0</v>
      </c>
      <c r="W66" s="199" t="s">
        <v>72</v>
      </c>
      <c r="X66" s="190"/>
      <c r="Y66" s="190"/>
      <c r="Z66" s="339" t="s">
        <v>26</v>
      </c>
      <c r="AA66" s="64"/>
      <c r="AB66" s="190" t="s">
        <v>27</v>
      </c>
      <c r="AC66" s="64"/>
      <c r="AD66" s="200">
        <f>ROUND(DATEDIF(AA66,AC66+IF(AA66&lt;&gt;0,1,0),"d")/7,2)</f>
        <v>0</v>
      </c>
      <c r="AE66" s="522"/>
      <c r="AF66" s="522"/>
      <c r="AG66" s="191">
        <f>ROUND(AD65*AD66,0)</f>
        <v>0</v>
      </c>
      <c r="AH66" s="199" t="s">
        <v>72</v>
      </c>
      <c r="AI66" s="190"/>
      <c r="AJ66" s="190"/>
      <c r="AK66" s="339" t="s">
        <v>26</v>
      </c>
      <c r="AL66" s="64"/>
      <c r="AM66" s="190" t="s">
        <v>27</v>
      </c>
      <c r="AN66" s="64"/>
      <c r="AO66" s="200">
        <f>ROUND(DATEDIF(AL66,AN66+IF(AL66&lt;&gt;0,1,0),"d")/7,2)</f>
        <v>0</v>
      </c>
      <c r="AP66" s="522"/>
      <c r="AQ66" s="522"/>
      <c r="AR66" s="191">
        <f>ROUND(AO65*AO66,0)</f>
        <v>0</v>
      </c>
      <c r="AS66" s="199" t="s">
        <v>72</v>
      </c>
      <c r="AT66" s="190"/>
      <c r="AU66" s="190"/>
      <c r="AV66" s="339" t="s">
        <v>26</v>
      </c>
      <c r="AW66" s="64"/>
      <c r="AX66" s="190" t="s">
        <v>27</v>
      </c>
      <c r="AY66" s="64"/>
      <c r="AZ66" s="200">
        <f>ROUND(DATEDIF(AW66,AY66+IF(AW66&lt;&gt;0,1,0),"d")/7,2)</f>
        <v>0</v>
      </c>
      <c r="BA66" s="522"/>
      <c r="BB66" s="522"/>
      <c r="BC66" s="191">
        <f>ROUND(AZ65*AZ66,0)</f>
        <v>0</v>
      </c>
    </row>
    <row r="67" spans="1:55" s="133" customFormat="1">
      <c r="A67" s="201" t="s">
        <v>2</v>
      </c>
      <c r="B67" s="157"/>
      <c r="C67" s="523"/>
      <c r="D67" s="524"/>
      <c r="E67" s="525"/>
      <c r="F67" s="167"/>
      <c r="G67" s="167"/>
      <c r="H67" s="167"/>
      <c r="I67" s="167"/>
      <c r="J67" s="167"/>
      <c r="K67" s="168"/>
      <c r="L67" s="201" t="s">
        <v>2</v>
      </c>
      <c r="M67" s="157"/>
      <c r="N67" s="523"/>
      <c r="O67" s="524"/>
      <c r="P67" s="525"/>
      <c r="Q67" s="167"/>
      <c r="R67" s="167"/>
      <c r="S67" s="167"/>
      <c r="T67" s="167"/>
      <c r="U67" s="167"/>
      <c r="V67" s="168"/>
      <c r="W67" s="201" t="s">
        <v>2</v>
      </c>
      <c r="X67" s="157"/>
      <c r="Y67" s="523"/>
      <c r="Z67" s="524"/>
      <c r="AA67" s="525"/>
      <c r="AB67" s="167"/>
      <c r="AC67" s="167"/>
      <c r="AD67" s="167"/>
      <c r="AE67" s="167"/>
      <c r="AF67" s="167"/>
      <c r="AG67" s="168"/>
      <c r="AH67" s="201" t="s">
        <v>2</v>
      </c>
      <c r="AI67" s="157"/>
      <c r="AJ67" s="523"/>
      <c r="AK67" s="524"/>
      <c r="AL67" s="525"/>
      <c r="AM67" s="167"/>
      <c r="AN67" s="167"/>
      <c r="AO67" s="167"/>
      <c r="AP67" s="167"/>
      <c r="AQ67" s="167"/>
      <c r="AR67" s="168"/>
      <c r="AS67" s="201" t="s">
        <v>2</v>
      </c>
      <c r="AT67" s="157"/>
      <c r="AU67" s="523"/>
      <c r="AV67" s="524"/>
      <c r="AW67" s="525"/>
      <c r="AX67" s="167"/>
      <c r="AY67" s="167"/>
      <c r="AZ67" s="167"/>
      <c r="BA67" s="167"/>
      <c r="BB67" s="167"/>
      <c r="BC67" s="168"/>
    </row>
    <row r="68" spans="1:55" s="133" customFormat="1">
      <c r="A68" s="134" t="s">
        <v>25</v>
      </c>
      <c r="B68" s="2"/>
      <c r="C68" s="2"/>
      <c r="D68" s="2"/>
      <c r="E68" s="2"/>
      <c r="F68" s="2"/>
      <c r="G68" s="2"/>
      <c r="H68" s="2"/>
      <c r="I68" s="51"/>
      <c r="J68" s="2"/>
      <c r="K68" s="178"/>
      <c r="L68" s="134" t="s">
        <v>25</v>
      </c>
      <c r="M68" s="2"/>
      <c r="N68" s="2"/>
      <c r="O68" s="2"/>
      <c r="P68" s="2"/>
      <c r="Q68" s="2"/>
      <c r="R68" s="2"/>
      <c r="S68" s="2"/>
      <c r="T68" s="51"/>
      <c r="U68" s="2"/>
      <c r="V68" s="178"/>
      <c r="W68" s="134" t="s">
        <v>25</v>
      </c>
      <c r="X68" s="2"/>
      <c r="Y68" s="2"/>
      <c r="Z68" s="2"/>
      <c r="AA68" s="2"/>
      <c r="AB68" s="2"/>
      <c r="AC68" s="2"/>
      <c r="AD68" s="2"/>
      <c r="AE68" s="51"/>
      <c r="AF68" s="2"/>
      <c r="AG68" s="178"/>
      <c r="AH68" s="134" t="s">
        <v>25</v>
      </c>
      <c r="AI68" s="2"/>
      <c r="AJ68" s="2"/>
      <c r="AK68" s="2"/>
      <c r="AL68" s="2"/>
      <c r="AM68" s="2"/>
      <c r="AN68" s="2"/>
      <c r="AO68" s="2"/>
      <c r="AP68" s="51"/>
      <c r="AQ68" s="2"/>
      <c r="AR68" s="178"/>
      <c r="AS68" s="134" t="s">
        <v>25</v>
      </c>
      <c r="AT68" s="2"/>
      <c r="AU68" s="2"/>
      <c r="AV68" s="2"/>
      <c r="AW68" s="2"/>
      <c r="AX68" s="2"/>
      <c r="AY68" s="2"/>
      <c r="AZ68" s="2"/>
      <c r="BA68" s="51"/>
      <c r="BB68" s="2"/>
      <c r="BC68" s="178"/>
    </row>
    <row r="69" spans="1:55" s="133" customFormat="1">
      <c r="A69" s="134" t="s">
        <v>70</v>
      </c>
      <c r="B69" s="2"/>
      <c r="C69" s="2"/>
      <c r="D69" s="2"/>
      <c r="E69" s="2" t="s">
        <v>0</v>
      </c>
      <c r="F69" s="50"/>
      <c r="G69" s="175" t="s">
        <v>1</v>
      </c>
      <c r="H69" s="50"/>
      <c r="I69" s="176">
        <f>ROUND(DATEDIF(F69,H69+IF(F69&lt;&gt;0,1,0),"d")/7,2)</f>
        <v>0</v>
      </c>
      <c r="J69" s="2"/>
      <c r="K69" s="178"/>
      <c r="L69" s="134" t="s">
        <v>70</v>
      </c>
      <c r="M69" s="2"/>
      <c r="N69" s="2"/>
      <c r="O69" s="2"/>
      <c r="P69" s="2" t="s">
        <v>0</v>
      </c>
      <c r="Q69" s="50"/>
      <c r="R69" s="175" t="s">
        <v>1</v>
      </c>
      <c r="S69" s="50"/>
      <c r="T69" s="176">
        <f>ROUND(DATEDIF(Q69,S69+IF(Q69&lt;&gt;0,1,0),"d")/7,2)</f>
        <v>0</v>
      </c>
      <c r="U69" s="2"/>
      <c r="V69" s="178"/>
      <c r="W69" s="134" t="s">
        <v>70</v>
      </c>
      <c r="X69" s="2"/>
      <c r="Y69" s="2"/>
      <c r="Z69" s="2"/>
      <c r="AA69" s="2" t="s">
        <v>0</v>
      </c>
      <c r="AB69" s="50"/>
      <c r="AC69" s="175" t="s">
        <v>1</v>
      </c>
      <c r="AD69" s="50"/>
      <c r="AE69" s="176">
        <f>ROUND(DATEDIF(AB69,AD69+IF(AB69&lt;&gt;0,1,0),"d")/7,2)</f>
        <v>0</v>
      </c>
      <c r="AF69" s="2"/>
      <c r="AG69" s="178"/>
      <c r="AH69" s="134" t="s">
        <v>70</v>
      </c>
      <c r="AI69" s="2"/>
      <c r="AJ69" s="2"/>
      <c r="AK69" s="2"/>
      <c r="AL69" s="2" t="s">
        <v>0</v>
      </c>
      <c r="AM69" s="50"/>
      <c r="AN69" s="175" t="s">
        <v>1</v>
      </c>
      <c r="AO69" s="50"/>
      <c r="AP69" s="176">
        <f>ROUND(DATEDIF(AM69,AO69+IF(AM69&lt;&gt;0,1,0),"d")/7,2)</f>
        <v>0</v>
      </c>
      <c r="AQ69" s="2"/>
      <c r="AR69" s="178"/>
      <c r="AS69" s="134" t="s">
        <v>70</v>
      </c>
      <c r="AT69" s="2"/>
      <c r="AU69" s="2"/>
      <c r="AV69" s="2"/>
      <c r="AW69" s="2" t="s">
        <v>0</v>
      </c>
      <c r="AX69" s="50"/>
      <c r="AY69" s="175" t="s">
        <v>1</v>
      </c>
      <c r="AZ69" s="50"/>
      <c r="BA69" s="176">
        <f>ROUND(DATEDIF(AX69,AZ69+IF(AX69&lt;&gt;0,1,0),"d")/7,2)</f>
        <v>0</v>
      </c>
      <c r="BB69" s="2"/>
      <c r="BC69" s="178"/>
    </row>
    <row r="70" spans="1:55" s="133" customFormat="1">
      <c r="A70" s="134" t="s">
        <v>71</v>
      </c>
      <c r="B70" s="2"/>
      <c r="C70" s="2"/>
      <c r="D70" s="2"/>
      <c r="E70" s="2"/>
      <c r="F70" s="2"/>
      <c r="G70" s="2"/>
      <c r="H70" s="2"/>
      <c r="I70" s="52"/>
      <c r="J70" s="2"/>
      <c r="K70" s="178"/>
      <c r="L70" s="134" t="s">
        <v>71</v>
      </c>
      <c r="M70" s="2"/>
      <c r="N70" s="2"/>
      <c r="O70" s="2"/>
      <c r="P70" s="2"/>
      <c r="Q70" s="2"/>
      <c r="R70" s="2"/>
      <c r="S70" s="2"/>
      <c r="T70" s="52"/>
      <c r="U70" s="2"/>
      <c r="V70" s="178"/>
      <c r="W70" s="134" t="s">
        <v>71</v>
      </c>
      <c r="X70" s="2"/>
      <c r="Y70" s="2"/>
      <c r="Z70" s="2"/>
      <c r="AA70" s="2"/>
      <c r="AB70" s="2"/>
      <c r="AC70" s="2"/>
      <c r="AD70" s="2"/>
      <c r="AE70" s="52"/>
      <c r="AF70" s="2"/>
      <c r="AG70" s="178"/>
      <c r="AH70" s="134" t="s">
        <v>71</v>
      </c>
      <c r="AI70" s="2"/>
      <c r="AJ70" s="2"/>
      <c r="AK70" s="2"/>
      <c r="AL70" s="2"/>
      <c r="AM70" s="2"/>
      <c r="AN70" s="2"/>
      <c r="AO70" s="2"/>
      <c r="AP70" s="52"/>
      <c r="AQ70" s="2"/>
      <c r="AR70" s="178"/>
      <c r="AS70" s="134" t="s">
        <v>71</v>
      </c>
      <c r="AT70" s="2"/>
      <c r="AU70" s="2"/>
      <c r="AV70" s="2"/>
      <c r="AW70" s="2"/>
      <c r="AX70" s="2"/>
      <c r="AY70" s="2"/>
      <c r="AZ70" s="2"/>
      <c r="BA70" s="52"/>
      <c r="BB70" s="2"/>
      <c r="BC70" s="178"/>
    </row>
    <row r="71" spans="1:55" s="133" customFormat="1" ht="15" customHeight="1">
      <c r="A71" s="182"/>
      <c r="B71" s="183" t="s">
        <v>4</v>
      </c>
      <c r="C71" s="183"/>
      <c r="D71" s="183"/>
      <c r="E71" s="183"/>
      <c r="F71" s="183"/>
      <c r="G71" s="183"/>
      <c r="H71" s="183"/>
      <c r="I71" s="184">
        <f>ROUND(IFERROR(I70/K72,0),2)</f>
        <v>0</v>
      </c>
      <c r="J71" s="183"/>
      <c r="K71" s="185"/>
      <c r="L71" s="182"/>
      <c r="M71" s="183" t="s">
        <v>4</v>
      </c>
      <c r="N71" s="183"/>
      <c r="O71" s="183"/>
      <c r="P71" s="183"/>
      <c r="Q71" s="183"/>
      <c r="R71" s="183"/>
      <c r="S71" s="183"/>
      <c r="T71" s="184">
        <f>ROUND(IFERROR(T70/V72,0),2)</f>
        <v>0</v>
      </c>
      <c r="U71" s="183"/>
      <c r="V71" s="185"/>
      <c r="W71" s="182"/>
      <c r="X71" s="183" t="s">
        <v>4</v>
      </c>
      <c r="Y71" s="183"/>
      <c r="Z71" s="183"/>
      <c r="AA71" s="183"/>
      <c r="AB71" s="183"/>
      <c r="AC71" s="183"/>
      <c r="AD71" s="183"/>
      <c r="AE71" s="184">
        <f>ROUND(IFERROR(AE70/AG72,0),2)</f>
        <v>0</v>
      </c>
      <c r="AF71" s="183"/>
      <c r="AG71" s="185"/>
      <c r="AH71" s="182"/>
      <c r="AI71" s="183" t="s">
        <v>4</v>
      </c>
      <c r="AJ71" s="183"/>
      <c r="AK71" s="183"/>
      <c r="AL71" s="183"/>
      <c r="AM71" s="183"/>
      <c r="AN71" s="183"/>
      <c r="AO71" s="183"/>
      <c r="AP71" s="184">
        <f>ROUND(IFERROR(AP70/AR72,0),2)</f>
        <v>0</v>
      </c>
      <c r="AQ71" s="183"/>
      <c r="AR71" s="185"/>
      <c r="AS71" s="182"/>
      <c r="AT71" s="183" t="s">
        <v>4</v>
      </c>
      <c r="AU71" s="183"/>
      <c r="AV71" s="183"/>
      <c r="AW71" s="183"/>
      <c r="AX71" s="183"/>
      <c r="AY71" s="183"/>
      <c r="AZ71" s="183"/>
      <c r="BA71" s="184">
        <f>ROUND(IFERROR(BA70/BC72,0),2)</f>
        <v>0</v>
      </c>
      <c r="BB71" s="183"/>
      <c r="BC71" s="185"/>
    </row>
    <row r="72" spans="1:55" s="133" customFormat="1" ht="15" customHeight="1">
      <c r="A72" s="334" t="str">
        <f>IF(I69&lt;52,"Nur bei Durchrechnungszeitraum-Variante zusätzlich befüllen:","Ganzjahresbetrieb eingetragen - kein DRZ möglich!")</f>
        <v>Nur bei Durchrechnungszeitraum-Variante zusätzlich befüllen:</v>
      </c>
      <c r="B72" s="335"/>
      <c r="C72" s="335"/>
      <c r="D72" s="335"/>
      <c r="E72" s="335"/>
      <c r="F72" s="335" t="s">
        <v>3</v>
      </c>
      <c r="G72" s="335"/>
      <c r="H72" s="336"/>
      <c r="I72" s="518" t="s">
        <v>28</v>
      </c>
      <c r="J72" s="519"/>
      <c r="K72" s="337">
        <f>ROUND(I69*I68,0)</f>
        <v>0</v>
      </c>
      <c r="L72" s="334" t="str">
        <f>IF(T69&lt;52,"Nur bei Durchrechnungszeitraum-Variante zusätzlich befüllen:","Ganzjahresbetrieb eingetragen - kein DRZ möglich!")</f>
        <v>Nur bei Durchrechnungszeitraum-Variante zusätzlich befüllen:</v>
      </c>
      <c r="M72" s="335"/>
      <c r="N72" s="335"/>
      <c r="O72" s="335"/>
      <c r="P72" s="335"/>
      <c r="Q72" s="335" t="s">
        <v>3</v>
      </c>
      <c r="R72" s="335"/>
      <c r="S72" s="336"/>
      <c r="T72" s="518" t="s">
        <v>28</v>
      </c>
      <c r="U72" s="519"/>
      <c r="V72" s="337">
        <f>ROUND(T69*T68,0)</f>
        <v>0</v>
      </c>
      <c r="W72" s="334" t="str">
        <f>IF(AE69&lt;52,"Nur bei Durchrechnungszeitraum-Variante zusätzlich befüllen:","Ganzjahresbetrieb eingetragen - kein DRZ möglich!")</f>
        <v>Nur bei Durchrechnungszeitraum-Variante zusätzlich befüllen:</v>
      </c>
      <c r="X72" s="335"/>
      <c r="Y72" s="335"/>
      <c r="Z72" s="335"/>
      <c r="AA72" s="335"/>
      <c r="AB72" s="335" t="s">
        <v>3</v>
      </c>
      <c r="AC72" s="335"/>
      <c r="AD72" s="336"/>
      <c r="AE72" s="518" t="s">
        <v>28</v>
      </c>
      <c r="AF72" s="519"/>
      <c r="AG72" s="337">
        <f>ROUND(AE69*AE68,0)</f>
        <v>0</v>
      </c>
      <c r="AH72" s="334" t="str">
        <f>IF(AP69&lt;52,"Nur bei Durchrechnungszeitraum-Variante zusätzlich befüllen:","Ganzjahresbetrieb eingetragen - kein DRZ möglich!")</f>
        <v>Nur bei Durchrechnungszeitraum-Variante zusätzlich befüllen:</v>
      </c>
      <c r="AI72" s="335"/>
      <c r="AJ72" s="335"/>
      <c r="AK72" s="335"/>
      <c r="AL72" s="335"/>
      <c r="AM72" s="335" t="s">
        <v>3</v>
      </c>
      <c r="AN72" s="335"/>
      <c r="AO72" s="336"/>
      <c r="AP72" s="518" t="s">
        <v>28</v>
      </c>
      <c r="AQ72" s="519"/>
      <c r="AR72" s="337">
        <f>ROUND(AP69*AP68,0)</f>
        <v>0</v>
      </c>
      <c r="AS72" s="334" t="str">
        <f>IF(BA69&lt;52,"Nur bei Durchrechnungszeitraum-Variante zusätzlich befüllen:","Ganzjahresbetrieb eingetragen - kein DRZ möglich!")</f>
        <v>Nur bei Durchrechnungszeitraum-Variante zusätzlich befüllen:</v>
      </c>
      <c r="AT72" s="335"/>
      <c r="AU72" s="335"/>
      <c r="AV72" s="335"/>
      <c r="AW72" s="335"/>
      <c r="AX72" s="335" t="s">
        <v>3</v>
      </c>
      <c r="AY72" s="335"/>
      <c r="AZ72" s="336"/>
      <c r="BA72" s="518" t="s">
        <v>28</v>
      </c>
      <c r="BB72" s="519"/>
      <c r="BC72" s="337">
        <f>ROUND(BA69*BA68,0)</f>
        <v>0</v>
      </c>
    </row>
    <row r="73" spans="1:55" s="133" customFormat="1" ht="15" customHeight="1">
      <c r="A73" s="124" t="s">
        <v>72</v>
      </c>
      <c r="B73" s="194"/>
      <c r="C73" s="194"/>
      <c r="D73" s="318" t="s">
        <v>26</v>
      </c>
      <c r="E73" s="63"/>
      <c r="F73" s="194" t="s">
        <v>27</v>
      </c>
      <c r="G73" s="63"/>
      <c r="H73" s="195">
        <f>ROUND(DATEDIF(E73,G73+IF(E73&lt;&gt;0,1,0),"d")/7,2)</f>
        <v>0</v>
      </c>
      <c r="I73" s="520"/>
      <c r="J73" s="520"/>
      <c r="K73" s="196">
        <f>ROUND(H72*H73,0)</f>
        <v>0</v>
      </c>
      <c r="L73" s="124" t="s">
        <v>72</v>
      </c>
      <c r="M73" s="194"/>
      <c r="N73" s="194"/>
      <c r="O73" s="340" t="s">
        <v>26</v>
      </c>
      <c r="P73" s="63"/>
      <c r="Q73" s="194" t="s">
        <v>27</v>
      </c>
      <c r="R73" s="63"/>
      <c r="S73" s="195">
        <f>ROUND(DATEDIF(P73,R73+IF(P73&lt;&gt;0,1,0),"d")/7,2)</f>
        <v>0</v>
      </c>
      <c r="T73" s="520"/>
      <c r="U73" s="520"/>
      <c r="V73" s="196">
        <f>ROUND(S72*S73,0)</f>
        <v>0</v>
      </c>
      <c r="W73" s="124" t="s">
        <v>72</v>
      </c>
      <c r="X73" s="194"/>
      <c r="Y73" s="194"/>
      <c r="Z73" s="340" t="s">
        <v>26</v>
      </c>
      <c r="AA73" s="63"/>
      <c r="AB73" s="194" t="s">
        <v>27</v>
      </c>
      <c r="AC73" s="63"/>
      <c r="AD73" s="195">
        <f>ROUND(DATEDIF(AA73,AC73+IF(AA73&lt;&gt;0,1,0),"d")/7,2)</f>
        <v>0</v>
      </c>
      <c r="AE73" s="520"/>
      <c r="AF73" s="520"/>
      <c r="AG73" s="196">
        <f>ROUND(AD72*AD73,0)</f>
        <v>0</v>
      </c>
      <c r="AH73" s="124" t="s">
        <v>72</v>
      </c>
      <c r="AI73" s="194"/>
      <c r="AJ73" s="194"/>
      <c r="AK73" s="340" t="s">
        <v>26</v>
      </c>
      <c r="AL73" s="63"/>
      <c r="AM73" s="194" t="s">
        <v>27</v>
      </c>
      <c r="AN73" s="63"/>
      <c r="AO73" s="195">
        <f>ROUND(DATEDIF(AL73,AN73+IF(AL73&lt;&gt;0,1,0),"d")/7,2)</f>
        <v>0</v>
      </c>
      <c r="AP73" s="520"/>
      <c r="AQ73" s="520"/>
      <c r="AR73" s="196">
        <f>ROUND(AO72*AO73,0)</f>
        <v>0</v>
      </c>
      <c r="AS73" s="124" t="s">
        <v>72</v>
      </c>
      <c r="AT73" s="194"/>
      <c r="AU73" s="194"/>
      <c r="AV73" s="340" t="s">
        <v>26</v>
      </c>
      <c r="AW73" s="63"/>
      <c r="AX73" s="194" t="s">
        <v>27</v>
      </c>
      <c r="AY73" s="63"/>
      <c r="AZ73" s="195">
        <f>ROUND(DATEDIF(AW73,AY73+IF(AW73&lt;&gt;0,1,0),"d")/7,2)</f>
        <v>0</v>
      </c>
      <c r="BA73" s="520"/>
      <c r="BB73" s="520"/>
      <c r="BC73" s="196">
        <f>ROUND(AZ72*AZ73,0)</f>
        <v>0</v>
      </c>
    </row>
    <row r="74" spans="1:55" s="133" customFormat="1"/>
    <row r="75" spans="1:55" s="133" customFormat="1"/>
    <row r="76" spans="1:55" s="133" customFormat="1"/>
    <row r="77" spans="1:55" s="133" customFormat="1"/>
    <row r="78" spans="1:55" s="133" customFormat="1"/>
    <row r="79" spans="1:55" s="133" customFormat="1"/>
    <row r="80" spans="1:55"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133" customFormat="1"/>
    <row r="98" s="133" customFormat="1"/>
    <row r="99" s="133" customFormat="1"/>
    <row r="100" s="133" customFormat="1"/>
    <row r="101" s="133" customFormat="1"/>
    <row r="102" s="133" customFormat="1"/>
    <row r="103" s="133" customFormat="1"/>
    <row r="104" s="133" customFormat="1"/>
    <row r="105" s="133" customFormat="1"/>
    <row r="106" s="133" customFormat="1"/>
    <row r="107" s="133" customFormat="1"/>
    <row r="108" s="133" customFormat="1"/>
    <row r="109" s="133" customFormat="1"/>
    <row r="110" s="133" customFormat="1"/>
    <row r="111" s="133" customFormat="1"/>
    <row r="112" s="133" customFormat="1"/>
    <row r="113" s="133" customFormat="1"/>
    <row r="114" s="133" customFormat="1"/>
    <row r="115" s="133" customFormat="1"/>
    <row r="116" s="133" customFormat="1"/>
    <row r="117" s="133" customFormat="1"/>
    <row r="118" s="133" customFormat="1"/>
    <row r="119" s="133" customFormat="1"/>
    <row r="120" s="133" customFormat="1"/>
    <row r="121" s="133" customFormat="1"/>
    <row r="122" s="133" customFormat="1"/>
    <row r="123" s="133" customFormat="1"/>
    <row r="124" s="133" customFormat="1"/>
    <row r="125" s="133" customFormat="1"/>
    <row r="126" s="133" customFormat="1"/>
    <row r="127" s="133" customFormat="1"/>
    <row r="128"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sheetData>
  <sheetProtection algorithmName="SHA-512" hashValue="cKWbWmy3wYV8mKTDDO8g17IA8i26K6pg7kO7WZYWYsZrM1rAy//hSW/sncvenEIo+SPcIPSWUygsPcpYwZJKpQ==" saltValue="qoDOvdkmonzTpJWbbNASTQ==" spinCount="100000" sheet="1" objects="1" scenarios="1"/>
  <mergeCells count="101">
    <mergeCell ref="N2:P2"/>
    <mergeCell ref="T7:U8"/>
    <mergeCell ref="N9:P9"/>
    <mergeCell ref="T14:U15"/>
    <mergeCell ref="N16:P16"/>
    <mergeCell ref="E1:E2"/>
    <mergeCell ref="I1:K2"/>
    <mergeCell ref="F1:H2"/>
    <mergeCell ref="T35:U36"/>
    <mergeCell ref="I35:J36"/>
    <mergeCell ref="I14:J15"/>
    <mergeCell ref="I21:J22"/>
    <mergeCell ref="I28:J29"/>
    <mergeCell ref="T21:U22"/>
    <mergeCell ref="N23:P23"/>
    <mergeCell ref="T28:U29"/>
    <mergeCell ref="N30:P30"/>
    <mergeCell ref="C9:E9"/>
    <mergeCell ref="C16:E16"/>
    <mergeCell ref="C23:E23"/>
    <mergeCell ref="C30:E30"/>
    <mergeCell ref="AE21:AF22"/>
    <mergeCell ref="Y23:AA23"/>
    <mergeCell ref="AE28:AF29"/>
    <mergeCell ref="Y30:AA30"/>
    <mergeCell ref="AE35:AF36"/>
    <mergeCell ref="Y2:AA2"/>
    <mergeCell ref="AE7:AF8"/>
    <mergeCell ref="Y9:AA9"/>
    <mergeCell ref="AE14:AF15"/>
    <mergeCell ref="Y16:AA16"/>
    <mergeCell ref="AP21:AQ22"/>
    <mergeCell ref="AJ23:AL23"/>
    <mergeCell ref="AP28:AQ29"/>
    <mergeCell ref="AJ30:AL30"/>
    <mergeCell ref="AP35:AQ36"/>
    <mergeCell ref="AJ2:AL2"/>
    <mergeCell ref="AP7:AQ8"/>
    <mergeCell ref="AJ9:AL9"/>
    <mergeCell ref="AP14:AQ15"/>
    <mergeCell ref="AJ16:AL16"/>
    <mergeCell ref="BA21:BB22"/>
    <mergeCell ref="AU23:AW23"/>
    <mergeCell ref="BA28:BB29"/>
    <mergeCell ref="AU30:AW30"/>
    <mergeCell ref="BA35:BB36"/>
    <mergeCell ref="AU2:AW2"/>
    <mergeCell ref="BA7:BB8"/>
    <mergeCell ref="AU9:AW9"/>
    <mergeCell ref="BA14:BB15"/>
    <mergeCell ref="AU16:AW16"/>
    <mergeCell ref="I58:J59"/>
    <mergeCell ref="C60:E60"/>
    <mergeCell ref="I65:J66"/>
    <mergeCell ref="C67:E67"/>
    <mergeCell ref="I72:J73"/>
    <mergeCell ref="C39:E39"/>
    <mergeCell ref="I44:J45"/>
    <mergeCell ref="C46:E46"/>
    <mergeCell ref="I51:J52"/>
    <mergeCell ref="C53:E53"/>
    <mergeCell ref="T58:U59"/>
    <mergeCell ref="N60:P60"/>
    <mergeCell ref="T65:U66"/>
    <mergeCell ref="N67:P67"/>
    <mergeCell ref="T72:U73"/>
    <mergeCell ref="N39:P39"/>
    <mergeCell ref="T44:U45"/>
    <mergeCell ref="N46:P46"/>
    <mergeCell ref="T51:U52"/>
    <mergeCell ref="N53:P53"/>
    <mergeCell ref="AE58:AF59"/>
    <mergeCell ref="Y60:AA60"/>
    <mergeCell ref="AE65:AF66"/>
    <mergeCell ref="Y67:AA67"/>
    <mergeCell ref="AE72:AF73"/>
    <mergeCell ref="Y39:AA39"/>
    <mergeCell ref="AE44:AF45"/>
    <mergeCell ref="Y46:AA46"/>
    <mergeCell ref="AE51:AF52"/>
    <mergeCell ref="Y53:AA53"/>
    <mergeCell ref="BA72:BB73"/>
    <mergeCell ref="AP58:AQ59"/>
    <mergeCell ref="AJ60:AL60"/>
    <mergeCell ref="AP65:AQ66"/>
    <mergeCell ref="AJ67:AL67"/>
    <mergeCell ref="AP72:AQ73"/>
    <mergeCell ref="AJ39:AL39"/>
    <mergeCell ref="AP44:AQ45"/>
    <mergeCell ref="AJ46:AL46"/>
    <mergeCell ref="AP51:AQ52"/>
    <mergeCell ref="AJ53:AL53"/>
    <mergeCell ref="AU39:AW39"/>
    <mergeCell ref="BA44:BB45"/>
    <mergeCell ref="AU46:AW46"/>
    <mergeCell ref="BA51:BB52"/>
    <mergeCell ref="AU53:AW53"/>
    <mergeCell ref="BA58:BB59"/>
    <mergeCell ref="AU60:AW60"/>
    <mergeCell ref="BA65:BB66"/>
    <mergeCell ref="AU67:AW67"/>
  </mergeCells>
  <conditionalFormatting sqref="K14:K15">
    <cfRule type="duplicateValues" dxfId="499" priority="879"/>
  </conditionalFormatting>
  <conditionalFormatting sqref="A14">
    <cfRule type="containsText" dxfId="498" priority="878" operator="containsText" text="Ganzjahresbetrieb eingetragen - kein DRZ möglich!">
      <formula>NOT(ISERROR(SEARCH("Ganzjahresbetrieb eingetragen - kein DRZ möglich!",A14)))</formula>
    </cfRule>
  </conditionalFormatting>
  <conditionalFormatting sqref="H14">
    <cfRule type="duplicateValues" dxfId="497" priority="877"/>
  </conditionalFormatting>
  <conditionalFormatting sqref="I10">
    <cfRule type="duplicateValues" dxfId="496" priority="875"/>
    <cfRule type="duplicateValues" dxfId="495" priority="876"/>
  </conditionalFormatting>
  <conditionalFormatting sqref="K21:K22">
    <cfRule type="duplicateValues" dxfId="494" priority="874"/>
  </conditionalFormatting>
  <conditionalFormatting sqref="A21">
    <cfRule type="containsText" dxfId="493" priority="873" operator="containsText" text="Ganzjahresbetrieb eingetragen - kein DRZ möglich!">
      <formula>NOT(ISERROR(SEARCH("Ganzjahresbetrieb eingetragen - kein DRZ möglich!",A21)))</formula>
    </cfRule>
  </conditionalFormatting>
  <conditionalFormatting sqref="H21">
    <cfRule type="duplicateValues" dxfId="492" priority="872"/>
  </conditionalFormatting>
  <conditionalFormatting sqref="I17">
    <cfRule type="duplicateValues" dxfId="491" priority="870"/>
    <cfRule type="duplicateValues" dxfId="490" priority="871"/>
  </conditionalFormatting>
  <conditionalFormatting sqref="I3:I4">
    <cfRule type="duplicateValues" dxfId="489" priority="858"/>
  </conditionalFormatting>
  <conditionalFormatting sqref="I3">
    <cfRule type="cellIs" dxfId="488" priority="856" operator="lessThan">
      <formula>$I$4</formula>
    </cfRule>
  </conditionalFormatting>
  <conditionalFormatting sqref="K44:K45">
    <cfRule type="duplicateValues" dxfId="487" priority="730"/>
  </conditionalFormatting>
  <conditionalFormatting sqref="A44">
    <cfRule type="containsText" dxfId="486" priority="729" operator="containsText" text="Ganzjahresbetrieb eingetragen - kein DRZ möglich!">
      <formula>NOT(ISERROR(SEARCH("Ganzjahresbetrieb eingetragen - kein DRZ möglich!",A44)))</formula>
    </cfRule>
  </conditionalFormatting>
  <conditionalFormatting sqref="H44">
    <cfRule type="duplicateValues" dxfId="485" priority="728"/>
  </conditionalFormatting>
  <conditionalFormatting sqref="I40">
    <cfRule type="duplicateValues" dxfId="484" priority="726"/>
    <cfRule type="duplicateValues" dxfId="483" priority="727"/>
  </conditionalFormatting>
  <conditionalFormatting sqref="K51:K52">
    <cfRule type="duplicateValues" dxfId="482" priority="725"/>
  </conditionalFormatting>
  <conditionalFormatting sqref="A51">
    <cfRule type="containsText" dxfId="481" priority="724" operator="containsText" text="Ganzjahresbetrieb eingetragen - kein DRZ möglich!">
      <formula>NOT(ISERROR(SEARCH("Ganzjahresbetrieb eingetragen - kein DRZ möglich!",A51)))</formula>
    </cfRule>
  </conditionalFormatting>
  <conditionalFormatting sqref="H51">
    <cfRule type="duplicateValues" dxfId="480" priority="723"/>
  </conditionalFormatting>
  <conditionalFormatting sqref="I47">
    <cfRule type="duplicateValues" dxfId="479" priority="721"/>
    <cfRule type="duplicateValues" dxfId="478" priority="722"/>
  </conditionalFormatting>
  <conditionalFormatting sqref="K28:K29">
    <cfRule type="duplicateValues" dxfId="477" priority="580"/>
  </conditionalFormatting>
  <conditionalFormatting sqref="A28">
    <cfRule type="containsText" dxfId="476" priority="579" operator="containsText" text="Ganzjahresbetrieb eingetragen - kein DRZ möglich!">
      <formula>NOT(ISERROR(SEARCH("Ganzjahresbetrieb eingetragen - kein DRZ möglich!",A28)))</formula>
    </cfRule>
  </conditionalFormatting>
  <conditionalFormatting sqref="H28">
    <cfRule type="duplicateValues" dxfId="475" priority="578"/>
  </conditionalFormatting>
  <conditionalFormatting sqref="I24">
    <cfRule type="duplicateValues" dxfId="474" priority="576"/>
    <cfRule type="duplicateValues" dxfId="473" priority="577"/>
  </conditionalFormatting>
  <conditionalFormatting sqref="K35:K36">
    <cfRule type="duplicateValues" dxfId="472" priority="575"/>
  </conditionalFormatting>
  <conditionalFormatting sqref="A35">
    <cfRule type="containsText" dxfId="471" priority="574" operator="containsText" text="Ganzjahresbetrieb eingetragen - kein DRZ möglich!">
      <formula>NOT(ISERROR(SEARCH("Ganzjahresbetrieb eingetragen - kein DRZ möglich!",A35)))</formula>
    </cfRule>
  </conditionalFormatting>
  <conditionalFormatting sqref="H35">
    <cfRule type="duplicateValues" dxfId="470" priority="573"/>
  </conditionalFormatting>
  <conditionalFormatting sqref="I31">
    <cfRule type="duplicateValues" dxfId="469" priority="571"/>
    <cfRule type="duplicateValues" dxfId="468" priority="572"/>
  </conditionalFormatting>
  <conditionalFormatting sqref="K58:K59">
    <cfRule type="duplicateValues" dxfId="467" priority="510"/>
  </conditionalFormatting>
  <conditionalFormatting sqref="A58">
    <cfRule type="containsText" dxfId="466" priority="509" operator="containsText" text="Ganzjahresbetrieb eingetragen - kein DRZ möglich!">
      <formula>NOT(ISERROR(SEARCH("Ganzjahresbetrieb eingetragen - kein DRZ möglich!",A58)))</formula>
    </cfRule>
  </conditionalFormatting>
  <conditionalFormatting sqref="H58">
    <cfRule type="duplicateValues" dxfId="465" priority="508"/>
  </conditionalFormatting>
  <conditionalFormatting sqref="I54">
    <cfRule type="duplicateValues" dxfId="464" priority="506"/>
    <cfRule type="duplicateValues" dxfId="463" priority="507"/>
  </conditionalFormatting>
  <conditionalFormatting sqref="K65:K66">
    <cfRule type="duplicateValues" dxfId="462" priority="505"/>
  </conditionalFormatting>
  <conditionalFormatting sqref="A65">
    <cfRule type="containsText" dxfId="461" priority="504" operator="containsText" text="Ganzjahresbetrieb eingetragen - kein DRZ möglich!">
      <formula>NOT(ISERROR(SEARCH("Ganzjahresbetrieb eingetragen - kein DRZ möglich!",A65)))</formula>
    </cfRule>
  </conditionalFormatting>
  <conditionalFormatting sqref="H65">
    <cfRule type="duplicateValues" dxfId="460" priority="503"/>
  </conditionalFormatting>
  <conditionalFormatting sqref="I61">
    <cfRule type="duplicateValues" dxfId="459" priority="501"/>
    <cfRule type="duplicateValues" dxfId="458" priority="502"/>
  </conditionalFormatting>
  <conditionalFormatting sqref="K72:K73">
    <cfRule type="duplicateValues" dxfId="457" priority="500"/>
  </conditionalFormatting>
  <conditionalFormatting sqref="A72">
    <cfRule type="containsText" dxfId="456" priority="499" operator="containsText" text="Ganzjahresbetrieb eingetragen - kein DRZ möglich!">
      <formula>NOT(ISERROR(SEARCH("Ganzjahresbetrieb eingetragen - kein DRZ möglich!",A72)))</formula>
    </cfRule>
  </conditionalFormatting>
  <conditionalFormatting sqref="H72">
    <cfRule type="duplicateValues" dxfId="455" priority="498"/>
  </conditionalFormatting>
  <conditionalFormatting sqref="I68">
    <cfRule type="duplicateValues" dxfId="454" priority="496"/>
    <cfRule type="duplicateValues" dxfId="453" priority="497"/>
  </conditionalFormatting>
  <conditionalFormatting sqref="V44:V45">
    <cfRule type="duplicateValues" dxfId="452" priority="200"/>
  </conditionalFormatting>
  <conditionalFormatting sqref="L44">
    <cfRule type="containsText" dxfId="451" priority="199" operator="containsText" text="Ganzjahresbetrieb eingetragen - kein DRZ möglich!">
      <formula>NOT(ISERROR(SEARCH("Ganzjahresbetrieb eingetragen - kein DRZ möglich!",L44)))</formula>
    </cfRule>
  </conditionalFormatting>
  <conditionalFormatting sqref="S44">
    <cfRule type="duplicateValues" dxfId="450" priority="198"/>
  </conditionalFormatting>
  <conditionalFormatting sqref="T40">
    <cfRule type="duplicateValues" dxfId="449" priority="196"/>
    <cfRule type="duplicateValues" dxfId="448" priority="197"/>
  </conditionalFormatting>
  <conditionalFormatting sqref="V51:V52">
    <cfRule type="duplicateValues" dxfId="447" priority="195"/>
  </conditionalFormatting>
  <conditionalFormatting sqref="L51">
    <cfRule type="containsText" dxfId="446" priority="194" operator="containsText" text="Ganzjahresbetrieb eingetragen - kein DRZ möglich!">
      <formula>NOT(ISERROR(SEARCH("Ganzjahresbetrieb eingetragen - kein DRZ möglich!",L51)))</formula>
    </cfRule>
  </conditionalFormatting>
  <conditionalFormatting sqref="S51">
    <cfRule type="duplicateValues" dxfId="445" priority="193"/>
  </conditionalFormatting>
  <conditionalFormatting sqref="T47">
    <cfRule type="duplicateValues" dxfId="444" priority="191"/>
    <cfRule type="duplicateValues" dxfId="443" priority="192"/>
  </conditionalFormatting>
  <conditionalFormatting sqref="V58:V59">
    <cfRule type="duplicateValues" dxfId="442" priority="190"/>
  </conditionalFormatting>
  <conditionalFormatting sqref="L58">
    <cfRule type="containsText" dxfId="441" priority="189" operator="containsText" text="Ganzjahresbetrieb eingetragen - kein DRZ möglich!">
      <formula>NOT(ISERROR(SEARCH("Ganzjahresbetrieb eingetragen - kein DRZ möglich!",L58)))</formula>
    </cfRule>
  </conditionalFormatting>
  <conditionalFormatting sqref="S58">
    <cfRule type="duplicateValues" dxfId="440" priority="188"/>
  </conditionalFormatting>
  <conditionalFormatting sqref="T54">
    <cfRule type="duplicateValues" dxfId="439" priority="186"/>
    <cfRule type="duplicateValues" dxfId="438" priority="187"/>
  </conditionalFormatting>
  <conditionalFormatting sqref="V65:V66">
    <cfRule type="duplicateValues" dxfId="437" priority="185"/>
  </conditionalFormatting>
  <conditionalFormatting sqref="L65">
    <cfRule type="containsText" dxfId="436" priority="184" operator="containsText" text="Ganzjahresbetrieb eingetragen - kein DRZ möglich!">
      <formula>NOT(ISERROR(SEARCH("Ganzjahresbetrieb eingetragen - kein DRZ möglich!",L65)))</formula>
    </cfRule>
  </conditionalFormatting>
  <conditionalFormatting sqref="S65">
    <cfRule type="duplicateValues" dxfId="435" priority="183"/>
  </conditionalFormatting>
  <conditionalFormatting sqref="T61">
    <cfRule type="duplicateValues" dxfId="434" priority="181"/>
    <cfRule type="duplicateValues" dxfId="433" priority="182"/>
  </conditionalFormatting>
  <conditionalFormatting sqref="V72:V73">
    <cfRule type="duplicateValues" dxfId="432" priority="180"/>
  </conditionalFormatting>
  <conditionalFormatting sqref="L72">
    <cfRule type="containsText" dxfId="431" priority="179" operator="containsText" text="Ganzjahresbetrieb eingetragen - kein DRZ möglich!">
      <formula>NOT(ISERROR(SEARCH("Ganzjahresbetrieb eingetragen - kein DRZ möglich!",L72)))</formula>
    </cfRule>
  </conditionalFormatting>
  <conditionalFormatting sqref="S72">
    <cfRule type="duplicateValues" dxfId="430" priority="178"/>
  </conditionalFormatting>
  <conditionalFormatting sqref="T68">
    <cfRule type="duplicateValues" dxfId="429" priority="176"/>
    <cfRule type="duplicateValues" dxfId="428" priority="177"/>
  </conditionalFormatting>
  <conditionalFormatting sqref="AG44:AG45">
    <cfRule type="duplicateValues" dxfId="427" priority="175"/>
  </conditionalFormatting>
  <conditionalFormatting sqref="W44">
    <cfRule type="containsText" dxfId="426" priority="174" operator="containsText" text="Ganzjahresbetrieb eingetragen - kein DRZ möglich!">
      <formula>NOT(ISERROR(SEARCH("Ganzjahresbetrieb eingetragen - kein DRZ möglich!",W44)))</formula>
    </cfRule>
  </conditionalFormatting>
  <conditionalFormatting sqref="AD44">
    <cfRule type="duplicateValues" dxfId="425" priority="173"/>
  </conditionalFormatting>
  <conditionalFormatting sqref="AE40">
    <cfRule type="duplicateValues" dxfId="424" priority="171"/>
    <cfRule type="duplicateValues" dxfId="423" priority="172"/>
  </conditionalFormatting>
  <conditionalFormatting sqref="AG51:AG52">
    <cfRule type="duplicateValues" dxfId="422" priority="170"/>
  </conditionalFormatting>
  <conditionalFormatting sqref="W51">
    <cfRule type="containsText" dxfId="421" priority="169" operator="containsText" text="Ganzjahresbetrieb eingetragen - kein DRZ möglich!">
      <formula>NOT(ISERROR(SEARCH("Ganzjahresbetrieb eingetragen - kein DRZ möglich!",W51)))</formula>
    </cfRule>
  </conditionalFormatting>
  <conditionalFormatting sqref="AD51">
    <cfRule type="duplicateValues" dxfId="420" priority="168"/>
  </conditionalFormatting>
  <conditionalFormatting sqref="AE47">
    <cfRule type="duplicateValues" dxfId="419" priority="166"/>
    <cfRule type="duplicateValues" dxfId="418" priority="167"/>
  </conditionalFormatting>
  <conditionalFormatting sqref="AG58:AG59">
    <cfRule type="duplicateValues" dxfId="417" priority="165"/>
  </conditionalFormatting>
  <conditionalFormatting sqref="W58">
    <cfRule type="containsText" dxfId="416" priority="164" operator="containsText" text="Ganzjahresbetrieb eingetragen - kein DRZ möglich!">
      <formula>NOT(ISERROR(SEARCH("Ganzjahresbetrieb eingetragen - kein DRZ möglich!",W58)))</formula>
    </cfRule>
  </conditionalFormatting>
  <conditionalFormatting sqref="AD58">
    <cfRule type="duplicateValues" dxfId="415" priority="163"/>
  </conditionalFormatting>
  <conditionalFormatting sqref="AE54">
    <cfRule type="duplicateValues" dxfId="414" priority="161"/>
    <cfRule type="duplicateValues" dxfId="413" priority="162"/>
  </conditionalFormatting>
  <conditionalFormatting sqref="AG65:AG66">
    <cfRule type="duplicateValues" dxfId="412" priority="160"/>
  </conditionalFormatting>
  <conditionalFormatting sqref="W65">
    <cfRule type="containsText" dxfId="411" priority="159" operator="containsText" text="Ganzjahresbetrieb eingetragen - kein DRZ möglich!">
      <formula>NOT(ISERROR(SEARCH("Ganzjahresbetrieb eingetragen - kein DRZ möglich!",W65)))</formula>
    </cfRule>
  </conditionalFormatting>
  <conditionalFormatting sqref="AD65">
    <cfRule type="duplicateValues" dxfId="410" priority="158"/>
  </conditionalFormatting>
  <conditionalFormatting sqref="AE61">
    <cfRule type="duplicateValues" dxfId="409" priority="156"/>
    <cfRule type="duplicateValues" dxfId="408" priority="157"/>
  </conditionalFormatting>
  <conditionalFormatting sqref="AG72:AG73">
    <cfRule type="duplicateValues" dxfId="407" priority="155"/>
  </conditionalFormatting>
  <conditionalFormatting sqref="W72">
    <cfRule type="containsText" dxfId="406" priority="154" operator="containsText" text="Ganzjahresbetrieb eingetragen - kein DRZ möglich!">
      <formula>NOT(ISERROR(SEARCH("Ganzjahresbetrieb eingetragen - kein DRZ möglich!",W72)))</formula>
    </cfRule>
  </conditionalFormatting>
  <conditionalFormatting sqref="AD72">
    <cfRule type="duplicateValues" dxfId="405" priority="153"/>
  </conditionalFormatting>
  <conditionalFormatting sqref="AE68">
    <cfRule type="duplicateValues" dxfId="404" priority="151"/>
    <cfRule type="duplicateValues" dxfId="403" priority="152"/>
  </conditionalFormatting>
  <conditionalFormatting sqref="AR44:AR45">
    <cfRule type="duplicateValues" dxfId="402" priority="150"/>
  </conditionalFormatting>
  <conditionalFormatting sqref="AH44">
    <cfRule type="containsText" dxfId="401" priority="149" operator="containsText" text="Ganzjahresbetrieb eingetragen - kein DRZ möglich!">
      <formula>NOT(ISERROR(SEARCH("Ganzjahresbetrieb eingetragen - kein DRZ möglich!",AH44)))</formula>
    </cfRule>
  </conditionalFormatting>
  <conditionalFormatting sqref="AO44">
    <cfRule type="duplicateValues" dxfId="400" priority="148"/>
  </conditionalFormatting>
  <conditionalFormatting sqref="AP40">
    <cfRule type="duplicateValues" dxfId="399" priority="146"/>
    <cfRule type="duplicateValues" dxfId="398" priority="147"/>
  </conditionalFormatting>
  <conditionalFormatting sqref="AR51:AR52">
    <cfRule type="duplicateValues" dxfId="397" priority="145"/>
  </conditionalFormatting>
  <conditionalFormatting sqref="AH51">
    <cfRule type="containsText" dxfId="396" priority="144" operator="containsText" text="Ganzjahresbetrieb eingetragen - kein DRZ möglich!">
      <formula>NOT(ISERROR(SEARCH("Ganzjahresbetrieb eingetragen - kein DRZ möglich!",AH51)))</formula>
    </cfRule>
  </conditionalFormatting>
  <conditionalFormatting sqref="AO51">
    <cfRule type="duplicateValues" dxfId="395" priority="143"/>
  </conditionalFormatting>
  <conditionalFormatting sqref="AP47">
    <cfRule type="duplicateValues" dxfId="394" priority="141"/>
    <cfRule type="duplicateValues" dxfId="393" priority="142"/>
  </conditionalFormatting>
  <conditionalFormatting sqref="AR58:AR59">
    <cfRule type="duplicateValues" dxfId="392" priority="140"/>
  </conditionalFormatting>
  <conditionalFormatting sqref="AH58">
    <cfRule type="containsText" dxfId="391" priority="139" operator="containsText" text="Ganzjahresbetrieb eingetragen - kein DRZ möglich!">
      <formula>NOT(ISERROR(SEARCH("Ganzjahresbetrieb eingetragen - kein DRZ möglich!",AH58)))</formula>
    </cfRule>
  </conditionalFormatting>
  <conditionalFormatting sqref="AO58">
    <cfRule type="duplicateValues" dxfId="390" priority="138"/>
  </conditionalFormatting>
  <conditionalFormatting sqref="AP54">
    <cfRule type="duplicateValues" dxfId="389" priority="136"/>
    <cfRule type="duplicateValues" dxfId="388" priority="137"/>
  </conditionalFormatting>
  <conditionalFormatting sqref="AR65:AR66">
    <cfRule type="duplicateValues" dxfId="387" priority="135"/>
  </conditionalFormatting>
  <conditionalFormatting sqref="AH65">
    <cfRule type="containsText" dxfId="386" priority="134" operator="containsText" text="Ganzjahresbetrieb eingetragen - kein DRZ möglich!">
      <formula>NOT(ISERROR(SEARCH("Ganzjahresbetrieb eingetragen - kein DRZ möglich!",AH65)))</formula>
    </cfRule>
  </conditionalFormatting>
  <conditionalFormatting sqref="AO65">
    <cfRule type="duplicateValues" dxfId="385" priority="133"/>
  </conditionalFormatting>
  <conditionalFormatting sqref="AP61">
    <cfRule type="duplicateValues" dxfId="384" priority="131"/>
    <cfRule type="duplicateValues" dxfId="383" priority="132"/>
  </conditionalFormatting>
  <conditionalFormatting sqref="AR72:AR73">
    <cfRule type="duplicateValues" dxfId="382" priority="130"/>
  </conditionalFormatting>
  <conditionalFormatting sqref="AH72">
    <cfRule type="containsText" dxfId="381" priority="129" operator="containsText" text="Ganzjahresbetrieb eingetragen - kein DRZ möglich!">
      <formula>NOT(ISERROR(SEARCH("Ganzjahresbetrieb eingetragen - kein DRZ möglich!",AH72)))</formula>
    </cfRule>
  </conditionalFormatting>
  <conditionalFormatting sqref="AO72">
    <cfRule type="duplicateValues" dxfId="380" priority="128"/>
  </conditionalFormatting>
  <conditionalFormatting sqref="AP68">
    <cfRule type="duplicateValues" dxfId="379" priority="126"/>
    <cfRule type="duplicateValues" dxfId="378" priority="127"/>
  </conditionalFormatting>
  <conditionalFormatting sqref="BC44:BC45">
    <cfRule type="duplicateValues" dxfId="377" priority="125"/>
  </conditionalFormatting>
  <conditionalFormatting sqref="AS44">
    <cfRule type="containsText" dxfId="376" priority="124" operator="containsText" text="Ganzjahresbetrieb eingetragen - kein DRZ möglich!">
      <formula>NOT(ISERROR(SEARCH("Ganzjahresbetrieb eingetragen - kein DRZ möglich!",AS44)))</formula>
    </cfRule>
  </conditionalFormatting>
  <conditionalFormatting sqref="AZ44">
    <cfRule type="duplicateValues" dxfId="375" priority="123"/>
  </conditionalFormatting>
  <conditionalFormatting sqref="BA40">
    <cfRule type="duplicateValues" dxfId="374" priority="121"/>
    <cfRule type="duplicateValues" dxfId="373" priority="122"/>
  </conditionalFormatting>
  <conditionalFormatting sqref="BC51:BC52">
    <cfRule type="duplicateValues" dxfId="372" priority="120"/>
  </conditionalFormatting>
  <conditionalFormatting sqref="AS51">
    <cfRule type="containsText" dxfId="371" priority="119" operator="containsText" text="Ganzjahresbetrieb eingetragen - kein DRZ möglich!">
      <formula>NOT(ISERROR(SEARCH("Ganzjahresbetrieb eingetragen - kein DRZ möglich!",AS51)))</formula>
    </cfRule>
  </conditionalFormatting>
  <conditionalFormatting sqref="AZ51">
    <cfRule type="duplicateValues" dxfId="370" priority="118"/>
  </conditionalFormatting>
  <conditionalFormatting sqref="BA47">
    <cfRule type="duplicateValues" dxfId="369" priority="116"/>
    <cfRule type="duplicateValues" dxfId="368" priority="117"/>
  </conditionalFormatting>
  <conditionalFormatting sqref="BC58:BC59">
    <cfRule type="duplicateValues" dxfId="367" priority="115"/>
  </conditionalFormatting>
  <conditionalFormatting sqref="AS58">
    <cfRule type="containsText" dxfId="366" priority="114" operator="containsText" text="Ganzjahresbetrieb eingetragen - kein DRZ möglich!">
      <formula>NOT(ISERROR(SEARCH("Ganzjahresbetrieb eingetragen - kein DRZ möglich!",AS58)))</formula>
    </cfRule>
  </conditionalFormatting>
  <conditionalFormatting sqref="AZ58">
    <cfRule type="duplicateValues" dxfId="365" priority="113"/>
  </conditionalFormatting>
  <conditionalFormatting sqref="BA54">
    <cfRule type="duplicateValues" dxfId="364" priority="111"/>
    <cfRule type="duplicateValues" dxfId="363" priority="112"/>
  </conditionalFormatting>
  <conditionalFormatting sqref="BC65:BC66">
    <cfRule type="duplicateValues" dxfId="362" priority="110"/>
  </conditionalFormatting>
  <conditionalFormatting sqref="AS65">
    <cfRule type="containsText" dxfId="361" priority="109" operator="containsText" text="Ganzjahresbetrieb eingetragen - kein DRZ möglich!">
      <formula>NOT(ISERROR(SEARCH("Ganzjahresbetrieb eingetragen - kein DRZ möglich!",AS65)))</formula>
    </cfRule>
  </conditionalFormatting>
  <conditionalFormatting sqref="AZ65">
    <cfRule type="duplicateValues" dxfId="360" priority="108"/>
  </conditionalFormatting>
  <conditionalFormatting sqref="BA61">
    <cfRule type="duplicateValues" dxfId="359" priority="106"/>
    <cfRule type="duplicateValues" dxfId="358" priority="107"/>
  </conditionalFormatting>
  <conditionalFormatting sqref="BC72:BC73">
    <cfRule type="duplicateValues" dxfId="357" priority="105"/>
  </conditionalFormatting>
  <conditionalFormatting sqref="AS72">
    <cfRule type="containsText" dxfId="356" priority="104" operator="containsText" text="Ganzjahresbetrieb eingetragen - kein DRZ möglich!">
      <formula>NOT(ISERROR(SEARCH("Ganzjahresbetrieb eingetragen - kein DRZ möglich!",AS72)))</formula>
    </cfRule>
  </conditionalFormatting>
  <conditionalFormatting sqref="AZ72">
    <cfRule type="duplicateValues" dxfId="355" priority="103"/>
  </conditionalFormatting>
  <conditionalFormatting sqref="BA68">
    <cfRule type="duplicateValues" dxfId="354" priority="101"/>
    <cfRule type="duplicateValues" dxfId="353" priority="102"/>
  </conditionalFormatting>
  <conditionalFormatting sqref="BC7:BC8">
    <cfRule type="duplicateValues" dxfId="352" priority="100"/>
  </conditionalFormatting>
  <conditionalFormatting sqref="AS7">
    <cfRule type="containsText" dxfId="351" priority="99" operator="containsText" text="Ganzjahresbetrieb eingetragen - kein DRZ möglich!">
      <formula>NOT(ISERROR(SEARCH("Ganzjahresbetrieb eingetragen - kein DRZ möglich!",AS7)))</formula>
    </cfRule>
  </conditionalFormatting>
  <conditionalFormatting sqref="AZ7">
    <cfRule type="duplicateValues" dxfId="350" priority="98"/>
  </conditionalFormatting>
  <conditionalFormatting sqref="BA3">
    <cfRule type="duplicateValues" dxfId="349" priority="96"/>
    <cfRule type="duplicateValues" dxfId="348" priority="97"/>
  </conditionalFormatting>
  <conditionalFormatting sqref="BC14:BC15">
    <cfRule type="duplicateValues" dxfId="347" priority="95"/>
  </conditionalFormatting>
  <conditionalFormatting sqref="AS14">
    <cfRule type="containsText" dxfId="346" priority="94" operator="containsText" text="Ganzjahresbetrieb eingetragen - kein DRZ möglich!">
      <formula>NOT(ISERROR(SEARCH("Ganzjahresbetrieb eingetragen - kein DRZ möglich!",AS14)))</formula>
    </cfRule>
  </conditionalFormatting>
  <conditionalFormatting sqref="AZ14">
    <cfRule type="duplicateValues" dxfId="345" priority="93"/>
  </conditionalFormatting>
  <conditionalFormatting sqref="BA10">
    <cfRule type="duplicateValues" dxfId="344" priority="91"/>
    <cfRule type="duplicateValues" dxfId="343" priority="92"/>
  </conditionalFormatting>
  <conditionalFormatting sqref="BC21:BC22">
    <cfRule type="duplicateValues" dxfId="342" priority="90"/>
  </conditionalFormatting>
  <conditionalFormatting sqref="AS21">
    <cfRule type="containsText" dxfId="341" priority="89" operator="containsText" text="Ganzjahresbetrieb eingetragen - kein DRZ möglich!">
      <formula>NOT(ISERROR(SEARCH("Ganzjahresbetrieb eingetragen - kein DRZ möglich!",AS21)))</formula>
    </cfRule>
  </conditionalFormatting>
  <conditionalFormatting sqref="AZ21">
    <cfRule type="duplicateValues" dxfId="340" priority="88"/>
  </conditionalFormatting>
  <conditionalFormatting sqref="BA17">
    <cfRule type="duplicateValues" dxfId="339" priority="86"/>
    <cfRule type="duplicateValues" dxfId="338" priority="87"/>
  </conditionalFormatting>
  <conditionalFormatting sqref="BC28:BC29">
    <cfRule type="duplicateValues" dxfId="337" priority="85"/>
  </conditionalFormatting>
  <conditionalFormatting sqref="AS28">
    <cfRule type="containsText" dxfId="336" priority="84" operator="containsText" text="Ganzjahresbetrieb eingetragen - kein DRZ möglich!">
      <formula>NOT(ISERROR(SEARCH("Ganzjahresbetrieb eingetragen - kein DRZ möglich!",AS28)))</formula>
    </cfRule>
  </conditionalFormatting>
  <conditionalFormatting sqref="AZ28">
    <cfRule type="duplicateValues" dxfId="335" priority="83"/>
  </conditionalFormatting>
  <conditionalFormatting sqref="BA24">
    <cfRule type="duplicateValues" dxfId="334" priority="81"/>
    <cfRule type="duplicateValues" dxfId="333" priority="82"/>
  </conditionalFormatting>
  <conditionalFormatting sqref="BC35:BC36">
    <cfRule type="duplicateValues" dxfId="332" priority="80"/>
  </conditionalFormatting>
  <conditionalFormatting sqref="AS35">
    <cfRule type="containsText" dxfId="331" priority="79" operator="containsText" text="Ganzjahresbetrieb eingetragen - kein DRZ möglich!">
      <formula>NOT(ISERROR(SEARCH("Ganzjahresbetrieb eingetragen - kein DRZ möglich!",AS35)))</formula>
    </cfRule>
  </conditionalFormatting>
  <conditionalFormatting sqref="AZ35">
    <cfRule type="duplicateValues" dxfId="330" priority="78"/>
  </conditionalFormatting>
  <conditionalFormatting sqref="BA31">
    <cfRule type="duplicateValues" dxfId="329" priority="76"/>
    <cfRule type="duplicateValues" dxfId="328" priority="77"/>
  </conditionalFormatting>
  <conditionalFormatting sqref="AR7:AR8">
    <cfRule type="duplicateValues" dxfId="327" priority="75"/>
  </conditionalFormatting>
  <conditionalFormatting sqref="AH7">
    <cfRule type="containsText" dxfId="326" priority="74" operator="containsText" text="Ganzjahresbetrieb eingetragen - kein DRZ möglich!">
      <formula>NOT(ISERROR(SEARCH("Ganzjahresbetrieb eingetragen - kein DRZ möglich!",AH7)))</formula>
    </cfRule>
  </conditionalFormatting>
  <conditionalFormatting sqref="AO7">
    <cfRule type="duplicateValues" dxfId="325" priority="73"/>
  </conditionalFormatting>
  <conditionalFormatting sqref="AP3">
    <cfRule type="duplicateValues" dxfId="324" priority="71"/>
    <cfRule type="duplicateValues" dxfId="323" priority="72"/>
  </conditionalFormatting>
  <conditionalFormatting sqref="AR14:AR15">
    <cfRule type="duplicateValues" dxfId="322" priority="70"/>
  </conditionalFormatting>
  <conditionalFormatting sqref="AH14">
    <cfRule type="containsText" dxfId="321" priority="69" operator="containsText" text="Ganzjahresbetrieb eingetragen - kein DRZ möglich!">
      <formula>NOT(ISERROR(SEARCH("Ganzjahresbetrieb eingetragen - kein DRZ möglich!",AH14)))</formula>
    </cfRule>
  </conditionalFormatting>
  <conditionalFormatting sqref="AO14">
    <cfRule type="duplicateValues" dxfId="320" priority="68"/>
  </conditionalFormatting>
  <conditionalFormatting sqref="AP10">
    <cfRule type="duplicateValues" dxfId="319" priority="66"/>
    <cfRule type="duplicateValues" dxfId="318" priority="67"/>
  </conditionalFormatting>
  <conditionalFormatting sqref="AR21:AR22">
    <cfRule type="duplicateValues" dxfId="317" priority="65"/>
  </conditionalFormatting>
  <conditionalFormatting sqref="AH21">
    <cfRule type="containsText" dxfId="316" priority="64" operator="containsText" text="Ganzjahresbetrieb eingetragen - kein DRZ möglich!">
      <formula>NOT(ISERROR(SEARCH("Ganzjahresbetrieb eingetragen - kein DRZ möglich!",AH21)))</formula>
    </cfRule>
  </conditionalFormatting>
  <conditionalFormatting sqref="AO21">
    <cfRule type="duplicateValues" dxfId="315" priority="63"/>
  </conditionalFormatting>
  <conditionalFormatting sqref="AP17">
    <cfRule type="duplicateValues" dxfId="314" priority="61"/>
    <cfRule type="duplicateValues" dxfId="313" priority="62"/>
  </conditionalFormatting>
  <conditionalFormatting sqref="AR28:AR29">
    <cfRule type="duplicateValues" dxfId="312" priority="60"/>
  </conditionalFormatting>
  <conditionalFormatting sqref="AH28">
    <cfRule type="containsText" dxfId="311" priority="59" operator="containsText" text="Ganzjahresbetrieb eingetragen - kein DRZ möglich!">
      <formula>NOT(ISERROR(SEARCH("Ganzjahresbetrieb eingetragen - kein DRZ möglich!",AH28)))</formula>
    </cfRule>
  </conditionalFormatting>
  <conditionalFormatting sqref="AO28">
    <cfRule type="duplicateValues" dxfId="310" priority="58"/>
  </conditionalFormatting>
  <conditionalFormatting sqref="AP24">
    <cfRule type="duplicateValues" dxfId="309" priority="56"/>
    <cfRule type="duplicateValues" dxfId="308" priority="57"/>
  </conditionalFormatting>
  <conditionalFormatting sqref="AR35:AR36">
    <cfRule type="duplicateValues" dxfId="307" priority="55"/>
  </conditionalFormatting>
  <conditionalFormatting sqref="AH35">
    <cfRule type="containsText" dxfId="306" priority="54" operator="containsText" text="Ganzjahresbetrieb eingetragen - kein DRZ möglich!">
      <formula>NOT(ISERROR(SEARCH("Ganzjahresbetrieb eingetragen - kein DRZ möglich!",AH35)))</formula>
    </cfRule>
  </conditionalFormatting>
  <conditionalFormatting sqref="AO35">
    <cfRule type="duplicateValues" dxfId="305" priority="53"/>
  </conditionalFormatting>
  <conditionalFormatting sqref="AP31">
    <cfRule type="duplicateValues" dxfId="304" priority="51"/>
    <cfRule type="duplicateValues" dxfId="303" priority="52"/>
  </conditionalFormatting>
  <conditionalFormatting sqref="AG7:AG8">
    <cfRule type="duplicateValues" dxfId="302" priority="50"/>
  </conditionalFormatting>
  <conditionalFormatting sqref="W7">
    <cfRule type="containsText" dxfId="301" priority="49" operator="containsText" text="Ganzjahresbetrieb eingetragen - kein DRZ möglich!">
      <formula>NOT(ISERROR(SEARCH("Ganzjahresbetrieb eingetragen - kein DRZ möglich!",W7)))</formula>
    </cfRule>
  </conditionalFormatting>
  <conditionalFormatting sqref="AD7">
    <cfRule type="duplicateValues" dxfId="300" priority="48"/>
  </conditionalFormatting>
  <conditionalFormatting sqref="AE3">
    <cfRule type="duplicateValues" dxfId="299" priority="46"/>
    <cfRule type="duplicateValues" dxfId="298" priority="47"/>
  </conditionalFormatting>
  <conditionalFormatting sqref="AG14:AG15">
    <cfRule type="duplicateValues" dxfId="297" priority="45"/>
  </conditionalFormatting>
  <conditionalFormatting sqref="W14">
    <cfRule type="containsText" dxfId="296" priority="44" operator="containsText" text="Ganzjahresbetrieb eingetragen - kein DRZ möglich!">
      <formula>NOT(ISERROR(SEARCH("Ganzjahresbetrieb eingetragen - kein DRZ möglich!",W14)))</formula>
    </cfRule>
  </conditionalFormatting>
  <conditionalFormatting sqref="AD14">
    <cfRule type="duplicateValues" dxfId="295" priority="43"/>
  </conditionalFormatting>
  <conditionalFormatting sqref="AE10">
    <cfRule type="duplicateValues" dxfId="294" priority="41"/>
    <cfRule type="duplicateValues" dxfId="293" priority="42"/>
  </conditionalFormatting>
  <conditionalFormatting sqref="AG21:AG22">
    <cfRule type="duplicateValues" dxfId="292" priority="40"/>
  </conditionalFormatting>
  <conditionalFormatting sqref="W21">
    <cfRule type="containsText" dxfId="291" priority="39" operator="containsText" text="Ganzjahresbetrieb eingetragen - kein DRZ möglich!">
      <formula>NOT(ISERROR(SEARCH("Ganzjahresbetrieb eingetragen - kein DRZ möglich!",W21)))</formula>
    </cfRule>
  </conditionalFormatting>
  <conditionalFormatting sqref="AD21">
    <cfRule type="duplicateValues" dxfId="290" priority="38"/>
  </conditionalFormatting>
  <conditionalFormatting sqref="AE17">
    <cfRule type="duplicateValues" dxfId="289" priority="36"/>
    <cfRule type="duplicateValues" dxfId="288" priority="37"/>
  </conditionalFormatting>
  <conditionalFormatting sqref="AG28:AG29">
    <cfRule type="duplicateValues" dxfId="287" priority="35"/>
  </conditionalFormatting>
  <conditionalFormatting sqref="W28">
    <cfRule type="containsText" dxfId="286" priority="34" operator="containsText" text="Ganzjahresbetrieb eingetragen - kein DRZ möglich!">
      <formula>NOT(ISERROR(SEARCH("Ganzjahresbetrieb eingetragen - kein DRZ möglich!",W28)))</formula>
    </cfRule>
  </conditionalFormatting>
  <conditionalFormatting sqref="AD28">
    <cfRule type="duplicateValues" dxfId="285" priority="33"/>
  </conditionalFormatting>
  <conditionalFormatting sqref="AE24">
    <cfRule type="duplicateValues" dxfId="284" priority="31"/>
    <cfRule type="duplicateValues" dxfId="283" priority="32"/>
  </conditionalFormatting>
  <conditionalFormatting sqref="AG35:AG36">
    <cfRule type="duplicateValues" dxfId="282" priority="30"/>
  </conditionalFormatting>
  <conditionalFormatting sqref="W35">
    <cfRule type="containsText" dxfId="281" priority="29" operator="containsText" text="Ganzjahresbetrieb eingetragen - kein DRZ möglich!">
      <formula>NOT(ISERROR(SEARCH("Ganzjahresbetrieb eingetragen - kein DRZ möglich!",W35)))</formula>
    </cfRule>
  </conditionalFormatting>
  <conditionalFormatting sqref="AD35">
    <cfRule type="duplicateValues" dxfId="280" priority="28"/>
  </conditionalFormatting>
  <conditionalFormatting sqref="AE31">
    <cfRule type="duplicateValues" dxfId="279" priority="26"/>
    <cfRule type="duplicateValues" dxfId="278" priority="27"/>
  </conditionalFormatting>
  <conditionalFormatting sqref="V7:V8">
    <cfRule type="duplicateValues" dxfId="277" priority="25"/>
  </conditionalFormatting>
  <conditionalFormatting sqref="L7">
    <cfRule type="containsText" dxfId="276" priority="24" operator="containsText" text="Ganzjahresbetrieb eingetragen - kein DRZ möglich!">
      <formula>NOT(ISERROR(SEARCH("Ganzjahresbetrieb eingetragen - kein DRZ möglich!",L7)))</formula>
    </cfRule>
  </conditionalFormatting>
  <conditionalFormatting sqref="S7">
    <cfRule type="duplicateValues" dxfId="275" priority="23"/>
  </conditionalFormatting>
  <conditionalFormatting sqref="T3">
    <cfRule type="duplicateValues" dxfId="274" priority="21"/>
    <cfRule type="duplicateValues" dxfId="273" priority="22"/>
  </conditionalFormatting>
  <conditionalFormatting sqref="V14:V15">
    <cfRule type="duplicateValues" dxfId="272" priority="20"/>
  </conditionalFormatting>
  <conditionalFormatting sqref="L14">
    <cfRule type="containsText" dxfId="271" priority="19" operator="containsText" text="Ganzjahresbetrieb eingetragen - kein DRZ möglich!">
      <formula>NOT(ISERROR(SEARCH("Ganzjahresbetrieb eingetragen - kein DRZ möglich!",L14)))</formula>
    </cfRule>
  </conditionalFormatting>
  <conditionalFormatting sqref="S14">
    <cfRule type="duplicateValues" dxfId="270" priority="18"/>
  </conditionalFormatting>
  <conditionalFormatting sqref="T10">
    <cfRule type="duplicateValues" dxfId="269" priority="16"/>
    <cfRule type="duplicateValues" dxfId="268" priority="17"/>
  </conditionalFormatting>
  <conditionalFormatting sqref="V21:V22">
    <cfRule type="duplicateValues" dxfId="267" priority="15"/>
  </conditionalFormatting>
  <conditionalFormatting sqref="L21">
    <cfRule type="containsText" dxfId="266" priority="14" operator="containsText" text="Ganzjahresbetrieb eingetragen - kein DRZ möglich!">
      <formula>NOT(ISERROR(SEARCH("Ganzjahresbetrieb eingetragen - kein DRZ möglich!",L21)))</formula>
    </cfRule>
  </conditionalFormatting>
  <conditionalFormatting sqref="S21">
    <cfRule type="duplicateValues" dxfId="265" priority="13"/>
  </conditionalFormatting>
  <conditionalFormatting sqref="T17">
    <cfRule type="duplicateValues" dxfId="264" priority="11"/>
    <cfRule type="duplicateValues" dxfId="263" priority="12"/>
  </conditionalFormatting>
  <conditionalFormatting sqref="V28:V29">
    <cfRule type="duplicateValues" dxfId="262" priority="10"/>
  </conditionalFormatting>
  <conditionalFormatting sqref="L28">
    <cfRule type="containsText" dxfId="261" priority="9" operator="containsText" text="Ganzjahresbetrieb eingetragen - kein DRZ möglich!">
      <formula>NOT(ISERROR(SEARCH("Ganzjahresbetrieb eingetragen - kein DRZ möglich!",L28)))</formula>
    </cfRule>
  </conditionalFormatting>
  <conditionalFormatting sqref="S28">
    <cfRule type="duplicateValues" dxfId="260" priority="8"/>
  </conditionalFormatting>
  <conditionalFormatting sqref="T24">
    <cfRule type="duplicateValues" dxfId="259" priority="6"/>
    <cfRule type="duplicateValues" dxfId="258" priority="7"/>
  </conditionalFormatting>
  <conditionalFormatting sqref="V35:V36">
    <cfRule type="duplicateValues" dxfId="257" priority="5"/>
  </conditionalFormatting>
  <conditionalFormatting sqref="L35">
    <cfRule type="containsText" dxfId="256" priority="4" operator="containsText" text="Ganzjahresbetrieb eingetragen - kein DRZ möglich!">
      <formula>NOT(ISERROR(SEARCH("Ganzjahresbetrieb eingetragen - kein DRZ möglich!",L35)))</formula>
    </cfRule>
  </conditionalFormatting>
  <conditionalFormatting sqref="S35">
    <cfRule type="duplicateValues" dxfId="255" priority="3"/>
  </conditionalFormatting>
  <conditionalFormatting sqref="T31">
    <cfRule type="duplicateValues" dxfId="254" priority="1"/>
    <cfRule type="duplicateValues" dxfId="253" priority="2"/>
  </conditionalFormatting>
  <dataValidations count="1">
    <dataValidation type="date" allowBlank="1" showInputMessage="1" showErrorMessage="1" sqref="F11 H11 E15 G15 F18 H18 E22 G22 F25 H25 E29 G29 F32 H32 E36 G36 F41 H41 E45 G45 F48 H48 E52 G52 F55 H55 E59 G59 F62 H62 E66 G66 F69 H69 E73 G73 Q41 S41 P45 R45 Q48 S48 P52 R52 Q55 S55 P59 R59 Q62 S62 P66 R66 Q69 S69 P73 R73 AB41 AD41 AA45 AC45 AB48 AD48 AA52 AC52 AB55 AD55 AA59 AC59 AB62 AD62 AA66 AC66 AB69 AD69 AA73 AC73 AM41 AO41 AL45 AN45 AM48 AO48 AL52 AN52 AM55 AO55 AL59 AN59 AM62 AO62 AL66 AN66 AM69 AO69 AL73 AN73 AX41 AZ41 AW45 AY45 AX48 AZ48 AW52 AY52 AX55 AZ55 AW59 AY59 AX62 AZ62 AW66 AY66 AX69 AZ69 AW73 AY73 AX4 AZ4 AW8 AY8 AX11 AZ11 AW15 AY15 AX18 AZ18 AW22 AY22 AX25 AZ25 AW29 AY29 AX32 AZ32 AW36 AY36 AM4 AO4 AL8 AN8 AM11 AO11 AL15 AN15 AM18 AO18 AL22 AN22 AM25 AO25 AL29 AN29 AM32 AO32 AL36 AN36 AB4 AD4 AA8 AC8 AB11 AD11 AA15 AC15 AB18 AD18 AA22 AC22 AB25 AD25 AA29 AC29 AB32 AD32 AA36 AC36 Q4 S4 P8 R8 Q11 S11 P15 R15 Q18 S18 P22 R22 Q25 S25 P29 R29 Q32 S32 P36 R36" xr:uid="{7D0B76F5-63FC-479F-A95E-9421AF9598D8}">
      <formula1>45901</formula1>
      <formula2>46265</formula2>
    </dataValidation>
  </dataValidations>
  <pageMargins left="0.23622047244094491" right="0.23622047244094491" top="0.35433070866141736" bottom="0.35433070866141736" header="0.31496062992125984" footer="0.31496062992125984"/>
  <pageSetup paperSize="9" orientation="landscape" r:id="rId1"/>
  <headerFooter differentFirst="1">
    <oddHeader>&amp;L&amp;8FinPlan1&amp;R&amp;G</oddHeader>
  </headerFooter>
  <legacy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II183"/>
  <sheetViews>
    <sheetView showGridLines="0" view="pageLayout" zoomScaleNormal="100" workbookViewId="0">
      <selection activeCell="C9" sqref="C9:E9"/>
    </sheetView>
  </sheetViews>
  <sheetFormatPr baseColWidth="10" defaultColWidth="11.42578125" defaultRowHeight="15"/>
  <cols>
    <col min="1" max="3" width="11.42578125" style="2"/>
    <col min="4" max="4" width="8" style="2" customWidth="1"/>
    <col min="5" max="5" width="13.42578125" style="2" customWidth="1"/>
    <col min="6" max="6" width="14.140625" style="2" customWidth="1"/>
    <col min="7" max="7" width="13.85546875" style="2" customWidth="1"/>
    <col min="8" max="8" width="18.42578125" style="2" customWidth="1"/>
    <col min="9" max="9" width="26.42578125" style="2" customWidth="1"/>
    <col min="10" max="10" width="1.42578125" style="2" customWidth="1"/>
    <col min="11" max="11" width="10.42578125" style="2" customWidth="1"/>
    <col min="12" max="15" width="11.42578125" style="133"/>
    <col min="16" max="16" width="13.42578125" style="133" customWidth="1"/>
    <col min="17" max="17" width="15.140625" style="133" customWidth="1"/>
    <col min="18" max="18" width="12.7109375" style="133" customWidth="1"/>
    <col min="19" max="19" width="16" style="133" customWidth="1"/>
    <col min="20" max="20" width="26.140625" style="133" customWidth="1"/>
    <col min="21" max="21" width="3.5703125" style="133" customWidth="1"/>
    <col min="22" max="22" width="7.42578125" style="133" customWidth="1"/>
    <col min="23" max="26" width="11.42578125" style="133"/>
    <col min="27" max="27" width="14.140625" style="133" customWidth="1"/>
    <col min="28" max="28" width="15.28515625" style="133" customWidth="1"/>
    <col min="29" max="29" width="12.140625" style="133" customWidth="1"/>
    <col min="30" max="30" width="16.7109375" style="133" customWidth="1"/>
    <col min="31" max="31" width="22" style="133" customWidth="1"/>
    <col min="32" max="32" width="3" style="133" customWidth="1"/>
    <col min="33" max="33" width="9.7109375" style="133" customWidth="1"/>
    <col min="34" max="35" width="11.42578125" style="133" customWidth="1"/>
    <col min="36" max="37" width="11.42578125" style="133"/>
    <col min="38" max="38" width="11.42578125" style="133" customWidth="1"/>
    <col min="39" max="39" width="15.140625" style="133" customWidth="1"/>
    <col min="40" max="40" width="12.140625" style="133" customWidth="1"/>
    <col min="41" max="41" width="16.7109375" style="133" customWidth="1"/>
    <col min="42" max="42" width="22" style="133" customWidth="1"/>
    <col min="43" max="43" width="2.85546875" style="133" customWidth="1"/>
    <col min="44" max="44" width="9.5703125" style="133" customWidth="1"/>
    <col min="45" max="45" width="11.42578125" style="133"/>
    <col min="46" max="46" width="8.42578125" style="133" customWidth="1"/>
    <col min="47" max="48" width="11.42578125" style="133"/>
    <col min="49" max="49" width="14.140625" style="133" customWidth="1"/>
    <col min="50" max="50" width="16.85546875" style="133" customWidth="1"/>
    <col min="51" max="51" width="13" style="133" customWidth="1"/>
    <col min="52" max="52" width="19" style="133" customWidth="1"/>
    <col min="53" max="53" width="24.5703125" style="133" customWidth="1"/>
    <col min="54" max="54" width="2.5703125" style="133" customWidth="1"/>
    <col min="55" max="55" width="6.42578125" style="133" customWidth="1"/>
    <col min="56" max="57" width="11.42578125" style="133"/>
    <col min="58" max="58" width="5" style="133" customWidth="1"/>
    <col min="59" max="59" width="11.42578125" style="133"/>
    <col min="60" max="60" width="14.7109375" style="133" customWidth="1"/>
    <col min="61" max="61" width="14.85546875" style="133" customWidth="1"/>
    <col min="62" max="62" width="15.5703125" style="133" customWidth="1"/>
    <col min="63" max="63" width="21" style="133" customWidth="1"/>
    <col min="64" max="64" width="23.28515625" style="133" customWidth="1"/>
    <col min="65" max="65" width="1.5703125" style="133" customWidth="1"/>
    <col min="66" max="66" width="5.28515625" style="133" customWidth="1"/>
    <col min="67" max="68" width="11.42578125" style="133"/>
    <col min="69" max="69" width="5.140625" style="133" customWidth="1"/>
    <col min="70" max="70" width="11.42578125" style="133"/>
    <col min="71" max="71" width="15.140625" style="133" customWidth="1"/>
    <col min="72" max="72" width="16.7109375" style="133" customWidth="1"/>
    <col min="73" max="73" width="14.42578125" style="133" customWidth="1"/>
    <col min="74" max="74" width="20.85546875" style="133" customWidth="1"/>
    <col min="75" max="75" width="21.140625" style="133" customWidth="1"/>
    <col min="76" max="76" width="1.28515625" style="133" customWidth="1"/>
    <col min="77" max="77" width="9.140625" style="133" customWidth="1"/>
    <col min="78" max="79" width="11.42578125" style="133"/>
    <col min="80" max="80" width="10.28515625" style="133" customWidth="1"/>
    <col min="81" max="81" width="11.42578125" style="133"/>
    <col min="82" max="82" width="14.5703125" style="133" customWidth="1"/>
    <col min="83" max="83" width="13.140625" style="133" customWidth="1"/>
    <col min="84" max="84" width="12.42578125" style="133" customWidth="1"/>
    <col min="85" max="85" width="20.85546875" style="133" customWidth="1"/>
    <col min="86" max="86" width="23.28515625" style="133" customWidth="1"/>
    <col min="87" max="87" width="2.5703125" style="133" customWidth="1"/>
    <col min="88" max="88" width="5" style="133" customWidth="1"/>
    <col min="89" max="91" width="11.42578125" style="133"/>
    <col min="92" max="92" width="7.28515625" style="133" customWidth="1"/>
    <col min="93" max="93" width="14.28515625" style="133" customWidth="1"/>
    <col min="94" max="94" width="14.5703125" style="133" customWidth="1"/>
    <col min="95" max="95" width="13.140625" style="133" customWidth="1"/>
    <col min="96" max="96" width="19.42578125" style="133" customWidth="1"/>
    <col min="97" max="97" width="26" style="133" customWidth="1"/>
    <col min="98" max="98" width="1.28515625" style="133" customWidth="1"/>
    <col min="99" max="99" width="6.42578125" style="133" customWidth="1"/>
    <col min="100" max="243" width="11.42578125" style="133"/>
    <col min="244" max="16384" width="11.42578125" style="2"/>
  </cols>
  <sheetData>
    <row r="1" spans="1:55" ht="15.75" customHeight="1">
      <c r="E1" s="529" t="s">
        <v>75</v>
      </c>
      <c r="F1" s="535" t="s">
        <v>87</v>
      </c>
      <c r="G1" s="535"/>
      <c r="H1" s="535"/>
      <c r="I1" s="531" t="s">
        <v>46</v>
      </c>
      <c r="J1" s="531"/>
      <c r="K1" s="532"/>
    </row>
    <row r="2" spans="1:55" ht="18.75" thickBot="1">
      <c r="A2" s="156" t="s">
        <v>159</v>
      </c>
      <c r="E2" s="530"/>
      <c r="F2" s="536"/>
      <c r="G2" s="536"/>
      <c r="H2" s="536"/>
      <c r="I2" s="533"/>
      <c r="J2" s="533"/>
      <c r="K2" s="534"/>
      <c r="L2" s="201" t="s">
        <v>2</v>
      </c>
      <c r="M2" s="157"/>
      <c r="N2" s="523"/>
      <c r="O2" s="524"/>
      <c r="P2" s="525"/>
      <c r="Q2" s="132"/>
      <c r="R2" s="132"/>
      <c r="S2" s="132"/>
      <c r="T2" s="132"/>
      <c r="U2" s="132"/>
      <c r="V2" s="158"/>
      <c r="W2" s="201" t="s">
        <v>2</v>
      </c>
      <c r="X2" s="157"/>
      <c r="Y2" s="523"/>
      <c r="Z2" s="524"/>
      <c r="AA2" s="525"/>
      <c r="AB2" s="132"/>
      <c r="AC2" s="132"/>
      <c r="AD2" s="132"/>
      <c r="AE2" s="132"/>
      <c r="AF2" s="132"/>
      <c r="AG2" s="158"/>
      <c r="AH2" s="201" t="s">
        <v>2</v>
      </c>
      <c r="AI2" s="157"/>
      <c r="AJ2" s="523"/>
      <c r="AK2" s="524"/>
      <c r="AL2" s="525"/>
      <c r="AM2" s="132"/>
      <c r="AN2" s="132"/>
      <c r="AO2" s="132"/>
      <c r="AP2" s="132"/>
      <c r="AQ2" s="132"/>
      <c r="AR2" s="158"/>
      <c r="AS2" s="201" t="s">
        <v>2</v>
      </c>
      <c r="AT2" s="157"/>
      <c r="AU2" s="523"/>
      <c r="AV2" s="524"/>
      <c r="AW2" s="525"/>
      <c r="AX2" s="132"/>
      <c r="AY2" s="132"/>
      <c r="AZ2" s="132"/>
      <c r="BA2" s="132"/>
      <c r="BB2" s="132"/>
      <c r="BC2" s="158"/>
    </row>
    <row r="3" spans="1:55">
      <c r="A3" s="202"/>
      <c r="B3" s="203" t="s">
        <v>166</v>
      </c>
      <c r="C3" s="204"/>
      <c r="D3" s="204"/>
      <c r="E3" s="205"/>
      <c r="F3" s="205"/>
      <c r="G3" s="205"/>
      <c r="H3" s="206"/>
      <c r="I3" s="164">
        <f>I10+I17+I24+I31+I40+I47+I54+I61+I68+T3+T10+T17+T24+T31+T40+T47+T54+T61+T68+AE3+AE10+AE17+AE24+AE31+AE40+AE47+AE54+AE61+AE68+AP3+AP10+AP17+AP24+AP31+AP40+AP47+AP54+AP61+AP68+BA3+BA10+BA17+BA24+BA31+BA40+BA47+BA54+BA61+BA68</f>
        <v>0</v>
      </c>
      <c r="J3" s="207" t="s">
        <v>108</v>
      </c>
      <c r="K3" s="208"/>
      <c r="L3" s="134" t="s">
        <v>25</v>
      </c>
      <c r="M3" s="2"/>
      <c r="N3" s="2"/>
      <c r="O3" s="2"/>
      <c r="P3" s="2"/>
      <c r="Q3" s="167"/>
      <c r="R3" s="167"/>
      <c r="S3" s="167"/>
      <c r="T3" s="51"/>
      <c r="U3" s="167"/>
      <c r="V3" s="168"/>
      <c r="W3" s="134" t="s">
        <v>25</v>
      </c>
      <c r="X3" s="2"/>
      <c r="Y3" s="2"/>
      <c r="Z3" s="2"/>
      <c r="AA3" s="2"/>
      <c r="AB3" s="167"/>
      <c r="AC3" s="167"/>
      <c r="AD3" s="167"/>
      <c r="AE3" s="51"/>
      <c r="AF3" s="167"/>
      <c r="AG3" s="168"/>
      <c r="AH3" s="134" t="s">
        <v>25</v>
      </c>
      <c r="AI3" s="2"/>
      <c r="AJ3" s="2"/>
      <c r="AK3" s="2"/>
      <c r="AL3" s="2"/>
      <c r="AM3" s="167"/>
      <c r="AN3" s="167"/>
      <c r="AO3" s="167"/>
      <c r="AP3" s="51"/>
      <c r="AQ3" s="167"/>
      <c r="AR3" s="168"/>
      <c r="AS3" s="134" t="s">
        <v>25</v>
      </c>
      <c r="AT3" s="2"/>
      <c r="AU3" s="2"/>
      <c r="AV3" s="2"/>
      <c r="AW3" s="2"/>
      <c r="AX3" s="167"/>
      <c r="AY3" s="167"/>
      <c r="AZ3" s="167"/>
      <c r="BA3" s="51"/>
      <c r="BB3" s="167"/>
      <c r="BC3" s="168"/>
    </row>
    <row r="4" spans="1:55">
      <c r="A4" s="209"/>
      <c r="B4" s="210" t="s">
        <v>172</v>
      </c>
      <c r="C4" s="205"/>
      <c r="D4" s="205"/>
      <c r="E4" s="205"/>
      <c r="F4" s="205"/>
      <c r="G4" s="205"/>
      <c r="H4" s="211"/>
      <c r="I4" s="172">
        <f>Finanzplan!W22+Finanzplan!W23</f>
        <v>0</v>
      </c>
      <c r="J4" s="212" t="s">
        <v>109</v>
      </c>
      <c r="K4" s="213"/>
      <c r="L4" s="134" t="s">
        <v>70</v>
      </c>
      <c r="M4" s="2"/>
      <c r="N4" s="2"/>
      <c r="O4" s="2"/>
      <c r="P4" s="2" t="s">
        <v>0</v>
      </c>
      <c r="Q4" s="50"/>
      <c r="R4" s="175" t="s">
        <v>1</v>
      </c>
      <c r="S4" s="50"/>
      <c r="T4" s="176">
        <f>ROUND(DATEDIF(Q4,S4+IF(Q4&lt;&gt;0,1,0),"d")/7,2)</f>
        <v>0</v>
      </c>
      <c r="U4" s="177"/>
      <c r="V4" s="178"/>
      <c r="W4" s="134" t="s">
        <v>70</v>
      </c>
      <c r="X4" s="2"/>
      <c r="Y4" s="2"/>
      <c r="Z4" s="2"/>
      <c r="AA4" s="2" t="s">
        <v>0</v>
      </c>
      <c r="AB4" s="50"/>
      <c r="AC4" s="175" t="s">
        <v>1</v>
      </c>
      <c r="AD4" s="50"/>
      <c r="AE4" s="176">
        <f>ROUND(DATEDIF(AB4,AD4+IF(AB4&lt;&gt;0,1,0),"d")/7,2)</f>
        <v>0</v>
      </c>
      <c r="AF4" s="177"/>
      <c r="AG4" s="178"/>
      <c r="AH4" s="134" t="s">
        <v>70</v>
      </c>
      <c r="AI4" s="2"/>
      <c r="AJ4" s="2"/>
      <c r="AK4" s="2"/>
      <c r="AL4" s="2" t="s">
        <v>0</v>
      </c>
      <c r="AM4" s="50"/>
      <c r="AN4" s="175" t="s">
        <v>1</v>
      </c>
      <c r="AO4" s="50"/>
      <c r="AP4" s="176">
        <f>ROUND(DATEDIF(AM4,AO4+IF(AM4&lt;&gt;0,1,0),"d")/7,2)</f>
        <v>0</v>
      </c>
      <c r="AQ4" s="177"/>
      <c r="AR4" s="178"/>
      <c r="AS4" s="134" t="s">
        <v>70</v>
      </c>
      <c r="AT4" s="2"/>
      <c r="AU4" s="2"/>
      <c r="AV4" s="2"/>
      <c r="AW4" s="2" t="s">
        <v>0</v>
      </c>
      <c r="AX4" s="50"/>
      <c r="AY4" s="175" t="s">
        <v>1</v>
      </c>
      <c r="AZ4" s="50"/>
      <c r="BA4" s="176">
        <f>ROUND(DATEDIF(AX4,AZ4+IF(AX4&lt;&gt;0,1,0),"d")/7,2)</f>
        <v>0</v>
      </c>
      <c r="BB4" s="177"/>
      <c r="BC4" s="178"/>
    </row>
    <row r="5" spans="1:55">
      <c r="A5" s="209"/>
      <c r="B5" s="210" t="s">
        <v>14</v>
      </c>
      <c r="C5" s="205"/>
      <c r="D5" s="205"/>
      <c r="E5" s="205"/>
      <c r="F5" s="205"/>
      <c r="G5" s="205"/>
      <c r="H5" s="211"/>
      <c r="I5" s="179">
        <f>ROUND((I12+I19+I26+I33+I42+I49+I56+I63+I70+T5+T12+T19+T26+T33+T42+T49+T56+T63+T70+AE5+AE12+AE19+AE26+AE33+AE42+AE49+AE56+AE63+AE70+AP5+AP12+AP19+AP26+AP33+AP42+AP49+AP56+AP63+AP70+BA5+BA12+BA19+BA26+BA33+BA42+BA49+BA56+BA63+BA70),2)</f>
        <v>0</v>
      </c>
      <c r="J5" s="205"/>
      <c r="K5" s="214"/>
      <c r="L5" s="134" t="s">
        <v>71</v>
      </c>
      <c r="M5" s="2"/>
      <c r="N5" s="2"/>
      <c r="O5" s="2"/>
      <c r="P5" s="2"/>
      <c r="Q5" s="2"/>
      <c r="R5" s="2"/>
      <c r="S5" s="2"/>
      <c r="T5" s="52"/>
      <c r="U5" s="2"/>
      <c r="V5" s="178"/>
      <c r="W5" s="134" t="s">
        <v>71</v>
      </c>
      <c r="X5" s="2"/>
      <c r="Y5" s="2"/>
      <c r="Z5" s="2"/>
      <c r="AA5" s="2"/>
      <c r="AB5" s="2"/>
      <c r="AC5" s="2"/>
      <c r="AD5" s="2"/>
      <c r="AE5" s="52"/>
      <c r="AF5" s="2"/>
      <c r="AG5" s="178"/>
      <c r="AH5" s="134" t="s">
        <v>71</v>
      </c>
      <c r="AI5" s="2"/>
      <c r="AJ5" s="2"/>
      <c r="AK5" s="2"/>
      <c r="AL5" s="2"/>
      <c r="AM5" s="2"/>
      <c r="AN5" s="2"/>
      <c r="AO5" s="2"/>
      <c r="AP5" s="52"/>
      <c r="AQ5" s="2"/>
      <c r="AR5" s="178"/>
      <c r="AS5" s="134" t="s">
        <v>71</v>
      </c>
      <c r="AT5" s="2"/>
      <c r="AU5" s="2"/>
      <c r="AV5" s="2"/>
      <c r="AW5" s="2"/>
      <c r="AX5" s="2"/>
      <c r="AY5" s="2"/>
      <c r="AZ5" s="2"/>
      <c r="BA5" s="52"/>
      <c r="BB5" s="2"/>
      <c r="BC5" s="178"/>
    </row>
    <row r="6" spans="1:55" ht="14.45" customHeight="1">
      <c r="A6" s="209"/>
      <c r="B6" s="210" t="s">
        <v>107</v>
      </c>
      <c r="C6" s="205"/>
      <c r="D6" s="205"/>
      <c r="E6" s="205"/>
      <c r="F6" s="205"/>
      <c r="G6" s="205"/>
      <c r="H6" s="211"/>
      <c r="I6" s="181">
        <f>ROUND(IFERROR(I5/K8,0),2)</f>
        <v>0</v>
      </c>
      <c r="J6" s="205"/>
      <c r="K6" s="214"/>
      <c r="L6" s="182"/>
      <c r="M6" s="183" t="s">
        <v>4</v>
      </c>
      <c r="N6" s="183"/>
      <c r="O6" s="183"/>
      <c r="P6" s="183"/>
      <c r="Q6" s="183"/>
      <c r="R6" s="183"/>
      <c r="S6" s="183"/>
      <c r="T6" s="184">
        <f>ROUND(IFERROR(T5/V7,0),2)</f>
        <v>0</v>
      </c>
      <c r="U6" s="183"/>
      <c r="V6" s="185"/>
      <c r="W6" s="182"/>
      <c r="X6" s="183" t="s">
        <v>4</v>
      </c>
      <c r="Y6" s="183"/>
      <c r="Z6" s="183"/>
      <c r="AA6" s="183"/>
      <c r="AB6" s="183"/>
      <c r="AC6" s="183"/>
      <c r="AD6" s="183"/>
      <c r="AE6" s="184">
        <f>ROUND(IFERROR(AE5/AG7,0),2)</f>
        <v>0</v>
      </c>
      <c r="AF6" s="183"/>
      <c r="AG6" s="185"/>
      <c r="AH6" s="182"/>
      <c r="AI6" s="183" t="s">
        <v>4</v>
      </c>
      <c r="AJ6" s="183"/>
      <c r="AK6" s="183"/>
      <c r="AL6" s="183"/>
      <c r="AM6" s="183"/>
      <c r="AN6" s="183"/>
      <c r="AO6" s="183"/>
      <c r="AP6" s="184">
        <f>ROUND(IFERROR(AP5/AR7,0),2)</f>
        <v>0</v>
      </c>
      <c r="AQ6" s="183"/>
      <c r="AR6" s="185"/>
      <c r="AS6" s="182"/>
      <c r="AT6" s="183" t="s">
        <v>4</v>
      </c>
      <c r="AU6" s="183"/>
      <c r="AV6" s="183"/>
      <c r="AW6" s="183"/>
      <c r="AX6" s="183"/>
      <c r="AY6" s="183"/>
      <c r="AZ6" s="183"/>
      <c r="BA6" s="184">
        <f>ROUND(IFERROR(BA5/BC7,0),2)</f>
        <v>0</v>
      </c>
      <c r="BB6" s="183"/>
      <c r="BC6" s="185"/>
    </row>
    <row r="7" spans="1:55" ht="15" customHeight="1">
      <c r="A7" s="209"/>
      <c r="B7" s="215"/>
      <c r="C7" s="205"/>
      <c r="D7" s="205"/>
      <c r="E7" s="205"/>
      <c r="F7" s="205"/>
      <c r="G7" s="205"/>
      <c r="H7" s="216" t="s">
        <v>10</v>
      </c>
      <c r="I7" s="188">
        <f>(IFERROR(IF(I6&gt;35,(K8*Info_IT!D7),I12+I19+I26+I33+I42+I49+I56+I63+I70+T5+T12+T19+T26+T33+T42+T49+T56+T63+T70+AE5+AE12+AE19+AE26+AE33+AE42+AE49+AE56+AE63+AE70+AP5+AP12+AP19+AP26+AP33+AP42+AP49+AP56+AP63+AP70+BA5+BA12+BA19+BA26+BA33+BA42+BA49+BA56+BA63+BA70),0))</f>
        <v>0</v>
      </c>
      <c r="J7" s="205"/>
      <c r="K7" s="214"/>
      <c r="L7" s="189" t="str">
        <f>IF(T4&lt;52,"Nur bei Durchrechnungszeitraum-Variante zusätzlich befüllen:","Ganzjahresbetrieb eingetragen - kein DRZ möglich!")</f>
        <v>Nur bei Durchrechnungszeitraum-Variante zusätzlich befüllen:</v>
      </c>
      <c r="M7" s="190"/>
      <c r="N7" s="190"/>
      <c r="O7" s="190"/>
      <c r="P7" s="190"/>
      <c r="Q7" s="190" t="s">
        <v>3</v>
      </c>
      <c r="R7" s="190"/>
      <c r="S7" s="65"/>
      <c r="T7" s="521" t="s">
        <v>28</v>
      </c>
      <c r="U7" s="522"/>
      <c r="V7" s="191">
        <f>ROUND(T4*T3,0)</f>
        <v>0</v>
      </c>
      <c r="W7" s="189" t="str">
        <f>IF(AE4&lt;52,"Nur bei Durchrechnungszeitraum-Variante zusätzlich befüllen:","Ganzjahresbetrieb eingetragen - kein DRZ möglich!")</f>
        <v>Nur bei Durchrechnungszeitraum-Variante zusätzlich befüllen:</v>
      </c>
      <c r="X7" s="190"/>
      <c r="Y7" s="190"/>
      <c r="Z7" s="190"/>
      <c r="AA7" s="190"/>
      <c r="AB7" s="190" t="s">
        <v>3</v>
      </c>
      <c r="AC7" s="190"/>
      <c r="AD7" s="65"/>
      <c r="AE7" s="521" t="s">
        <v>28</v>
      </c>
      <c r="AF7" s="522"/>
      <c r="AG7" s="191">
        <f>ROUND(AE4*AE3,0)</f>
        <v>0</v>
      </c>
      <c r="AH7" s="189" t="str">
        <f>IF(AP4&lt;52,"Nur bei Durchrechnungszeitraum-Variante zusätzlich befüllen:","Ganzjahresbetrieb eingetragen - kein DRZ möglich!")</f>
        <v>Nur bei Durchrechnungszeitraum-Variante zusätzlich befüllen:</v>
      </c>
      <c r="AI7" s="190"/>
      <c r="AJ7" s="190"/>
      <c r="AK7" s="190"/>
      <c r="AL7" s="190"/>
      <c r="AM7" s="190" t="s">
        <v>3</v>
      </c>
      <c r="AN7" s="190"/>
      <c r="AO7" s="65"/>
      <c r="AP7" s="521" t="s">
        <v>28</v>
      </c>
      <c r="AQ7" s="522"/>
      <c r="AR7" s="191">
        <f>ROUND(AP4*AP3,0)</f>
        <v>0</v>
      </c>
      <c r="AS7" s="189" t="str">
        <f>IF(BA4&lt;52,"Nur bei Durchrechnungszeitraum-Variante zusätzlich befüllen:","Ganzjahresbetrieb eingetragen - kein DRZ möglich!")</f>
        <v>Nur bei Durchrechnungszeitraum-Variante zusätzlich befüllen:</v>
      </c>
      <c r="AT7" s="190"/>
      <c r="AU7" s="190"/>
      <c r="AV7" s="190"/>
      <c r="AW7" s="190"/>
      <c r="AX7" s="190" t="s">
        <v>3</v>
      </c>
      <c r="AY7" s="190"/>
      <c r="AZ7" s="65"/>
      <c r="BA7" s="521" t="s">
        <v>28</v>
      </c>
      <c r="BB7" s="522"/>
      <c r="BC7" s="191">
        <f>ROUND(BA4*BA3,0)</f>
        <v>0</v>
      </c>
    </row>
    <row r="8" spans="1:55" ht="15" customHeight="1">
      <c r="A8" s="209"/>
      <c r="B8" s="210" t="s">
        <v>15</v>
      </c>
      <c r="C8" s="205"/>
      <c r="D8" s="205"/>
      <c r="E8" s="205"/>
      <c r="F8" s="205"/>
      <c r="G8" s="205"/>
      <c r="H8" s="217"/>
      <c r="I8" s="332">
        <f>ROUND((MAX(0,I5-I7)),2)</f>
        <v>0</v>
      </c>
      <c r="J8" s="205"/>
      <c r="K8" s="338">
        <f>K14+K21+K28+K35+K44+K51+K58+K65+K72+V7+V14+V21+V28+V35+V44+V51+V58+V65+V72+AG7+AG14+AG21+AG28+AG35+AG44+AG51+AG58+AG65+AG72+AR7+AR14+AR21+AR28+AR35+AR44+AR51+AR58+AR65+AR72+BC7+BC14+BC21+BC28+BC35+BC44+BC51+BC58+BC65+BC72</f>
        <v>0</v>
      </c>
      <c r="L8" s="193" t="s">
        <v>72</v>
      </c>
      <c r="M8" s="194"/>
      <c r="N8" s="194"/>
      <c r="O8" s="340" t="s">
        <v>26</v>
      </c>
      <c r="P8" s="63"/>
      <c r="Q8" s="194" t="s">
        <v>27</v>
      </c>
      <c r="R8" s="63"/>
      <c r="S8" s="195">
        <f>ROUND(DATEDIF(P8,R8+IF(P8&lt;&gt;0,1,0),"d")/7,2)</f>
        <v>0</v>
      </c>
      <c r="T8" s="520"/>
      <c r="U8" s="520"/>
      <c r="V8" s="196">
        <f>ROUND(S7*S8,0)</f>
        <v>0</v>
      </c>
      <c r="W8" s="193" t="s">
        <v>72</v>
      </c>
      <c r="X8" s="194"/>
      <c r="Y8" s="194"/>
      <c r="Z8" s="340" t="s">
        <v>26</v>
      </c>
      <c r="AA8" s="63"/>
      <c r="AB8" s="194" t="s">
        <v>27</v>
      </c>
      <c r="AC8" s="63"/>
      <c r="AD8" s="195">
        <f>ROUND(DATEDIF(AA8,AC8+IF(AA8&lt;&gt;0,1,0),"d")/7,2)</f>
        <v>0</v>
      </c>
      <c r="AE8" s="520"/>
      <c r="AF8" s="520"/>
      <c r="AG8" s="196">
        <f>ROUND(AD7*AD8,0)</f>
        <v>0</v>
      </c>
      <c r="AH8" s="193" t="s">
        <v>72</v>
      </c>
      <c r="AI8" s="194"/>
      <c r="AJ8" s="194"/>
      <c r="AK8" s="340" t="s">
        <v>26</v>
      </c>
      <c r="AL8" s="63"/>
      <c r="AM8" s="194" t="s">
        <v>27</v>
      </c>
      <c r="AN8" s="63"/>
      <c r="AO8" s="195">
        <f>ROUND(DATEDIF(AL8,AN8+IF(AL8&lt;&gt;0,1,0),"d")/7,2)</f>
        <v>0</v>
      </c>
      <c r="AP8" s="520"/>
      <c r="AQ8" s="520"/>
      <c r="AR8" s="196">
        <f>ROUND(AO7*AO8,0)</f>
        <v>0</v>
      </c>
      <c r="AS8" s="193" t="s">
        <v>72</v>
      </c>
      <c r="AT8" s="194"/>
      <c r="AU8" s="194"/>
      <c r="AV8" s="340" t="s">
        <v>26</v>
      </c>
      <c r="AW8" s="63"/>
      <c r="AX8" s="194" t="s">
        <v>27</v>
      </c>
      <c r="AY8" s="63"/>
      <c r="AZ8" s="195">
        <f>ROUND(DATEDIF(AW8,AY8+IF(AW8&lt;&gt;0,1,0),"d")/7,2)</f>
        <v>0</v>
      </c>
      <c r="BA8" s="520"/>
      <c r="BB8" s="520"/>
      <c r="BC8" s="196">
        <f>ROUND(AZ7*AZ8,0)</f>
        <v>0</v>
      </c>
    </row>
    <row r="9" spans="1:55" ht="15.75" customHeight="1">
      <c r="A9" s="201" t="s">
        <v>2</v>
      </c>
      <c r="B9" s="157"/>
      <c r="C9" s="523"/>
      <c r="D9" s="524"/>
      <c r="E9" s="525"/>
      <c r="F9" s="167"/>
      <c r="G9" s="167"/>
      <c r="H9" s="167"/>
      <c r="I9" s="167"/>
      <c r="J9" s="167"/>
      <c r="K9" s="168"/>
      <c r="L9" s="197" t="s">
        <v>2</v>
      </c>
      <c r="M9" s="198"/>
      <c r="N9" s="526"/>
      <c r="O9" s="527"/>
      <c r="P9" s="528"/>
      <c r="Q9" s="2"/>
      <c r="R9" s="2"/>
      <c r="S9" s="2"/>
      <c r="T9" s="2"/>
      <c r="U9" s="2"/>
      <c r="V9" s="178"/>
      <c r="W9" s="197" t="s">
        <v>2</v>
      </c>
      <c r="X9" s="198"/>
      <c r="Y9" s="526"/>
      <c r="Z9" s="527"/>
      <c r="AA9" s="528"/>
      <c r="AB9" s="2"/>
      <c r="AC9" s="2"/>
      <c r="AD9" s="2"/>
      <c r="AE9" s="2"/>
      <c r="AF9" s="2"/>
      <c r="AG9" s="178"/>
      <c r="AH9" s="197" t="s">
        <v>2</v>
      </c>
      <c r="AI9" s="198"/>
      <c r="AJ9" s="526"/>
      <c r="AK9" s="527"/>
      <c r="AL9" s="528"/>
      <c r="AM9" s="2"/>
      <c r="AN9" s="2"/>
      <c r="AO9" s="2"/>
      <c r="AP9" s="2"/>
      <c r="AQ9" s="2"/>
      <c r="AR9" s="178"/>
      <c r="AS9" s="197" t="s">
        <v>2</v>
      </c>
      <c r="AT9" s="198"/>
      <c r="AU9" s="526"/>
      <c r="AV9" s="527"/>
      <c r="AW9" s="528"/>
      <c r="AX9" s="2"/>
      <c r="AY9" s="2"/>
      <c r="AZ9" s="2"/>
      <c r="BA9" s="2"/>
      <c r="BB9" s="2"/>
      <c r="BC9" s="178"/>
    </row>
    <row r="10" spans="1:55">
      <c r="A10" s="134" t="s">
        <v>25</v>
      </c>
      <c r="I10" s="51"/>
      <c r="K10" s="178"/>
      <c r="L10" s="134" t="s">
        <v>25</v>
      </c>
      <c r="M10" s="2"/>
      <c r="N10" s="2"/>
      <c r="O10" s="2"/>
      <c r="P10" s="2"/>
      <c r="Q10" s="2"/>
      <c r="R10" s="2"/>
      <c r="S10" s="2"/>
      <c r="T10" s="51"/>
      <c r="U10" s="2"/>
      <c r="V10" s="178"/>
      <c r="W10" s="134" t="s">
        <v>25</v>
      </c>
      <c r="X10" s="2"/>
      <c r="Y10" s="2"/>
      <c r="Z10" s="2"/>
      <c r="AA10" s="2"/>
      <c r="AB10" s="2"/>
      <c r="AC10" s="2"/>
      <c r="AD10" s="2"/>
      <c r="AE10" s="51"/>
      <c r="AF10" s="2"/>
      <c r="AG10" s="178"/>
      <c r="AH10" s="134" t="s">
        <v>25</v>
      </c>
      <c r="AI10" s="2"/>
      <c r="AJ10" s="2"/>
      <c r="AK10" s="2"/>
      <c r="AL10" s="2"/>
      <c r="AM10" s="2"/>
      <c r="AN10" s="2"/>
      <c r="AO10" s="2"/>
      <c r="AP10" s="51"/>
      <c r="AQ10" s="2"/>
      <c r="AR10" s="178"/>
      <c r="AS10" s="134" t="s">
        <v>25</v>
      </c>
      <c r="AT10" s="2"/>
      <c r="AU10" s="2"/>
      <c r="AV10" s="2"/>
      <c r="AW10" s="2"/>
      <c r="AX10" s="2"/>
      <c r="AY10" s="2"/>
      <c r="AZ10" s="2"/>
      <c r="BA10" s="51"/>
      <c r="BB10" s="2"/>
      <c r="BC10" s="178"/>
    </row>
    <row r="11" spans="1:55">
      <c r="A11" s="134" t="s">
        <v>70</v>
      </c>
      <c r="E11" s="2" t="s">
        <v>0</v>
      </c>
      <c r="F11" s="50"/>
      <c r="G11" s="175" t="s">
        <v>1</v>
      </c>
      <c r="H11" s="50"/>
      <c r="I11" s="176">
        <f>ROUND(DATEDIF(F11,H11+IF(F11&lt;&gt;0,1,0),"d")/7,2)</f>
        <v>0</v>
      </c>
      <c r="J11" s="177"/>
      <c r="K11" s="178"/>
      <c r="L11" s="134" t="s">
        <v>70</v>
      </c>
      <c r="M11" s="2"/>
      <c r="N11" s="2"/>
      <c r="O11" s="2"/>
      <c r="P11" s="2" t="s">
        <v>0</v>
      </c>
      <c r="Q11" s="50"/>
      <c r="R11" s="175" t="s">
        <v>1</v>
      </c>
      <c r="S11" s="50"/>
      <c r="T11" s="176">
        <f>ROUND(DATEDIF(Q11,S11+IF(Q11&lt;&gt;0,1,0),"d")/7,2)</f>
        <v>0</v>
      </c>
      <c r="U11" s="2"/>
      <c r="V11" s="178"/>
      <c r="W11" s="134" t="s">
        <v>70</v>
      </c>
      <c r="X11" s="2"/>
      <c r="Y11" s="2"/>
      <c r="Z11" s="2"/>
      <c r="AA11" s="2" t="s">
        <v>0</v>
      </c>
      <c r="AB11" s="50"/>
      <c r="AC11" s="175" t="s">
        <v>1</v>
      </c>
      <c r="AD11" s="50"/>
      <c r="AE11" s="176">
        <f>ROUND(DATEDIF(AB11,AD11+IF(AB11&lt;&gt;0,1,0),"d")/7,2)</f>
        <v>0</v>
      </c>
      <c r="AF11" s="2"/>
      <c r="AG11" s="178"/>
      <c r="AH11" s="134" t="s">
        <v>70</v>
      </c>
      <c r="AI11" s="2"/>
      <c r="AJ11" s="2"/>
      <c r="AK11" s="2"/>
      <c r="AL11" s="2" t="s">
        <v>0</v>
      </c>
      <c r="AM11" s="50"/>
      <c r="AN11" s="175" t="s">
        <v>1</v>
      </c>
      <c r="AO11" s="50"/>
      <c r="AP11" s="176">
        <f>ROUND(DATEDIF(AM11,AO11+IF(AM11&lt;&gt;0,1,0),"d")/7,2)</f>
        <v>0</v>
      </c>
      <c r="AQ11" s="2"/>
      <c r="AR11" s="178"/>
      <c r="AS11" s="134" t="s">
        <v>70</v>
      </c>
      <c r="AT11" s="2"/>
      <c r="AU11" s="2"/>
      <c r="AV11" s="2"/>
      <c r="AW11" s="2" t="s">
        <v>0</v>
      </c>
      <c r="AX11" s="50"/>
      <c r="AY11" s="175" t="s">
        <v>1</v>
      </c>
      <c r="AZ11" s="50"/>
      <c r="BA11" s="176">
        <f>ROUND(DATEDIF(AX11,AZ11+IF(AX11&lt;&gt;0,1,0),"d")/7,2)</f>
        <v>0</v>
      </c>
      <c r="BB11" s="2"/>
      <c r="BC11" s="178"/>
    </row>
    <row r="12" spans="1:55">
      <c r="A12" s="134" t="s">
        <v>71</v>
      </c>
      <c r="I12" s="52"/>
      <c r="K12" s="178"/>
      <c r="L12" s="134" t="s">
        <v>71</v>
      </c>
      <c r="M12" s="2"/>
      <c r="N12" s="2"/>
      <c r="O12" s="2"/>
      <c r="P12" s="2"/>
      <c r="Q12" s="2"/>
      <c r="R12" s="2"/>
      <c r="S12" s="2"/>
      <c r="T12" s="52"/>
      <c r="U12" s="2"/>
      <c r="V12" s="178"/>
      <c r="W12" s="134" t="s">
        <v>71</v>
      </c>
      <c r="X12" s="2"/>
      <c r="Y12" s="2"/>
      <c r="Z12" s="2"/>
      <c r="AA12" s="2"/>
      <c r="AB12" s="2"/>
      <c r="AC12" s="2"/>
      <c r="AD12" s="2"/>
      <c r="AE12" s="52"/>
      <c r="AF12" s="2"/>
      <c r="AG12" s="178"/>
      <c r="AH12" s="134" t="s">
        <v>71</v>
      </c>
      <c r="AI12" s="2"/>
      <c r="AJ12" s="2"/>
      <c r="AK12" s="2"/>
      <c r="AL12" s="2"/>
      <c r="AM12" s="2"/>
      <c r="AN12" s="2"/>
      <c r="AO12" s="2"/>
      <c r="AP12" s="52"/>
      <c r="AQ12" s="2"/>
      <c r="AR12" s="178"/>
      <c r="AS12" s="134" t="s">
        <v>71</v>
      </c>
      <c r="AT12" s="2"/>
      <c r="AU12" s="2"/>
      <c r="AV12" s="2"/>
      <c r="AW12" s="2"/>
      <c r="AX12" s="2"/>
      <c r="AY12" s="2"/>
      <c r="AZ12" s="2"/>
      <c r="BA12" s="52"/>
      <c r="BB12" s="2"/>
      <c r="BC12" s="178"/>
    </row>
    <row r="13" spans="1:55" ht="14.45" customHeight="1">
      <c r="A13" s="182"/>
      <c r="B13" s="183" t="s">
        <v>4</v>
      </c>
      <c r="C13" s="183"/>
      <c r="D13" s="183"/>
      <c r="E13" s="183"/>
      <c r="F13" s="183"/>
      <c r="G13" s="183"/>
      <c r="H13" s="183"/>
      <c r="I13" s="184">
        <f>ROUND(IFERROR(I12/K14,0),2)</f>
        <v>0</v>
      </c>
      <c r="J13" s="183"/>
      <c r="K13" s="185"/>
      <c r="L13" s="182"/>
      <c r="M13" s="183" t="s">
        <v>4</v>
      </c>
      <c r="N13" s="183"/>
      <c r="O13" s="183"/>
      <c r="P13" s="183"/>
      <c r="Q13" s="183"/>
      <c r="R13" s="183"/>
      <c r="S13" s="183"/>
      <c r="T13" s="184">
        <f>ROUND(IFERROR(T12/V14,0),2)</f>
        <v>0</v>
      </c>
      <c r="U13" s="183"/>
      <c r="V13" s="185"/>
      <c r="W13" s="182"/>
      <c r="X13" s="183" t="s">
        <v>4</v>
      </c>
      <c r="Y13" s="183"/>
      <c r="Z13" s="183"/>
      <c r="AA13" s="183"/>
      <c r="AB13" s="183"/>
      <c r="AC13" s="183"/>
      <c r="AD13" s="183"/>
      <c r="AE13" s="184">
        <f>ROUND(IFERROR(AE12/AG14,0),2)</f>
        <v>0</v>
      </c>
      <c r="AF13" s="183"/>
      <c r="AG13" s="185"/>
      <c r="AH13" s="182"/>
      <c r="AI13" s="183" t="s">
        <v>4</v>
      </c>
      <c r="AJ13" s="183"/>
      <c r="AK13" s="183"/>
      <c r="AL13" s="183"/>
      <c r="AM13" s="183"/>
      <c r="AN13" s="183"/>
      <c r="AO13" s="183"/>
      <c r="AP13" s="184">
        <f>ROUND(IFERROR(AP12/AR14,0),2)</f>
        <v>0</v>
      </c>
      <c r="AQ13" s="183"/>
      <c r="AR13" s="185"/>
      <c r="AS13" s="182"/>
      <c r="AT13" s="183" t="s">
        <v>4</v>
      </c>
      <c r="AU13" s="183"/>
      <c r="AV13" s="183"/>
      <c r="AW13" s="183"/>
      <c r="AX13" s="183"/>
      <c r="AY13" s="183"/>
      <c r="AZ13" s="183"/>
      <c r="BA13" s="184">
        <f>ROUND(IFERROR(BA12/BC14,0),2)</f>
        <v>0</v>
      </c>
      <c r="BB13" s="183"/>
      <c r="BC13" s="185"/>
    </row>
    <row r="14" spans="1:55" ht="15" customHeight="1">
      <c r="A14" s="189" t="str">
        <f>IF(I11&lt;52,"Nur bei Durchrechnungszeitraum-Variante zusätzlich befüllen:","Ganzjahresbetrieb eingetragen - kein DRZ möglich!")</f>
        <v>Nur bei Durchrechnungszeitraum-Variante zusätzlich befüllen:</v>
      </c>
      <c r="B14" s="190"/>
      <c r="C14" s="190"/>
      <c r="D14" s="190"/>
      <c r="E14" s="190"/>
      <c r="F14" s="190" t="s">
        <v>3</v>
      </c>
      <c r="G14" s="190"/>
      <c r="H14" s="65"/>
      <c r="I14" s="521" t="s">
        <v>28</v>
      </c>
      <c r="J14" s="522"/>
      <c r="K14" s="191">
        <f>ROUND(I11*I10,0)</f>
        <v>0</v>
      </c>
      <c r="L14" s="189" t="str">
        <f>IF(T11&lt;52,"Nur bei Durchrechnungszeitraum-Variante zusätzlich befüllen:","Ganzjahresbetrieb eingetragen - kein DRZ möglich!")</f>
        <v>Nur bei Durchrechnungszeitraum-Variante zusätzlich befüllen:</v>
      </c>
      <c r="M14" s="190"/>
      <c r="N14" s="190"/>
      <c r="O14" s="190"/>
      <c r="P14" s="190"/>
      <c r="Q14" s="190" t="s">
        <v>3</v>
      </c>
      <c r="R14" s="190"/>
      <c r="S14" s="65"/>
      <c r="T14" s="521" t="s">
        <v>28</v>
      </c>
      <c r="U14" s="522"/>
      <c r="V14" s="191">
        <f>ROUND(T11*T10,0)</f>
        <v>0</v>
      </c>
      <c r="W14" s="189" t="str">
        <f>IF(AE11&lt;52,"Nur bei Durchrechnungszeitraum-Variante zusätzlich befüllen:","Ganzjahresbetrieb eingetragen - kein DRZ möglich!")</f>
        <v>Nur bei Durchrechnungszeitraum-Variante zusätzlich befüllen:</v>
      </c>
      <c r="X14" s="190"/>
      <c r="Y14" s="190"/>
      <c r="Z14" s="190"/>
      <c r="AA14" s="190"/>
      <c r="AB14" s="190" t="s">
        <v>3</v>
      </c>
      <c r="AC14" s="190"/>
      <c r="AD14" s="65"/>
      <c r="AE14" s="521" t="s">
        <v>28</v>
      </c>
      <c r="AF14" s="522"/>
      <c r="AG14" s="191">
        <f>ROUND(AE11*AE10,0)</f>
        <v>0</v>
      </c>
      <c r="AH14" s="189" t="str">
        <f>IF(AP11&lt;52,"Nur bei Durchrechnungszeitraum-Variante zusätzlich befüllen:","Ganzjahresbetrieb eingetragen - kein DRZ möglich!")</f>
        <v>Nur bei Durchrechnungszeitraum-Variante zusätzlich befüllen:</v>
      </c>
      <c r="AI14" s="190"/>
      <c r="AJ14" s="190"/>
      <c r="AK14" s="190"/>
      <c r="AL14" s="190"/>
      <c r="AM14" s="190" t="s">
        <v>3</v>
      </c>
      <c r="AN14" s="190"/>
      <c r="AO14" s="65"/>
      <c r="AP14" s="521" t="s">
        <v>28</v>
      </c>
      <c r="AQ14" s="522"/>
      <c r="AR14" s="191">
        <f>ROUND(AP11*AP10,0)</f>
        <v>0</v>
      </c>
      <c r="AS14" s="189" t="str">
        <f>IF(BA11&lt;52,"Nur bei Durchrechnungszeitraum-Variante zusätzlich befüllen:","Ganzjahresbetrieb eingetragen - kein DRZ möglich!")</f>
        <v>Nur bei Durchrechnungszeitraum-Variante zusätzlich befüllen:</v>
      </c>
      <c r="AT14" s="190"/>
      <c r="AU14" s="190"/>
      <c r="AV14" s="190"/>
      <c r="AW14" s="190"/>
      <c r="AX14" s="190" t="s">
        <v>3</v>
      </c>
      <c r="AY14" s="190"/>
      <c r="AZ14" s="65"/>
      <c r="BA14" s="521" t="s">
        <v>28</v>
      </c>
      <c r="BB14" s="522"/>
      <c r="BC14" s="191">
        <f>ROUND(BA11*BA10,0)</f>
        <v>0</v>
      </c>
    </row>
    <row r="15" spans="1:55">
      <c r="A15" s="193" t="s">
        <v>72</v>
      </c>
      <c r="B15" s="194"/>
      <c r="C15" s="194"/>
      <c r="D15" s="318" t="s">
        <v>26</v>
      </c>
      <c r="E15" s="63"/>
      <c r="F15" s="194" t="s">
        <v>27</v>
      </c>
      <c r="G15" s="63"/>
      <c r="H15" s="195">
        <f>ROUND(DATEDIF(E15,G15+IF(E15&lt;&gt;0,1,0),"d")/7,2)</f>
        <v>0</v>
      </c>
      <c r="I15" s="520"/>
      <c r="J15" s="520"/>
      <c r="K15" s="196">
        <f>ROUND(H14*H15,0)</f>
        <v>0</v>
      </c>
      <c r="L15" s="199" t="s">
        <v>72</v>
      </c>
      <c r="M15" s="190"/>
      <c r="N15" s="190"/>
      <c r="O15" s="339" t="s">
        <v>26</v>
      </c>
      <c r="P15" s="64"/>
      <c r="Q15" s="190" t="s">
        <v>27</v>
      </c>
      <c r="R15" s="64"/>
      <c r="S15" s="200">
        <f>ROUND(DATEDIF(P15,R15+IF(P15&lt;&gt;0,1,0),"d")/7,2)</f>
        <v>0</v>
      </c>
      <c r="T15" s="522"/>
      <c r="U15" s="522"/>
      <c r="V15" s="191">
        <f>ROUND(S14*S15,0)</f>
        <v>0</v>
      </c>
      <c r="W15" s="199" t="s">
        <v>72</v>
      </c>
      <c r="X15" s="190"/>
      <c r="Y15" s="190"/>
      <c r="Z15" s="339" t="s">
        <v>26</v>
      </c>
      <c r="AA15" s="64"/>
      <c r="AB15" s="190" t="s">
        <v>27</v>
      </c>
      <c r="AC15" s="64"/>
      <c r="AD15" s="200">
        <f>ROUND(DATEDIF(AA15,AC15+IF(AA15&lt;&gt;0,1,0),"d")/7,2)</f>
        <v>0</v>
      </c>
      <c r="AE15" s="522"/>
      <c r="AF15" s="522"/>
      <c r="AG15" s="191">
        <f>ROUND(AD14*AD15,0)</f>
        <v>0</v>
      </c>
      <c r="AH15" s="199" t="s">
        <v>72</v>
      </c>
      <c r="AI15" s="190"/>
      <c r="AJ15" s="190"/>
      <c r="AK15" s="339" t="s">
        <v>26</v>
      </c>
      <c r="AL15" s="64"/>
      <c r="AM15" s="190" t="s">
        <v>27</v>
      </c>
      <c r="AN15" s="64"/>
      <c r="AO15" s="200">
        <f>ROUND(DATEDIF(AL15,AN15+IF(AL15&lt;&gt;0,1,0),"d")/7,2)</f>
        <v>0</v>
      </c>
      <c r="AP15" s="522"/>
      <c r="AQ15" s="522"/>
      <c r="AR15" s="191">
        <f>ROUND(AO14*AO15,0)</f>
        <v>0</v>
      </c>
      <c r="AS15" s="199" t="s">
        <v>72</v>
      </c>
      <c r="AT15" s="190"/>
      <c r="AU15" s="190"/>
      <c r="AV15" s="339" t="s">
        <v>26</v>
      </c>
      <c r="AW15" s="64"/>
      <c r="AX15" s="190" t="s">
        <v>27</v>
      </c>
      <c r="AY15" s="64"/>
      <c r="AZ15" s="200">
        <f>ROUND(DATEDIF(AW15,AY15+IF(AW15&lt;&gt;0,1,0),"d")/7,2)</f>
        <v>0</v>
      </c>
      <c r="BA15" s="522"/>
      <c r="BB15" s="522"/>
      <c r="BC15" s="191">
        <f>ROUND(AZ14*AZ15,0)</f>
        <v>0</v>
      </c>
    </row>
    <row r="16" spans="1:55">
      <c r="A16" s="197" t="s">
        <v>2</v>
      </c>
      <c r="B16" s="198"/>
      <c r="C16" s="526"/>
      <c r="D16" s="527"/>
      <c r="E16" s="528"/>
      <c r="K16" s="178"/>
      <c r="L16" s="201" t="s">
        <v>2</v>
      </c>
      <c r="M16" s="157"/>
      <c r="N16" s="523"/>
      <c r="O16" s="524"/>
      <c r="P16" s="525"/>
      <c r="Q16" s="167"/>
      <c r="R16" s="167"/>
      <c r="S16" s="167"/>
      <c r="T16" s="167"/>
      <c r="U16" s="167"/>
      <c r="V16" s="168"/>
      <c r="W16" s="201" t="s">
        <v>2</v>
      </c>
      <c r="X16" s="157"/>
      <c r="Y16" s="523"/>
      <c r="Z16" s="524"/>
      <c r="AA16" s="525"/>
      <c r="AB16" s="167"/>
      <c r="AC16" s="167"/>
      <c r="AD16" s="167"/>
      <c r="AE16" s="167"/>
      <c r="AF16" s="167"/>
      <c r="AG16" s="168"/>
      <c r="AH16" s="201" t="s">
        <v>2</v>
      </c>
      <c r="AI16" s="157"/>
      <c r="AJ16" s="523"/>
      <c r="AK16" s="524"/>
      <c r="AL16" s="525"/>
      <c r="AM16" s="167"/>
      <c r="AN16" s="167"/>
      <c r="AO16" s="167"/>
      <c r="AP16" s="167"/>
      <c r="AQ16" s="167"/>
      <c r="AR16" s="168"/>
      <c r="AS16" s="201" t="s">
        <v>2</v>
      </c>
      <c r="AT16" s="157"/>
      <c r="AU16" s="523"/>
      <c r="AV16" s="524"/>
      <c r="AW16" s="525"/>
      <c r="AX16" s="167"/>
      <c r="AY16" s="167"/>
      <c r="AZ16" s="167"/>
      <c r="BA16" s="167"/>
      <c r="BB16" s="167"/>
      <c r="BC16" s="168"/>
    </row>
    <row r="17" spans="1:55" ht="15" customHeight="1">
      <c r="A17" s="134" t="s">
        <v>25</v>
      </c>
      <c r="I17" s="51"/>
      <c r="K17" s="178"/>
      <c r="L17" s="134" t="s">
        <v>25</v>
      </c>
      <c r="M17" s="2"/>
      <c r="N17" s="2"/>
      <c r="O17" s="2"/>
      <c r="P17" s="2"/>
      <c r="Q17" s="2"/>
      <c r="R17" s="2"/>
      <c r="S17" s="2"/>
      <c r="T17" s="51"/>
      <c r="U17" s="2"/>
      <c r="V17" s="178"/>
      <c r="W17" s="134" t="s">
        <v>25</v>
      </c>
      <c r="X17" s="2"/>
      <c r="Y17" s="2"/>
      <c r="Z17" s="2"/>
      <c r="AA17" s="2"/>
      <c r="AB17" s="2"/>
      <c r="AC17" s="2"/>
      <c r="AD17" s="2"/>
      <c r="AE17" s="51"/>
      <c r="AF17" s="2"/>
      <c r="AG17" s="178"/>
      <c r="AH17" s="134" t="s">
        <v>25</v>
      </c>
      <c r="AI17" s="2"/>
      <c r="AJ17" s="2"/>
      <c r="AK17" s="2"/>
      <c r="AL17" s="2"/>
      <c r="AM17" s="2"/>
      <c r="AN17" s="2"/>
      <c r="AO17" s="2"/>
      <c r="AP17" s="51"/>
      <c r="AQ17" s="2"/>
      <c r="AR17" s="178"/>
      <c r="AS17" s="134" t="s">
        <v>25</v>
      </c>
      <c r="AT17" s="2"/>
      <c r="AU17" s="2"/>
      <c r="AV17" s="2"/>
      <c r="AW17" s="2"/>
      <c r="AX17" s="2"/>
      <c r="AY17" s="2"/>
      <c r="AZ17" s="2"/>
      <c r="BA17" s="51"/>
      <c r="BB17" s="2"/>
      <c r="BC17" s="178"/>
    </row>
    <row r="18" spans="1:55" ht="15.75" customHeight="1">
      <c r="A18" s="134" t="s">
        <v>70</v>
      </c>
      <c r="E18" s="2" t="s">
        <v>0</v>
      </c>
      <c r="F18" s="50"/>
      <c r="G18" s="175" t="s">
        <v>1</v>
      </c>
      <c r="H18" s="50"/>
      <c r="I18" s="176">
        <f>ROUND(DATEDIF(F18,H18+IF(F18&lt;&gt;0,1,0),"d")/7,2)</f>
        <v>0</v>
      </c>
      <c r="K18" s="178"/>
      <c r="L18" s="134" t="s">
        <v>70</v>
      </c>
      <c r="M18" s="2"/>
      <c r="N18" s="2"/>
      <c r="O18" s="2"/>
      <c r="P18" s="2" t="s">
        <v>0</v>
      </c>
      <c r="Q18" s="50"/>
      <c r="R18" s="175" t="s">
        <v>1</v>
      </c>
      <c r="S18" s="50"/>
      <c r="T18" s="176">
        <f>ROUND(DATEDIF(Q18,S18+IF(Q18&lt;&gt;0,1,0),"d")/7,2)</f>
        <v>0</v>
      </c>
      <c r="U18" s="2"/>
      <c r="V18" s="178"/>
      <c r="W18" s="134" t="s">
        <v>70</v>
      </c>
      <c r="X18" s="2"/>
      <c r="Y18" s="2"/>
      <c r="Z18" s="2"/>
      <c r="AA18" s="2" t="s">
        <v>0</v>
      </c>
      <c r="AB18" s="50"/>
      <c r="AC18" s="175" t="s">
        <v>1</v>
      </c>
      <c r="AD18" s="50"/>
      <c r="AE18" s="176">
        <f>ROUND(DATEDIF(AB18,AD18+IF(AB18&lt;&gt;0,1,0),"d")/7,2)</f>
        <v>0</v>
      </c>
      <c r="AF18" s="2"/>
      <c r="AG18" s="178"/>
      <c r="AH18" s="134" t="s">
        <v>70</v>
      </c>
      <c r="AI18" s="2"/>
      <c r="AJ18" s="2"/>
      <c r="AK18" s="2"/>
      <c r="AL18" s="2" t="s">
        <v>0</v>
      </c>
      <c r="AM18" s="50"/>
      <c r="AN18" s="175" t="s">
        <v>1</v>
      </c>
      <c r="AO18" s="50"/>
      <c r="AP18" s="176">
        <f>ROUND(DATEDIF(AM18,AO18+IF(AM18&lt;&gt;0,1,0),"d")/7,2)</f>
        <v>0</v>
      </c>
      <c r="AQ18" s="2"/>
      <c r="AR18" s="178"/>
      <c r="AS18" s="134" t="s">
        <v>70</v>
      </c>
      <c r="AT18" s="2"/>
      <c r="AU18" s="2"/>
      <c r="AV18" s="2"/>
      <c r="AW18" s="2" t="s">
        <v>0</v>
      </c>
      <c r="AX18" s="50"/>
      <c r="AY18" s="175" t="s">
        <v>1</v>
      </c>
      <c r="AZ18" s="50"/>
      <c r="BA18" s="176">
        <f>ROUND(DATEDIF(AX18,AZ18+IF(AX18&lt;&gt;0,1,0),"d")/7,2)</f>
        <v>0</v>
      </c>
      <c r="BB18" s="2"/>
      <c r="BC18" s="178"/>
    </row>
    <row r="19" spans="1:55">
      <c r="A19" s="134" t="s">
        <v>71</v>
      </c>
      <c r="I19" s="52"/>
      <c r="K19" s="178"/>
      <c r="L19" s="134" t="s">
        <v>71</v>
      </c>
      <c r="M19" s="2"/>
      <c r="N19" s="2"/>
      <c r="O19" s="2"/>
      <c r="P19" s="2"/>
      <c r="Q19" s="2"/>
      <c r="R19" s="2"/>
      <c r="S19" s="2"/>
      <c r="T19" s="52"/>
      <c r="U19" s="2"/>
      <c r="V19" s="178"/>
      <c r="W19" s="134" t="s">
        <v>71</v>
      </c>
      <c r="X19" s="2"/>
      <c r="Y19" s="2"/>
      <c r="Z19" s="2"/>
      <c r="AA19" s="2"/>
      <c r="AB19" s="2"/>
      <c r="AC19" s="2"/>
      <c r="AD19" s="2"/>
      <c r="AE19" s="52"/>
      <c r="AF19" s="2"/>
      <c r="AG19" s="178"/>
      <c r="AH19" s="134" t="s">
        <v>71</v>
      </c>
      <c r="AI19" s="2"/>
      <c r="AJ19" s="2"/>
      <c r="AK19" s="2"/>
      <c r="AL19" s="2"/>
      <c r="AM19" s="2"/>
      <c r="AN19" s="2"/>
      <c r="AO19" s="2"/>
      <c r="AP19" s="52"/>
      <c r="AQ19" s="2"/>
      <c r="AR19" s="178"/>
      <c r="AS19" s="134" t="s">
        <v>71</v>
      </c>
      <c r="AT19" s="2"/>
      <c r="AU19" s="2"/>
      <c r="AV19" s="2"/>
      <c r="AW19" s="2"/>
      <c r="AX19" s="2"/>
      <c r="AY19" s="2"/>
      <c r="AZ19" s="2"/>
      <c r="BA19" s="52"/>
      <c r="BB19" s="2"/>
      <c r="BC19" s="178"/>
    </row>
    <row r="20" spans="1:55" ht="14.45" customHeight="1">
      <c r="A20" s="182"/>
      <c r="B20" s="183" t="s">
        <v>4</v>
      </c>
      <c r="C20" s="183"/>
      <c r="D20" s="183"/>
      <c r="E20" s="183"/>
      <c r="F20" s="183"/>
      <c r="G20" s="183"/>
      <c r="H20" s="183"/>
      <c r="I20" s="184">
        <f>ROUND(IFERROR(I19/K21,0),2)</f>
        <v>0</v>
      </c>
      <c r="J20" s="183"/>
      <c r="K20" s="185"/>
      <c r="L20" s="182"/>
      <c r="M20" s="183" t="s">
        <v>4</v>
      </c>
      <c r="N20" s="183"/>
      <c r="O20" s="183"/>
      <c r="P20" s="183"/>
      <c r="Q20" s="183"/>
      <c r="R20" s="183"/>
      <c r="S20" s="183"/>
      <c r="T20" s="184">
        <f>ROUND(IFERROR(T19/V21,0),2)</f>
        <v>0</v>
      </c>
      <c r="U20" s="183"/>
      <c r="V20" s="185"/>
      <c r="W20" s="182"/>
      <c r="X20" s="183" t="s">
        <v>4</v>
      </c>
      <c r="Y20" s="183"/>
      <c r="Z20" s="183"/>
      <c r="AA20" s="183"/>
      <c r="AB20" s="183"/>
      <c r="AC20" s="183"/>
      <c r="AD20" s="183"/>
      <c r="AE20" s="184">
        <f>ROUND(IFERROR(AE19/AG21,0),2)</f>
        <v>0</v>
      </c>
      <c r="AF20" s="183"/>
      <c r="AG20" s="185"/>
      <c r="AH20" s="182"/>
      <c r="AI20" s="183" t="s">
        <v>4</v>
      </c>
      <c r="AJ20" s="183"/>
      <c r="AK20" s="183"/>
      <c r="AL20" s="183"/>
      <c r="AM20" s="183"/>
      <c r="AN20" s="183"/>
      <c r="AO20" s="183"/>
      <c r="AP20" s="184">
        <f>ROUND(IFERROR(AP19/AR21,0),2)</f>
        <v>0</v>
      </c>
      <c r="AQ20" s="183"/>
      <c r="AR20" s="185"/>
      <c r="AS20" s="182"/>
      <c r="AT20" s="183" t="s">
        <v>4</v>
      </c>
      <c r="AU20" s="183"/>
      <c r="AV20" s="183"/>
      <c r="AW20" s="183"/>
      <c r="AX20" s="183"/>
      <c r="AY20" s="183"/>
      <c r="AZ20" s="183"/>
      <c r="BA20" s="184">
        <f>ROUND(IFERROR(BA19/BC21,0),2)</f>
        <v>0</v>
      </c>
      <c r="BB20" s="183"/>
      <c r="BC20" s="185"/>
    </row>
    <row r="21" spans="1:55" ht="15" customHeight="1">
      <c r="A21" s="189" t="str">
        <f>IF(I18&lt;52,"Nur bei Durchrechnungszeitraum-Variante zusätzlich befüllen:","Ganzjahresbetrieb eingetragen - kein DRZ möglich!")</f>
        <v>Nur bei Durchrechnungszeitraum-Variante zusätzlich befüllen:</v>
      </c>
      <c r="B21" s="190"/>
      <c r="C21" s="190"/>
      <c r="D21" s="190"/>
      <c r="E21" s="190"/>
      <c r="F21" s="190" t="s">
        <v>3</v>
      </c>
      <c r="G21" s="190"/>
      <c r="H21" s="65"/>
      <c r="I21" s="521" t="s">
        <v>28</v>
      </c>
      <c r="J21" s="522"/>
      <c r="K21" s="191">
        <f>ROUND(I18*I17,0)</f>
        <v>0</v>
      </c>
      <c r="L21" s="189" t="str">
        <f>IF(T18&lt;52,"Nur bei Durchrechnungszeitraum-Variante zusätzlich befüllen:","Ganzjahresbetrieb eingetragen - kein DRZ möglich!")</f>
        <v>Nur bei Durchrechnungszeitraum-Variante zusätzlich befüllen:</v>
      </c>
      <c r="M21" s="190"/>
      <c r="N21" s="190"/>
      <c r="O21" s="190"/>
      <c r="P21" s="190"/>
      <c r="Q21" s="190" t="s">
        <v>3</v>
      </c>
      <c r="R21" s="190"/>
      <c r="S21" s="65"/>
      <c r="T21" s="521" t="s">
        <v>28</v>
      </c>
      <c r="U21" s="522"/>
      <c r="V21" s="191">
        <f>ROUND(T18*T17,0)</f>
        <v>0</v>
      </c>
      <c r="W21" s="189" t="str">
        <f>IF(AE18&lt;52,"Nur bei Durchrechnungszeitraum-Variante zusätzlich befüllen:","Ganzjahresbetrieb eingetragen - kein DRZ möglich!")</f>
        <v>Nur bei Durchrechnungszeitraum-Variante zusätzlich befüllen:</v>
      </c>
      <c r="X21" s="190"/>
      <c r="Y21" s="190"/>
      <c r="Z21" s="190"/>
      <c r="AA21" s="190"/>
      <c r="AB21" s="190" t="s">
        <v>3</v>
      </c>
      <c r="AC21" s="190"/>
      <c r="AD21" s="65"/>
      <c r="AE21" s="521" t="s">
        <v>28</v>
      </c>
      <c r="AF21" s="522"/>
      <c r="AG21" s="191">
        <f>ROUND(AE18*AE17,0)</f>
        <v>0</v>
      </c>
      <c r="AH21" s="189" t="str">
        <f>IF(AP18&lt;52,"Nur bei Durchrechnungszeitraum-Variante zusätzlich befüllen:","Ganzjahresbetrieb eingetragen - kein DRZ möglich!")</f>
        <v>Nur bei Durchrechnungszeitraum-Variante zusätzlich befüllen:</v>
      </c>
      <c r="AI21" s="190"/>
      <c r="AJ21" s="190"/>
      <c r="AK21" s="190"/>
      <c r="AL21" s="190"/>
      <c r="AM21" s="190" t="s">
        <v>3</v>
      </c>
      <c r="AN21" s="190"/>
      <c r="AO21" s="65"/>
      <c r="AP21" s="521" t="s">
        <v>28</v>
      </c>
      <c r="AQ21" s="522"/>
      <c r="AR21" s="191">
        <f>ROUND(AP18*AP17,0)</f>
        <v>0</v>
      </c>
      <c r="AS21" s="189" t="str">
        <f>IF(BA18&lt;52,"Nur bei Durchrechnungszeitraum-Variante zusätzlich befüllen:","Ganzjahresbetrieb eingetragen - kein DRZ möglich!")</f>
        <v>Nur bei Durchrechnungszeitraum-Variante zusätzlich befüllen:</v>
      </c>
      <c r="AT21" s="190"/>
      <c r="AU21" s="190"/>
      <c r="AV21" s="190"/>
      <c r="AW21" s="190"/>
      <c r="AX21" s="190" t="s">
        <v>3</v>
      </c>
      <c r="AY21" s="190"/>
      <c r="AZ21" s="65"/>
      <c r="BA21" s="521" t="s">
        <v>28</v>
      </c>
      <c r="BB21" s="522"/>
      <c r="BC21" s="191">
        <f>ROUND(BA18*BA17,0)</f>
        <v>0</v>
      </c>
    </row>
    <row r="22" spans="1:55">
      <c r="A22" s="199" t="s">
        <v>72</v>
      </c>
      <c r="B22" s="190"/>
      <c r="C22" s="190"/>
      <c r="D22" s="317" t="s">
        <v>26</v>
      </c>
      <c r="E22" s="64"/>
      <c r="F22" s="190" t="s">
        <v>27</v>
      </c>
      <c r="G22" s="64"/>
      <c r="H22" s="200">
        <f>ROUND(DATEDIF(E22,G22+IF(E22&lt;&gt;0,1,0),"d")/7,2)</f>
        <v>0</v>
      </c>
      <c r="I22" s="522"/>
      <c r="J22" s="522"/>
      <c r="K22" s="191">
        <f>ROUND(H21*H22,0)</f>
        <v>0</v>
      </c>
      <c r="L22" s="124" t="s">
        <v>72</v>
      </c>
      <c r="M22" s="194"/>
      <c r="N22" s="194"/>
      <c r="O22" s="340" t="s">
        <v>26</v>
      </c>
      <c r="P22" s="63"/>
      <c r="Q22" s="194" t="s">
        <v>27</v>
      </c>
      <c r="R22" s="63"/>
      <c r="S22" s="195">
        <f>ROUND(DATEDIF(P22,R22+IF(P22&lt;&gt;0,1,0),"d")/7,2)</f>
        <v>0</v>
      </c>
      <c r="T22" s="520"/>
      <c r="U22" s="520"/>
      <c r="V22" s="196">
        <f>ROUND(S21*S22,0)</f>
        <v>0</v>
      </c>
      <c r="W22" s="124" t="s">
        <v>72</v>
      </c>
      <c r="X22" s="194"/>
      <c r="Y22" s="194"/>
      <c r="Z22" s="340" t="s">
        <v>26</v>
      </c>
      <c r="AA22" s="63"/>
      <c r="AB22" s="194" t="s">
        <v>27</v>
      </c>
      <c r="AC22" s="63"/>
      <c r="AD22" s="195">
        <f>ROUND(DATEDIF(AA22,AC22+IF(AA22&lt;&gt;0,1,0),"d")/7,2)</f>
        <v>0</v>
      </c>
      <c r="AE22" s="520"/>
      <c r="AF22" s="520"/>
      <c r="AG22" s="196">
        <f>ROUND(AD21*AD22,0)</f>
        <v>0</v>
      </c>
      <c r="AH22" s="124" t="s">
        <v>72</v>
      </c>
      <c r="AI22" s="194"/>
      <c r="AJ22" s="194"/>
      <c r="AK22" s="340" t="s">
        <v>26</v>
      </c>
      <c r="AL22" s="63"/>
      <c r="AM22" s="194" t="s">
        <v>27</v>
      </c>
      <c r="AN22" s="63"/>
      <c r="AO22" s="195">
        <f>ROUND(DATEDIF(AL22,AN22+IF(AL22&lt;&gt;0,1,0),"d")/7,2)</f>
        <v>0</v>
      </c>
      <c r="AP22" s="520"/>
      <c r="AQ22" s="520"/>
      <c r="AR22" s="196">
        <f>ROUND(AO21*AO22,0)</f>
        <v>0</v>
      </c>
      <c r="AS22" s="124" t="s">
        <v>72</v>
      </c>
      <c r="AT22" s="194"/>
      <c r="AU22" s="194"/>
      <c r="AV22" s="340" t="s">
        <v>26</v>
      </c>
      <c r="AW22" s="63"/>
      <c r="AX22" s="194" t="s">
        <v>27</v>
      </c>
      <c r="AY22" s="63"/>
      <c r="AZ22" s="195">
        <f>ROUND(DATEDIF(AW22,AY22+IF(AW22&lt;&gt;0,1,0),"d")/7,2)</f>
        <v>0</v>
      </c>
      <c r="BA22" s="520"/>
      <c r="BB22" s="520"/>
      <c r="BC22" s="196">
        <f>ROUND(AZ21*AZ22,0)</f>
        <v>0</v>
      </c>
    </row>
    <row r="23" spans="1:55">
      <c r="A23" s="201" t="s">
        <v>2</v>
      </c>
      <c r="B23" s="157"/>
      <c r="C23" s="523"/>
      <c r="D23" s="524"/>
      <c r="E23" s="525"/>
      <c r="F23" s="167"/>
      <c r="G23" s="167"/>
      <c r="H23" s="167"/>
      <c r="I23" s="167"/>
      <c r="J23" s="167"/>
      <c r="K23" s="168"/>
      <c r="L23" s="201" t="s">
        <v>2</v>
      </c>
      <c r="M23" s="157"/>
      <c r="N23" s="523"/>
      <c r="O23" s="524"/>
      <c r="P23" s="525"/>
      <c r="Q23" s="167"/>
      <c r="R23" s="167"/>
      <c r="S23" s="167"/>
      <c r="T23" s="167"/>
      <c r="U23" s="167"/>
      <c r="V23" s="168"/>
      <c r="W23" s="201" t="s">
        <v>2</v>
      </c>
      <c r="X23" s="157"/>
      <c r="Y23" s="523"/>
      <c r="Z23" s="524"/>
      <c r="AA23" s="525"/>
      <c r="AB23" s="167"/>
      <c r="AC23" s="167"/>
      <c r="AD23" s="167"/>
      <c r="AE23" s="167"/>
      <c r="AF23" s="167"/>
      <c r="AG23" s="168"/>
      <c r="AH23" s="201" t="s">
        <v>2</v>
      </c>
      <c r="AI23" s="157"/>
      <c r="AJ23" s="523"/>
      <c r="AK23" s="524"/>
      <c r="AL23" s="525"/>
      <c r="AM23" s="167"/>
      <c r="AN23" s="167"/>
      <c r="AO23" s="167"/>
      <c r="AP23" s="167"/>
      <c r="AQ23" s="167"/>
      <c r="AR23" s="168"/>
      <c r="AS23" s="201" t="s">
        <v>2</v>
      </c>
      <c r="AT23" s="157"/>
      <c r="AU23" s="523"/>
      <c r="AV23" s="524"/>
      <c r="AW23" s="525"/>
      <c r="AX23" s="167"/>
      <c r="AY23" s="167"/>
      <c r="AZ23" s="167"/>
      <c r="BA23" s="167"/>
      <c r="BB23" s="167"/>
      <c r="BC23" s="168"/>
    </row>
    <row r="24" spans="1:55">
      <c r="A24" s="134" t="s">
        <v>25</v>
      </c>
      <c r="I24" s="51"/>
      <c r="K24" s="178"/>
      <c r="L24" s="134" t="s">
        <v>25</v>
      </c>
      <c r="M24" s="2"/>
      <c r="N24" s="2"/>
      <c r="O24" s="2"/>
      <c r="P24" s="2"/>
      <c r="Q24" s="2"/>
      <c r="R24" s="2"/>
      <c r="S24" s="2"/>
      <c r="T24" s="51"/>
      <c r="U24" s="2"/>
      <c r="V24" s="178"/>
      <c r="W24" s="134" t="s">
        <v>25</v>
      </c>
      <c r="X24" s="2"/>
      <c r="Y24" s="2"/>
      <c r="Z24" s="2"/>
      <c r="AA24" s="2"/>
      <c r="AB24" s="2"/>
      <c r="AC24" s="2"/>
      <c r="AD24" s="2"/>
      <c r="AE24" s="51"/>
      <c r="AF24" s="2"/>
      <c r="AG24" s="178"/>
      <c r="AH24" s="134" t="s">
        <v>25</v>
      </c>
      <c r="AI24" s="2"/>
      <c r="AJ24" s="2"/>
      <c r="AK24" s="2"/>
      <c r="AL24" s="2"/>
      <c r="AM24" s="2"/>
      <c r="AN24" s="2"/>
      <c r="AO24" s="2"/>
      <c r="AP24" s="51"/>
      <c r="AQ24" s="2"/>
      <c r="AR24" s="178"/>
      <c r="AS24" s="134" t="s">
        <v>25</v>
      </c>
      <c r="AT24" s="2"/>
      <c r="AU24" s="2"/>
      <c r="AV24" s="2"/>
      <c r="AW24" s="2"/>
      <c r="AX24" s="2"/>
      <c r="AY24" s="2"/>
      <c r="AZ24" s="2"/>
      <c r="BA24" s="51"/>
      <c r="BB24" s="2"/>
      <c r="BC24" s="178"/>
    </row>
    <row r="25" spans="1:55">
      <c r="A25" s="134" t="s">
        <v>70</v>
      </c>
      <c r="E25" s="2" t="s">
        <v>0</v>
      </c>
      <c r="F25" s="50"/>
      <c r="G25" s="175" t="s">
        <v>1</v>
      </c>
      <c r="H25" s="50"/>
      <c r="I25" s="176">
        <f>ROUND(DATEDIF(F25,H25+IF(F25&lt;&gt;0,1,0),"d")/7,2)</f>
        <v>0</v>
      </c>
      <c r="K25" s="178"/>
      <c r="L25" s="134" t="s">
        <v>70</v>
      </c>
      <c r="M25" s="2"/>
      <c r="N25" s="2"/>
      <c r="O25" s="2"/>
      <c r="P25" s="2" t="s">
        <v>0</v>
      </c>
      <c r="Q25" s="50"/>
      <c r="R25" s="175" t="s">
        <v>1</v>
      </c>
      <c r="S25" s="50"/>
      <c r="T25" s="176">
        <f>ROUND(DATEDIF(Q25,S25+IF(Q25&lt;&gt;0,1,0),"d")/7,2)</f>
        <v>0</v>
      </c>
      <c r="U25" s="2"/>
      <c r="V25" s="178"/>
      <c r="W25" s="134" t="s">
        <v>70</v>
      </c>
      <c r="X25" s="2"/>
      <c r="Y25" s="2"/>
      <c r="Z25" s="2"/>
      <c r="AA25" s="2" t="s">
        <v>0</v>
      </c>
      <c r="AB25" s="50"/>
      <c r="AC25" s="175" t="s">
        <v>1</v>
      </c>
      <c r="AD25" s="50"/>
      <c r="AE25" s="176">
        <f>ROUND(DATEDIF(AB25,AD25+IF(AB25&lt;&gt;0,1,0),"d")/7,2)</f>
        <v>0</v>
      </c>
      <c r="AF25" s="2"/>
      <c r="AG25" s="178"/>
      <c r="AH25" s="134" t="s">
        <v>70</v>
      </c>
      <c r="AI25" s="2"/>
      <c r="AJ25" s="2"/>
      <c r="AK25" s="2"/>
      <c r="AL25" s="2" t="s">
        <v>0</v>
      </c>
      <c r="AM25" s="50"/>
      <c r="AN25" s="175" t="s">
        <v>1</v>
      </c>
      <c r="AO25" s="50"/>
      <c r="AP25" s="176">
        <f>ROUND(DATEDIF(AM25,AO25+IF(AM25&lt;&gt;0,1,0),"d")/7,2)</f>
        <v>0</v>
      </c>
      <c r="AQ25" s="2"/>
      <c r="AR25" s="178"/>
      <c r="AS25" s="134" t="s">
        <v>70</v>
      </c>
      <c r="AT25" s="2"/>
      <c r="AU25" s="2"/>
      <c r="AV25" s="2"/>
      <c r="AW25" s="2" t="s">
        <v>0</v>
      </c>
      <c r="AX25" s="50"/>
      <c r="AY25" s="175" t="s">
        <v>1</v>
      </c>
      <c r="AZ25" s="50"/>
      <c r="BA25" s="176">
        <f>ROUND(DATEDIF(AX25,AZ25+IF(AX25&lt;&gt;0,1,0),"d")/7,2)</f>
        <v>0</v>
      </c>
      <c r="BB25" s="2"/>
      <c r="BC25" s="178"/>
    </row>
    <row r="26" spans="1:55" ht="15" customHeight="1">
      <c r="A26" s="134" t="s">
        <v>71</v>
      </c>
      <c r="I26" s="52"/>
      <c r="K26" s="178"/>
      <c r="L26" s="134" t="s">
        <v>71</v>
      </c>
      <c r="M26" s="2"/>
      <c r="N26" s="2"/>
      <c r="O26" s="2"/>
      <c r="P26" s="2"/>
      <c r="Q26" s="2"/>
      <c r="R26" s="2"/>
      <c r="S26" s="2"/>
      <c r="T26" s="52"/>
      <c r="U26" s="2"/>
      <c r="V26" s="178"/>
      <c r="W26" s="134" t="s">
        <v>71</v>
      </c>
      <c r="X26" s="2"/>
      <c r="Y26" s="2"/>
      <c r="Z26" s="2"/>
      <c r="AA26" s="2"/>
      <c r="AB26" s="2"/>
      <c r="AC26" s="2"/>
      <c r="AD26" s="2"/>
      <c r="AE26" s="52"/>
      <c r="AF26" s="2"/>
      <c r="AG26" s="178"/>
      <c r="AH26" s="134" t="s">
        <v>71</v>
      </c>
      <c r="AI26" s="2"/>
      <c r="AJ26" s="2"/>
      <c r="AK26" s="2"/>
      <c r="AL26" s="2"/>
      <c r="AM26" s="2"/>
      <c r="AN26" s="2"/>
      <c r="AO26" s="2"/>
      <c r="AP26" s="52"/>
      <c r="AQ26" s="2"/>
      <c r="AR26" s="178"/>
      <c r="AS26" s="134" t="s">
        <v>71</v>
      </c>
      <c r="AT26" s="2"/>
      <c r="AU26" s="2"/>
      <c r="AV26" s="2"/>
      <c r="AW26" s="2"/>
      <c r="AX26" s="2"/>
      <c r="AY26" s="2"/>
      <c r="AZ26" s="2"/>
      <c r="BA26" s="52"/>
      <c r="BB26" s="2"/>
      <c r="BC26" s="178"/>
    </row>
    <row r="27" spans="1:55" ht="15.75" customHeight="1">
      <c r="A27" s="182"/>
      <c r="B27" s="183" t="s">
        <v>4</v>
      </c>
      <c r="C27" s="183"/>
      <c r="D27" s="183"/>
      <c r="E27" s="183"/>
      <c r="F27" s="183"/>
      <c r="G27" s="183"/>
      <c r="H27" s="183"/>
      <c r="I27" s="184">
        <f>ROUND(IFERROR(I26/K28,0),2)</f>
        <v>0</v>
      </c>
      <c r="J27" s="183"/>
      <c r="K27" s="185"/>
      <c r="L27" s="182"/>
      <c r="M27" s="183" t="s">
        <v>4</v>
      </c>
      <c r="N27" s="183"/>
      <c r="O27" s="183"/>
      <c r="P27" s="183"/>
      <c r="Q27" s="183"/>
      <c r="R27" s="183"/>
      <c r="S27" s="183"/>
      <c r="T27" s="184">
        <f>ROUND(IFERROR(T26/V28,0),2)</f>
        <v>0</v>
      </c>
      <c r="U27" s="183"/>
      <c r="V27" s="185"/>
      <c r="W27" s="182"/>
      <c r="X27" s="183" t="s">
        <v>4</v>
      </c>
      <c r="Y27" s="183"/>
      <c r="Z27" s="183"/>
      <c r="AA27" s="183"/>
      <c r="AB27" s="183"/>
      <c r="AC27" s="183"/>
      <c r="AD27" s="183"/>
      <c r="AE27" s="184">
        <f>ROUND(IFERROR(AE26/AG28,0),2)</f>
        <v>0</v>
      </c>
      <c r="AF27" s="183"/>
      <c r="AG27" s="185"/>
      <c r="AH27" s="182"/>
      <c r="AI27" s="183" t="s">
        <v>4</v>
      </c>
      <c r="AJ27" s="183"/>
      <c r="AK27" s="183"/>
      <c r="AL27" s="183"/>
      <c r="AM27" s="183"/>
      <c r="AN27" s="183"/>
      <c r="AO27" s="183"/>
      <c r="AP27" s="184">
        <f>ROUND(IFERROR(AP26/AR28,0),2)</f>
        <v>0</v>
      </c>
      <c r="AQ27" s="183"/>
      <c r="AR27" s="185"/>
      <c r="AS27" s="182"/>
      <c r="AT27" s="183" t="s">
        <v>4</v>
      </c>
      <c r="AU27" s="183"/>
      <c r="AV27" s="183"/>
      <c r="AW27" s="183"/>
      <c r="AX27" s="183"/>
      <c r="AY27" s="183"/>
      <c r="AZ27" s="183"/>
      <c r="BA27" s="184">
        <f>ROUND(IFERROR(BA26/BC28,0),2)</f>
        <v>0</v>
      </c>
      <c r="BB27" s="183"/>
      <c r="BC27" s="185"/>
    </row>
    <row r="28" spans="1:55" ht="15" customHeight="1">
      <c r="A28" s="189" t="str">
        <f>IF(I25&lt;52,"Nur bei Durchrechnungszeitraum-Variante zusätzlich befüllen:","Ganzjahresbetrieb eingetragen - kein DRZ möglich!")</f>
        <v>Nur bei Durchrechnungszeitraum-Variante zusätzlich befüllen:</v>
      </c>
      <c r="B28" s="190"/>
      <c r="C28" s="190"/>
      <c r="D28" s="190"/>
      <c r="E28" s="190"/>
      <c r="F28" s="190" t="s">
        <v>3</v>
      </c>
      <c r="G28" s="190"/>
      <c r="H28" s="65"/>
      <c r="I28" s="521" t="s">
        <v>28</v>
      </c>
      <c r="J28" s="522"/>
      <c r="K28" s="191">
        <f>ROUND(I25*I24,0)</f>
        <v>0</v>
      </c>
      <c r="L28" s="189" t="str">
        <f>IF(T25&lt;52,"Nur bei Durchrechnungszeitraum-Variante zusätzlich befüllen:","Ganzjahresbetrieb eingetragen - kein DRZ möglich!")</f>
        <v>Nur bei Durchrechnungszeitraum-Variante zusätzlich befüllen:</v>
      </c>
      <c r="M28" s="190"/>
      <c r="N28" s="190"/>
      <c r="O28" s="190"/>
      <c r="P28" s="190"/>
      <c r="Q28" s="190" t="s">
        <v>3</v>
      </c>
      <c r="R28" s="190"/>
      <c r="S28" s="65"/>
      <c r="T28" s="521" t="s">
        <v>28</v>
      </c>
      <c r="U28" s="522"/>
      <c r="V28" s="191">
        <f>ROUND(T25*T24,0)</f>
        <v>0</v>
      </c>
      <c r="W28" s="189" t="str">
        <f>IF(AE25&lt;52,"Nur bei Durchrechnungszeitraum-Variante zusätzlich befüllen:","Ganzjahresbetrieb eingetragen - kein DRZ möglich!")</f>
        <v>Nur bei Durchrechnungszeitraum-Variante zusätzlich befüllen:</v>
      </c>
      <c r="X28" s="190"/>
      <c r="Y28" s="190"/>
      <c r="Z28" s="190"/>
      <c r="AA28" s="190"/>
      <c r="AB28" s="190" t="s">
        <v>3</v>
      </c>
      <c r="AC28" s="190"/>
      <c r="AD28" s="65"/>
      <c r="AE28" s="521" t="s">
        <v>28</v>
      </c>
      <c r="AF28" s="522"/>
      <c r="AG28" s="191">
        <f>ROUND(AE25*AE24,0)</f>
        <v>0</v>
      </c>
      <c r="AH28" s="189" t="str">
        <f>IF(AP25&lt;52,"Nur bei Durchrechnungszeitraum-Variante zusätzlich befüllen:","Ganzjahresbetrieb eingetragen - kein DRZ möglich!")</f>
        <v>Nur bei Durchrechnungszeitraum-Variante zusätzlich befüllen:</v>
      </c>
      <c r="AI28" s="190"/>
      <c r="AJ28" s="190"/>
      <c r="AK28" s="190"/>
      <c r="AL28" s="190"/>
      <c r="AM28" s="190" t="s">
        <v>3</v>
      </c>
      <c r="AN28" s="190"/>
      <c r="AO28" s="65"/>
      <c r="AP28" s="521" t="s">
        <v>28</v>
      </c>
      <c r="AQ28" s="522"/>
      <c r="AR28" s="191">
        <f>ROUND(AP25*AP24,0)</f>
        <v>0</v>
      </c>
      <c r="AS28" s="189" t="str">
        <f>IF(BA25&lt;52,"Nur bei Durchrechnungszeitraum-Variante zusätzlich befüllen:","Ganzjahresbetrieb eingetragen - kein DRZ möglich!")</f>
        <v>Nur bei Durchrechnungszeitraum-Variante zusätzlich befüllen:</v>
      </c>
      <c r="AT28" s="190"/>
      <c r="AU28" s="190"/>
      <c r="AV28" s="190"/>
      <c r="AW28" s="190"/>
      <c r="AX28" s="190" t="s">
        <v>3</v>
      </c>
      <c r="AY28" s="190"/>
      <c r="AZ28" s="65"/>
      <c r="BA28" s="521" t="s">
        <v>28</v>
      </c>
      <c r="BB28" s="522"/>
      <c r="BC28" s="191">
        <f>ROUND(BA25*BA24,0)</f>
        <v>0</v>
      </c>
    </row>
    <row r="29" spans="1:55">
      <c r="A29" s="124" t="s">
        <v>72</v>
      </c>
      <c r="B29" s="194"/>
      <c r="C29" s="194"/>
      <c r="D29" s="318" t="s">
        <v>26</v>
      </c>
      <c r="E29" s="63"/>
      <c r="F29" s="194" t="s">
        <v>27</v>
      </c>
      <c r="G29" s="63"/>
      <c r="H29" s="195">
        <f>ROUND(DATEDIF(E29,G29+IF(E29&lt;&gt;0,1,0),"d")/7,2)</f>
        <v>0</v>
      </c>
      <c r="I29" s="520"/>
      <c r="J29" s="520"/>
      <c r="K29" s="196">
        <f>ROUND(H28*H29,0)</f>
        <v>0</v>
      </c>
      <c r="L29" s="124" t="s">
        <v>72</v>
      </c>
      <c r="M29" s="194"/>
      <c r="N29" s="194"/>
      <c r="O29" s="340" t="s">
        <v>26</v>
      </c>
      <c r="P29" s="63"/>
      <c r="Q29" s="194" t="s">
        <v>27</v>
      </c>
      <c r="R29" s="63"/>
      <c r="S29" s="195">
        <f>ROUND(DATEDIF(P29,R29+IF(P29&lt;&gt;0,1,0),"d")/7,2)</f>
        <v>0</v>
      </c>
      <c r="T29" s="520"/>
      <c r="U29" s="520"/>
      <c r="V29" s="196">
        <f>ROUND(S28*S29,0)</f>
        <v>0</v>
      </c>
      <c r="W29" s="124" t="s">
        <v>72</v>
      </c>
      <c r="X29" s="194"/>
      <c r="Y29" s="194"/>
      <c r="Z29" s="340" t="s">
        <v>26</v>
      </c>
      <c r="AA29" s="63"/>
      <c r="AB29" s="194" t="s">
        <v>27</v>
      </c>
      <c r="AC29" s="63"/>
      <c r="AD29" s="195">
        <f>ROUND(DATEDIF(AA29,AC29+IF(AA29&lt;&gt;0,1,0),"d")/7,2)</f>
        <v>0</v>
      </c>
      <c r="AE29" s="520"/>
      <c r="AF29" s="520"/>
      <c r="AG29" s="196">
        <f>ROUND(AD28*AD29,0)</f>
        <v>0</v>
      </c>
      <c r="AH29" s="124" t="s">
        <v>72</v>
      </c>
      <c r="AI29" s="194"/>
      <c r="AJ29" s="194"/>
      <c r="AK29" s="340" t="s">
        <v>26</v>
      </c>
      <c r="AL29" s="63"/>
      <c r="AM29" s="194" t="s">
        <v>27</v>
      </c>
      <c r="AN29" s="63"/>
      <c r="AO29" s="195">
        <f>ROUND(DATEDIF(AL29,AN29+IF(AL29&lt;&gt;0,1,0),"d")/7,2)</f>
        <v>0</v>
      </c>
      <c r="AP29" s="520"/>
      <c r="AQ29" s="520"/>
      <c r="AR29" s="196">
        <f>ROUND(AO28*AO29,0)</f>
        <v>0</v>
      </c>
      <c r="AS29" s="124" t="s">
        <v>72</v>
      </c>
      <c r="AT29" s="194"/>
      <c r="AU29" s="194"/>
      <c r="AV29" s="340" t="s">
        <v>26</v>
      </c>
      <c r="AW29" s="63"/>
      <c r="AX29" s="194" t="s">
        <v>27</v>
      </c>
      <c r="AY29" s="63"/>
      <c r="AZ29" s="195">
        <f>ROUND(DATEDIF(AW29,AY29+IF(AW29&lt;&gt;0,1,0),"d")/7,2)</f>
        <v>0</v>
      </c>
      <c r="BA29" s="520"/>
      <c r="BB29" s="520"/>
      <c r="BC29" s="196">
        <f>ROUND(AZ28*AZ29,0)</f>
        <v>0</v>
      </c>
    </row>
    <row r="30" spans="1:55">
      <c r="A30" s="201" t="s">
        <v>2</v>
      </c>
      <c r="B30" s="157"/>
      <c r="C30" s="523"/>
      <c r="D30" s="524"/>
      <c r="E30" s="525"/>
      <c r="F30" s="167"/>
      <c r="G30" s="167"/>
      <c r="H30" s="167"/>
      <c r="I30" s="167"/>
      <c r="J30" s="167"/>
      <c r="K30" s="168"/>
      <c r="L30" s="201" t="s">
        <v>2</v>
      </c>
      <c r="M30" s="157"/>
      <c r="N30" s="523"/>
      <c r="O30" s="524"/>
      <c r="P30" s="525"/>
      <c r="Q30" s="167"/>
      <c r="R30" s="167"/>
      <c r="S30" s="167"/>
      <c r="T30" s="167"/>
      <c r="U30" s="167"/>
      <c r="V30" s="168"/>
      <c r="W30" s="201" t="s">
        <v>2</v>
      </c>
      <c r="X30" s="157"/>
      <c r="Y30" s="523"/>
      <c r="Z30" s="524"/>
      <c r="AA30" s="525"/>
      <c r="AB30" s="167"/>
      <c r="AC30" s="167"/>
      <c r="AD30" s="167"/>
      <c r="AE30" s="167"/>
      <c r="AF30" s="167"/>
      <c r="AG30" s="168"/>
      <c r="AH30" s="201" t="s">
        <v>2</v>
      </c>
      <c r="AI30" s="157"/>
      <c r="AJ30" s="523"/>
      <c r="AK30" s="524"/>
      <c r="AL30" s="525"/>
      <c r="AM30" s="167"/>
      <c r="AN30" s="167"/>
      <c r="AO30" s="167"/>
      <c r="AP30" s="167"/>
      <c r="AQ30" s="167"/>
      <c r="AR30" s="168"/>
      <c r="AS30" s="201" t="s">
        <v>2</v>
      </c>
      <c r="AT30" s="157"/>
      <c r="AU30" s="523"/>
      <c r="AV30" s="524"/>
      <c r="AW30" s="525"/>
      <c r="AX30" s="167"/>
      <c r="AY30" s="167"/>
      <c r="AZ30" s="167"/>
      <c r="BA30" s="167"/>
      <c r="BB30" s="167"/>
      <c r="BC30" s="168"/>
    </row>
    <row r="31" spans="1:55">
      <c r="A31" s="134" t="s">
        <v>25</v>
      </c>
      <c r="I31" s="51"/>
      <c r="K31" s="178"/>
      <c r="L31" s="134" t="s">
        <v>25</v>
      </c>
      <c r="M31" s="2"/>
      <c r="N31" s="2"/>
      <c r="O31" s="2"/>
      <c r="P31" s="2"/>
      <c r="Q31" s="2"/>
      <c r="R31" s="2"/>
      <c r="S31" s="2"/>
      <c r="T31" s="51"/>
      <c r="U31" s="2"/>
      <c r="V31" s="178"/>
      <c r="W31" s="134" t="s">
        <v>25</v>
      </c>
      <c r="X31" s="2"/>
      <c r="Y31" s="2"/>
      <c r="Z31" s="2"/>
      <c r="AA31" s="2"/>
      <c r="AB31" s="2"/>
      <c r="AC31" s="2"/>
      <c r="AD31" s="2"/>
      <c r="AE31" s="51"/>
      <c r="AF31" s="2"/>
      <c r="AG31" s="178"/>
      <c r="AH31" s="134" t="s">
        <v>25</v>
      </c>
      <c r="AI31" s="2"/>
      <c r="AJ31" s="2"/>
      <c r="AK31" s="2"/>
      <c r="AL31" s="2"/>
      <c r="AM31" s="2"/>
      <c r="AN31" s="2"/>
      <c r="AO31" s="2"/>
      <c r="AP31" s="51"/>
      <c r="AQ31" s="2"/>
      <c r="AR31" s="178"/>
      <c r="AS31" s="134" t="s">
        <v>25</v>
      </c>
      <c r="AT31" s="2"/>
      <c r="AU31" s="2"/>
      <c r="AV31" s="2"/>
      <c r="AW31" s="2"/>
      <c r="AX31" s="2"/>
      <c r="AY31" s="2"/>
      <c r="AZ31" s="2"/>
      <c r="BA31" s="51"/>
      <c r="BB31" s="2"/>
      <c r="BC31" s="178"/>
    </row>
    <row r="32" spans="1:55">
      <c r="A32" s="134" t="s">
        <v>70</v>
      </c>
      <c r="E32" s="2" t="s">
        <v>0</v>
      </c>
      <c r="F32" s="50"/>
      <c r="G32" s="175" t="s">
        <v>1</v>
      </c>
      <c r="H32" s="50"/>
      <c r="I32" s="176">
        <f>ROUND(DATEDIF(F32,H32+IF(F32&lt;&gt;0,1,0),"d")/7,2)</f>
        <v>0</v>
      </c>
      <c r="K32" s="178"/>
      <c r="L32" s="134" t="s">
        <v>70</v>
      </c>
      <c r="M32" s="2"/>
      <c r="N32" s="2"/>
      <c r="O32" s="2"/>
      <c r="P32" s="2" t="s">
        <v>0</v>
      </c>
      <c r="Q32" s="50"/>
      <c r="R32" s="175" t="s">
        <v>1</v>
      </c>
      <c r="S32" s="50"/>
      <c r="T32" s="176">
        <f>ROUND(DATEDIF(Q32,S32+IF(Q32&lt;&gt;0,1,0),"d")/7,2)</f>
        <v>0</v>
      </c>
      <c r="U32" s="2"/>
      <c r="V32" s="178"/>
      <c r="W32" s="134" t="s">
        <v>70</v>
      </c>
      <c r="X32" s="2"/>
      <c r="Y32" s="2"/>
      <c r="Z32" s="2"/>
      <c r="AA32" s="2" t="s">
        <v>0</v>
      </c>
      <c r="AB32" s="50"/>
      <c r="AC32" s="175" t="s">
        <v>1</v>
      </c>
      <c r="AD32" s="50"/>
      <c r="AE32" s="176">
        <f>ROUND(DATEDIF(AB32,AD32+IF(AB32&lt;&gt;0,1,0),"d")/7,2)</f>
        <v>0</v>
      </c>
      <c r="AF32" s="2"/>
      <c r="AG32" s="178"/>
      <c r="AH32" s="134" t="s">
        <v>70</v>
      </c>
      <c r="AI32" s="2"/>
      <c r="AJ32" s="2"/>
      <c r="AK32" s="2"/>
      <c r="AL32" s="2" t="s">
        <v>0</v>
      </c>
      <c r="AM32" s="50"/>
      <c r="AN32" s="175" t="s">
        <v>1</v>
      </c>
      <c r="AO32" s="50"/>
      <c r="AP32" s="176">
        <f>ROUND(DATEDIF(AM32,AO32+IF(AM32&lt;&gt;0,1,0),"d")/7,2)</f>
        <v>0</v>
      </c>
      <c r="AQ32" s="2"/>
      <c r="AR32" s="178"/>
      <c r="AS32" s="134" t="s">
        <v>70</v>
      </c>
      <c r="AT32" s="2"/>
      <c r="AU32" s="2"/>
      <c r="AV32" s="2"/>
      <c r="AW32" s="2" t="s">
        <v>0</v>
      </c>
      <c r="AX32" s="50"/>
      <c r="AY32" s="175" t="s">
        <v>1</v>
      </c>
      <c r="AZ32" s="50"/>
      <c r="BA32" s="176">
        <f>ROUND(DATEDIF(AX32,AZ32+IF(AX32&lt;&gt;0,1,0),"d")/7,2)</f>
        <v>0</v>
      </c>
      <c r="BB32" s="2"/>
      <c r="BC32" s="178"/>
    </row>
    <row r="33" spans="1:55">
      <c r="A33" s="134" t="s">
        <v>71</v>
      </c>
      <c r="I33" s="52"/>
      <c r="K33" s="178"/>
      <c r="L33" s="134" t="s">
        <v>71</v>
      </c>
      <c r="M33" s="2"/>
      <c r="N33" s="2"/>
      <c r="O33" s="2"/>
      <c r="P33" s="2"/>
      <c r="Q33" s="2"/>
      <c r="R33" s="2"/>
      <c r="S33" s="2"/>
      <c r="T33" s="52"/>
      <c r="U33" s="2"/>
      <c r="V33" s="178"/>
      <c r="W33" s="134" t="s">
        <v>71</v>
      </c>
      <c r="X33" s="2"/>
      <c r="Y33" s="2"/>
      <c r="Z33" s="2"/>
      <c r="AA33" s="2"/>
      <c r="AB33" s="2"/>
      <c r="AC33" s="2"/>
      <c r="AD33" s="2"/>
      <c r="AE33" s="52"/>
      <c r="AF33" s="2"/>
      <c r="AG33" s="178"/>
      <c r="AH33" s="134" t="s">
        <v>71</v>
      </c>
      <c r="AI33" s="2"/>
      <c r="AJ33" s="2"/>
      <c r="AK33" s="2"/>
      <c r="AL33" s="2"/>
      <c r="AM33" s="2"/>
      <c r="AN33" s="2"/>
      <c r="AO33" s="2"/>
      <c r="AP33" s="52"/>
      <c r="AQ33" s="2"/>
      <c r="AR33" s="178"/>
      <c r="AS33" s="134" t="s">
        <v>71</v>
      </c>
      <c r="AT33" s="2"/>
      <c r="AU33" s="2"/>
      <c r="AV33" s="2"/>
      <c r="AW33" s="2"/>
      <c r="AX33" s="2"/>
      <c r="AY33" s="2"/>
      <c r="AZ33" s="2"/>
      <c r="BA33" s="52"/>
      <c r="BB33" s="2"/>
      <c r="BC33" s="178"/>
    </row>
    <row r="34" spans="1:55">
      <c r="A34" s="182"/>
      <c r="B34" s="183" t="s">
        <v>4</v>
      </c>
      <c r="C34" s="183"/>
      <c r="D34" s="183"/>
      <c r="E34" s="183"/>
      <c r="F34" s="183"/>
      <c r="G34" s="183"/>
      <c r="H34" s="183"/>
      <c r="I34" s="184">
        <f>ROUND(IFERROR(I33/K35,0),2)</f>
        <v>0</v>
      </c>
      <c r="J34" s="183"/>
      <c r="K34" s="185"/>
      <c r="L34" s="182"/>
      <c r="M34" s="183" t="s">
        <v>4</v>
      </c>
      <c r="N34" s="183"/>
      <c r="O34" s="183"/>
      <c r="P34" s="183"/>
      <c r="Q34" s="183"/>
      <c r="R34" s="183"/>
      <c r="S34" s="183"/>
      <c r="T34" s="184">
        <f>ROUND(IFERROR(T33/V35,0),2)</f>
        <v>0</v>
      </c>
      <c r="U34" s="183"/>
      <c r="V34" s="185"/>
      <c r="W34" s="182"/>
      <c r="X34" s="183" t="s">
        <v>4</v>
      </c>
      <c r="Y34" s="183"/>
      <c r="Z34" s="183"/>
      <c r="AA34" s="183"/>
      <c r="AB34" s="183"/>
      <c r="AC34" s="183"/>
      <c r="AD34" s="183"/>
      <c r="AE34" s="184">
        <f>ROUND(IFERROR(AE33/AG35,0),2)</f>
        <v>0</v>
      </c>
      <c r="AF34" s="183"/>
      <c r="AG34" s="185"/>
      <c r="AH34" s="182"/>
      <c r="AI34" s="183" t="s">
        <v>4</v>
      </c>
      <c r="AJ34" s="183"/>
      <c r="AK34" s="183"/>
      <c r="AL34" s="183"/>
      <c r="AM34" s="183"/>
      <c r="AN34" s="183"/>
      <c r="AO34" s="183"/>
      <c r="AP34" s="184">
        <f>ROUND(IFERROR(AP33/AR35,0),2)</f>
        <v>0</v>
      </c>
      <c r="AQ34" s="183"/>
      <c r="AR34" s="185"/>
      <c r="AS34" s="182"/>
      <c r="AT34" s="183" t="s">
        <v>4</v>
      </c>
      <c r="AU34" s="183"/>
      <c r="AV34" s="183"/>
      <c r="AW34" s="183"/>
      <c r="AX34" s="183"/>
      <c r="AY34" s="183"/>
      <c r="AZ34" s="183"/>
      <c r="BA34" s="184">
        <f>ROUND(IFERROR(BA33/BC35,0),2)</f>
        <v>0</v>
      </c>
      <c r="BB34" s="183"/>
      <c r="BC34" s="185"/>
    </row>
    <row r="35" spans="1:55" ht="15" customHeight="1">
      <c r="A35" s="189" t="str">
        <f>IF(I32&lt;52,"Nur bei Durchrechnungszeitraum-Variante zusätzlich befüllen:","Ganzjahresbetrieb eingetragen - kein DRZ möglich!")</f>
        <v>Nur bei Durchrechnungszeitraum-Variante zusätzlich befüllen:</v>
      </c>
      <c r="B35" s="190"/>
      <c r="C35" s="190"/>
      <c r="D35" s="190"/>
      <c r="E35" s="190"/>
      <c r="F35" s="190" t="s">
        <v>3</v>
      </c>
      <c r="G35" s="190"/>
      <c r="H35" s="65"/>
      <c r="I35" s="521" t="s">
        <v>28</v>
      </c>
      <c r="J35" s="522"/>
      <c r="K35" s="191">
        <f>ROUND(I32*I31,0)</f>
        <v>0</v>
      </c>
      <c r="L35" s="189" t="str">
        <f>IF(T32&lt;52,"Nur bei Durchrechnungszeitraum-Variante zusätzlich befüllen:","Ganzjahresbetrieb eingetragen - kein DRZ möglich!")</f>
        <v>Nur bei Durchrechnungszeitraum-Variante zusätzlich befüllen:</v>
      </c>
      <c r="M35" s="190"/>
      <c r="N35" s="190"/>
      <c r="O35" s="190"/>
      <c r="P35" s="190"/>
      <c r="Q35" s="190" t="s">
        <v>3</v>
      </c>
      <c r="R35" s="190"/>
      <c r="S35" s="65"/>
      <c r="T35" s="521" t="s">
        <v>28</v>
      </c>
      <c r="U35" s="522"/>
      <c r="V35" s="191">
        <f>ROUND(T32*T31,0)</f>
        <v>0</v>
      </c>
      <c r="W35" s="189" t="str">
        <f>IF(AE32&lt;52,"Nur bei Durchrechnungszeitraum-Variante zusätzlich befüllen:","Ganzjahresbetrieb eingetragen - kein DRZ möglich!")</f>
        <v>Nur bei Durchrechnungszeitraum-Variante zusätzlich befüllen:</v>
      </c>
      <c r="X35" s="190"/>
      <c r="Y35" s="190"/>
      <c r="Z35" s="190"/>
      <c r="AA35" s="190"/>
      <c r="AB35" s="190" t="s">
        <v>3</v>
      </c>
      <c r="AC35" s="190"/>
      <c r="AD35" s="65"/>
      <c r="AE35" s="521" t="s">
        <v>28</v>
      </c>
      <c r="AF35" s="522"/>
      <c r="AG35" s="191">
        <f>ROUND(AE32*AE31,0)</f>
        <v>0</v>
      </c>
      <c r="AH35" s="189" t="str">
        <f>IF(AP32&lt;52,"Nur bei Durchrechnungszeitraum-Variante zusätzlich befüllen:","Ganzjahresbetrieb eingetragen - kein DRZ möglich!")</f>
        <v>Nur bei Durchrechnungszeitraum-Variante zusätzlich befüllen:</v>
      </c>
      <c r="AI35" s="190"/>
      <c r="AJ35" s="190"/>
      <c r="AK35" s="190"/>
      <c r="AL35" s="190"/>
      <c r="AM35" s="190" t="s">
        <v>3</v>
      </c>
      <c r="AN35" s="190"/>
      <c r="AO35" s="65"/>
      <c r="AP35" s="521" t="s">
        <v>28</v>
      </c>
      <c r="AQ35" s="522"/>
      <c r="AR35" s="191">
        <f>ROUND(AP32*AP31,0)</f>
        <v>0</v>
      </c>
      <c r="AS35" s="189" t="str">
        <f>IF(BA32&lt;52,"Nur bei Durchrechnungszeitraum-Variante zusätzlich befüllen:","Ganzjahresbetrieb eingetragen - kein DRZ möglich!")</f>
        <v>Nur bei Durchrechnungszeitraum-Variante zusätzlich befüllen:</v>
      </c>
      <c r="AT35" s="190"/>
      <c r="AU35" s="190"/>
      <c r="AV35" s="190"/>
      <c r="AW35" s="190"/>
      <c r="AX35" s="190" t="s">
        <v>3</v>
      </c>
      <c r="AY35" s="190"/>
      <c r="AZ35" s="65"/>
      <c r="BA35" s="521" t="s">
        <v>28</v>
      </c>
      <c r="BB35" s="522"/>
      <c r="BC35" s="191">
        <f>ROUND(BA32*BA31,0)</f>
        <v>0</v>
      </c>
    </row>
    <row r="36" spans="1:55" ht="15.75" customHeight="1">
      <c r="A36" s="124" t="s">
        <v>72</v>
      </c>
      <c r="B36" s="194"/>
      <c r="C36" s="194"/>
      <c r="D36" s="318" t="s">
        <v>26</v>
      </c>
      <c r="E36" s="63"/>
      <c r="F36" s="194" t="s">
        <v>27</v>
      </c>
      <c r="G36" s="63"/>
      <c r="H36" s="195">
        <f>ROUND(DATEDIF(E36,G36+IF(E36&lt;&gt;0,1,0),"d")/7,2)</f>
        <v>0</v>
      </c>
      <c r="I36" s="520"/>
      <c r="J36" s="520"/>
      <c r="K36" s="196">
        <f>ROUND(H35*H36,0)</f>
        <v>0</v>
      </c>
      <c r="L36" s="124" t="s">
        <v>72</v>
      </c>
      <c r="M36" s="194"/>
      <c r="N36" s="194"/>
      <c r="O36" s="340" t="s">
        <v>26</v>
      </c>
      <c r="P36" s="63"/>
      <c r="Q36" s="194" t="s">
        <v>27</v>
      </c>
      <c r="R36" s="63"/>
      <c r="S36" s="195">
        <f>ROUND(DATEDIF(P36,R36+IF(P36&lt;&gt;0,1,0),"d")/7,2)</f>
        <v>0</v>
      </c>
      <c r="T36" s="520"/>
      <c r="U36" s="520"/>
      <c r="V36" s="196">
        <f>ROUND(S35*S36,0)</f>
        <v>0</v>
      </c>
      <c r="W36" s="124" t="s">
        <v>72</v>
      </c>
      <c r="X36" s="194"/>
      <c r="Y36" s="194"/>
      <c r="Z36" s="340" t="s">
        <v>26</v>
      </c>
      <c r="AA36" s="63"/>
      <c r="AB36" s="194" t="s">
        <v>27</v>
      </c>
      <c r="AC36" s="63"/>
      <c r="AD36" s="195">
        <f>ROUND(DATEDIF(AA36,AC36+IF(AA36&lt;&gt;0,1,0),"d")/7,2)</f>
        <v>0</v>
      </c>
      <c r="AE36" s="520"/>
      <c r="AF36" s="520"/>
      <c r="AG36" s="196">
        <f>ROUND(AD35*AD36,0)</f>
        <v>0</v>
      </c>
      <c r="AH36" s="124" t="s">
        <v>72</v>
      </c>
      <c r="AI36" s="194"/>
      <c r="AJ36" s="194"/>
      <c r="AK36" s="340" t="s">
        <v>26</v>
      </c>
      <c r="AL36" s="63"/>
      <c r="AM36" s="194" t="s">
        <v>27</v>
      </c>
      <c r="AN36" s="63"/>
      <c r="AO36" s="195">
        <f>ROUND(DATEDIF(AL36,AN36+IF(AL36&lt;&gt;0,1,0),"d")/7,2)</f>
        <v>0</v>
      </c>
      <c r="AP36" s="520"/>
      <c r="AQ36" s="520"/>
      <c r="AR36" s="196">
        <f>ROUND(AO35*AO36,0)</f>
        <v>0</v>
      </c>
      <c r="AS36" s="124" t="s">
        <v>72</v>
      </c>
      <c r="AT36" s="194"/>
      <c r="AU36" s="194"/>
      <c r="AV36" s="340" t="s">
        <v>26</v>
      </c>
      <c r="AW36" s="63"/>
      <c r="AX36" s="194" t="s">
        <v>27</v>
      </c>
      <c r="AY36" s="63"/>
      <c r="AZ36" s="195">
        <f>ROUND(DATEDIF(AW36,AY36+IF(AW36&lt;&gt;0,1,0),"d")/7,2)</f>
        <v>0</v>
      </c>
      <c r="BA36" s="520"/>
      <c r="BB36" s="520"/>
      <c r="BC36" s="196">
        <f>ROUND(AZ35*AZ36,0)</f>
        <v>0</v>
      </c>
    </row>
    <row r="37" spans="1:55" s="133" customFormat="1"/>
    <row r="38" spans="1:55" s="133" customFormat="1" ht="14.25" customHeight="1"/>
    <row r="39" spans="1:55" s="133" customFormat="1">
      <c r="A39" s="201" t="s">
        <v>2</v>
      </c>
      <c r="B39" s="157"/>
      <c r="C39" s="523"/>
      <c r="D39" s="524"/>
      <c r="E39" s="525"/>
      <c r="F39" s="132"/>
      <c r="G39" s="132"/>
      <c r="H39" s="132"/>
      <c r="I39" s="132"/>
      <c r="J39" s="132"/>
      <c r="K39" s="158"/>
      <c r="L39" s="201" t="s">
        <v>2</v>
      </c>
      <c r="M39" s="157"/>
      <c r="N39" s="523"/>
      <c r="O39" s="524"/>
      <c r="P39" s="525"/>
      <c r="Q39" s="132"/>
      <c r="R39" s="132"/>
      <c r="S39" s="132"/>
      <c r="T39" s="132"/>
      <c r="U39" s="132"/>
      <c r="V39" s="158"/>
      <c r="W39" s="201" t="s">
        <v>2</v>
      </c>
      <c r="X39" s="157"/>
      <c r="Y39" s="523"/>
      <c r="Z39" s="524"/>
      <c r="AA39" s="525"/>
      <c r="AB39" s="132"/>
      <c r="AC39" s="132"/>
      <c r="AD39" s="132"/>
      <c r="AE39" s="132"/>
      <c r="AF39" s="132"/>
      <c r="AG39" s="158"/>
      <c r="AH39" s="201" t="s">
        <v>2</v>
      </c>
      <c r="AI39" s="157"/>
      <c r="AJ39" s="523"/>
      <c r="AK39" s="524"/>
      <c r="AL39" s="525"/>
      <c r="AM39" s="132"/>
      <c r="AN39" s="132"/>
      <c r="AO39" s="132"/>
      <c r="AP39" s="132"/>
      <c r="AQ39" s="132"/>
      <c r="AR39" s="158"/>
      <c r="AS39" s="201" t="s">
        <v>2</v>
      </c>
      <c r="AT39" s="157"/>
      <c r="AU39" s="523"/>
      <c r="AV39" s="524"/>
      <c r="AW39" s="525"/>
      <c r="AX39" s="132"/>
      <c r="AY39" s="132"/>
      <c r="AZ39" s="132"/>
      <c r="BA39" s="132"/>
      <c r="BB39" s="132"/>
      <c r="BC39" s="158"/>
    </row>
    <row r="40" spans="1:55" s="133" customFormat="1">
      <c r="A40" s="134" t="s">
        <v>25</v>
      </c>
      <c r="B40" s="2"/>
      <c r="C40" s="2"/>
      <c r="D40" s="2"/>
      <c r="E40" s="2"/>
      <c r="F40" s="167"/>
      <c r="G40" s="167"/>
      <c r="H40" s="167"/>
      <c r="I40" s="51"/>
      <c r="J40" s="167"/>
      <c r="K40" s="168"/>
      <c r="L40" s="134" t="s">
        <v>25</v>
      </c>
      <c r="M40" s="2"/>
      <c r="N40" s="2"/>
      <c r="O40" s="2"/>
      <c r="P40" s="2"/>
      <c r="Q40" s="167"/>
      <c r="R40" s="167"/>
      <c r="S40" s="167"/>
      <c r="T40" s="51"/>
      <c r="U40" s="167"/>
      <c r="V40" s="168"/>
      <c r="W40" s="134" t="s">
        <v>25</v>
      </c>
      <c r="X40" s="2"/>
      <c r="Y40" s="2"/>
      <c r="Z40" s="2"/>
      <c r="AA40" s="2"/>
      <c r="AB40" s="167"/>
      <c r="AC40" s="167"/>
      <c r="AD40" s="167"/>
      <c r="AE40" s="51"/>
      <c r="AF40" s="167"/>
      <c r="AG40" s="168"/>
      <c r="AH40" s="134" t="s">
        <v>25</v>
      </c>
      <c r="AI40" s="2"/>
      <c r="AJ40" s="2"/>
      <c r="AK40" s="2"/>
      <c r="AL40" s="2"/>
      <c r="AM40" s="167"/>
      <c r="AN40" s="167"/>
      <c r="AO40" s="167"/>
      <c r="AP40" s="51"/>
      <c r="AQ40" s="167"/>
      <c r="AR40" s="168"/>
      <c r="AS40" s="134" t="s">
        <v>25</v>
      </c>
      <c r="AT40" s="2"/>
      <c r="AU40" s="2"/>
      <c r="AV40" s="2"/>
      <c r="AW40" s="2"/>
      <c r="AX40" s="167"/>
      <c r="AY40" s="167"/>
      <c r="AZ40" s="167"/>
      <c r="BA40" s="51"/>
      <c r="BB40" s="167"/>
      <c r="BC40" s="168"/>
    </row>
    <row r="41" spans="1:55" s="133" customFormat="1">
      <c r="A41" s="134" t="s">
        <v>70</v>
      </c>
      <c r="B41" s="2"/>
      <c r="C41" s="2"/>
      <c r="D41" s="2"/>
      <c r="E41" s="2" t="s">
        <v>0</v>
      </c>
      <c r="F41" s="50"/>
      <c r="G41" s="175" t="s">
        <v>1</v>
      </c>
      <c r="H41" s="50"/>
      <c r="I41" s="176">
        <f>ROUND(DATEDIF(F41,H41+IF(F41&lt;&gt;0,1,0),"d")/7,2)</f>
        <v>0</v>
      </c>
      <c r="J41" s="177"/>
      <c r="K41" s="178"/>
      <c r="L41" s="134" t="s">
        <v>70</v>
      </c>
      <c r="M41" s="2"/>
      <c r="N41" s="2"/>
      <c r="O41" s="2"/>
      <c r="P41" s="2" t="s">
        <v>0</v>
      </c>
      <c r="Q41" s="50"/>
      <c r="R41" s="175" t="s">
        <v>1</v>
      </c>
      <c r="S41" s="50"/>
      <c r="T41" s="176">
        <f>ROUND(DATEDIF(Q41,S41+IF(Q41&lt;&gt;0,1,0),"d")/7,2)</f>
        <v>0</v>
      </c>
      <c r="U41" s="177"/>
      <c r="V41" s="178"/>
      <c r="W41" s="134" t="s">
        <v>70</v>
      </c>
      <c r="X41" s="2"/>
      <c r="Y41" s="2"/>
      <c r="Z41" s="2"/>
      <c r="AA41" s="2" t="s">
        <v>0</v>
      </c>
      <c r="AB41" s="50"/>
      <c r="AC41" s="175" t="s">
        <v>1</v>
      </c>
      <c r="AD41" s="50"/>
      <c r="AE41" s="176">
        <f>ROUND(DATEDIF(AB41,AD41+IF(AB41&lt;&gt;0,1,0),"d")/7,2)</f>
        <v>0</v>
      </c>
      <c r="AF41" s="177"/>
      <c r="AG41" s="178"/>
      <c r="AH41" s="134" t="s">
        <v>70</v>
      </c>
      <c r="AI41" s="2"/>
      <c r="AJ41" s="2"/>
      <c r="AK41" s="2"/>
      <c r="AL41" s="2" t="s">
        <v>0</v>
      </c>
      <c r="AM41" s="50"/>
      <c r="AN41" s="175" t="s">
        <v>1</v>
      </c>
      <c r="AO41" s="50"/>
      <c r="AP41" s="176">
        <f>ROUND(DATEDIF(AM41,AO41+IF(AM41&lt;&gt;0,1,0),"d")/7,2)</f>
        <v>0</v>
      </c>
      <c r="AQ41" s="177"/>
      <c r="AR41" s="178"/>
      <c r="AS41" s="134" t="s">
        <v>70</v>
      </c>
      <c r="AT41" s="2"/>
      <c r="AU41" s="2"/>
      <c r="AV41" s="2"/>
      <c r="AW41" s="2" t="s">
        <v>0</v>
      </c>
      <c r="AX41" s="50"/>
      <c r="AY41" s="175" t="s">
        <v>1</v>
      </c>
      <c r="AZ41" s="50"/>
      <c r="BA41" s="176">
        <f>ROUND(DATEDIF(AX41,AZ41+IF(AX41&lt;&gt;0,1,0),"d")/7,2)</f>
        <v>0</v>
      </c>
      <c r="BB41" s="177"/>
      <c r="BC41" s="178"/>
    </row>
    <row r="42" spans="1:55" s="133" customFormat="1">
      <c r="A42" s="134" t="s">
        <v>71</v>
      </c>
      <c r="B42" s="2"/>
      <c r="C42" s="2"/>
      <c r="D42" s="2"/>
      <c r="E42" s="2"/>
      <c r="F42" s="2"/>
      <c r="G42" s="2"/>
      <c r="H42" s="2"/>
      <c r="I42" s="52"/>
      <c r="J42" s="2"/>
      <c r="K42" s="178"/>
      <c r="L42" s="134" t="s">
        <v>71</v>
      </c>
      <c r="M42" s="2"/>
      <c r="N42" s="2"/>
      <c r="O42" s="2"/>
      <c r="P42" s="2"/>
      <c r="Q42" s="2"/>
      <c r="R42" s="2"/>
      <c r="S42" s="2"/>
      <c r="T42" s="52"/>
      <c r="U42" s="2"/>
      <c r="V42" s="178"/>
      <c r="W42" s="134" t="s">
        <v>71</v>
      </c>
      <c r="X42" s="2"/>
      <c r="Y42" s="2"/>
      <c r="Z42" s="2"/>
      <c r="AA42" s="2"/>
      <c r="AB42" s="2"/>
      <c r="AC42" s="2"/>
      <c r="AD42" s="2"/>
      <c r="AE42" s="52"/>
      <c r="AF42" s="2"/>
      <c r="AG42" s="178"/>
      <c r="AH42" s="134" t="s">
        <v>71</v>
      </c>
      <c r="AI42" s="2"/>
      <c r="AJ42" s="2"/>
      <c r="AK42" s="2"/>
      <c r="AL42" s="2"/>
      <c r="AM42" s="2"/>
      <c r="AN42" s="2"/>
      <c r="AO42" s="2"/>
      <c r="AP42" s="52"/>
      <c r="AQ42" s="2"/>
      <c r="AR42" s="178"/>
      <c r="AS42" s="134" t="s">
        <v>71</v>
      </c>
      <c r="AT42" s="2"/>
      <c r="AU42" s="2"/>
      <c r="AV42" s="2"/>
      <c r="AW42" s="2"/>
      <c r="AX42" s="2"/>
      <c r="AY42" s="2"/>
      <c r="AZ42" s="2"/>
      <c r="BA42" s="52"/>
      <c r="BB42" s="2"/>
      <c r="BC42" s="178"/>
    </row>
    <row r="43" spans="1:55" s="133" customFormat="1">
      <c r="A43" s="182"/>
      <c r="B43" s="183" t="s">
        <v>4</v>
      </c>
      <c r="C43" s="183"/>
      <c r="D43" s="183"/>
      <c r="E43" s="183"/>
      <c r="F43" s="183"/>
      <c r="G43" s="183"/>
      <c r="H43" s="183"/>
      <c r="I43" s="184">
        <f>ROUND(IFERROR(I42/K44,0),2)</f>
        <v>0</v>
      </c>
      <c r="J43" s="183"/>
      <c r="K43" s="185"/>
      <c r="L43" s="182"/>
      <c r="M43" s="183" t="s">
        <v>4</v>
      </c>
      <c r="N43" s="183"/>
      <c r="O43" s="183"/>
      <c r="P43" s="183"/>
      <c r="Q43" s="183"/>
      <c r="R43" s="183"/>
      <c r="S43" s="183"/>
      <c r="T43" s="184">
        <f>ROUND(IFERROR(T42/V44,0),2)</f>
        <v>0</v>
      </c>
      <c r="U43" s="183"/>
      <c r="V43" s="185"/>
      <c r="W43" s="182"/>
      <c r="X43" s="183" t="s">
        <v>4</v>
      </c>
      <c r="Y43" s="183"/>
      <c r="Z43" s="183"/>
      <c r="AA43" s="183"/>
      <c r="AB43" s="183"/>
      <c r="AC43" s="183"/>
      <c r="AD43" s="183"/>
      <c r="AE43" s="184">
        <f>ROUND(IFERROR(AE42/AG44,0),2)</f>
        <v>0</v>
      </c>
      <c r="AF43" s="183"/>
      <c r="AG43" s="185"/>
      <c r="AH43" s="182"/>
      <c r="AI43" s="183" t="s">
        <v>4</v>
      </c>
      <c r="AJ43" s="183"/>
      <c r="AK43" s="183"/>
      <c r="AL43" s="183"/>
      <c r="AM43" s="183"/>
      <c r="AN43" s="183"/>
      <c r="AO43" s="183"/>
      <c r="AP43" s="184">
        <f>ROUND(IFERROR(AP42/AR44,0),2)</f>
        <v>0</v>
      </c>
      <c r="AQ43" s="183"/>
      <c r="AR43" s="185"/>
      <c r="AS43" s="182"/>
      <c r="AT43" s="183" t="s">
        <v>4</v>
      </c>
      <c r="AU43" s="183"/>
      <c r="AV43" s="183"/>
      <c r="AW43" s="183"/>
      <c r="AX43" s="183"/>
      <c r="AY43" s="183"/>
      <c r="AZ43" s="183"/>
      <c r="BA43" s="184">
        <f>ROUND(IFERROR(BA42/BC44,0),2)</f>
        <v>0</v>
      </c>
      <c r="BB43" s="183"/>
      <c r="BC43" s="185"/>
    </row>
    <row r="44" spans="1:55" s="133" customFormat="1" ht="15" customHeight="1">
      <c r="A44" s="189" t="str">
        <f>IF(I41&lt;52,"Nur bei Durchrechnungszeitraum-Variante zusätzlich befüllen:","Ganzjahresbetrieb eingetragen - kein DRZ möglich!")</f>
        <v>Nur bei Durchrechnungszeitraum-Variante zusätzlich befüllen:</v>
      </c>
      <c r="B44" s="190"/>
      <c r="C44" s="190"/>
      <c r="D44" s="190"/>
      <c r="E44" s="190"/>
      <c r="F44" s="190" t="s">
        <v>3</v>
      </c>
      <c r="G44" s="190"/>
      <c r="H44" s="65"/>
      <c r="I44" s="521" t="s">
        <v>28</v>
      </c>
      <c r="J44" s="522"/>
      <c r="K44" s="191">
        <f>ROUND(I41*I40,0)</f>
        <v>0</v>
      </c>
      <c r="L44" s="189" t="str">
        <f>IF(T41&lt;52,"Nur bei Durchrechnungszeitraum-Variante zusätzlich befüllen:","Ganzjahresbetrieb eingetragen - kein DRZ möglich!")</f>
        <v>Nur bei Durchrechnungszeitraum-Variante zusätzlich befüllen:</v>
      </c>
      <c r="M44" s="190"/>
      <c r="N44" s="190"/>
      <c r="O44" s="190"/>
      <c r="P44" s="190"/>
      <c r="Q44" s="190" t="s">
        <v>3</v>
      </c>
      <c r="R44" s="190"/>
      <c r="S44" s="65"/>
      <c r="T44" s="521" t="s">
        <v>28</v>
      </c>
      <c r="U44" s="522"/>
      <c r="V44" s="191">
        <f>ROUND(T41*T40,0)</f>
        <v>0</v>
      </c>
      <c r="W44" s="189" t="str">
        <f>IF(AE41&lt;52,"Nur bei Durchrechnungszeitraum-Variante zusätzlich befüllen:","Ganzjahresbetrieb eingetragen - kein DRZ möglich!")</f>
        <v>Nur bei Durchrechnungszeitraum-Variante zusätzlich befüllen:</v>
      </c>
      <c r="X44" s="190"/>
      <c r="Y44" s="190"/>
      <c r="Z44" s="190"/>
      <c r="AA44" s="190"/>
      <c r="AB44" s="190" t="s">
        <v>3</v>
      </c>
      <c r="AC44" s="190"/>
      <c r="AD44" s="65"/>
      <c r="AE44" s="521" t="s">
        <v>28</v>
      </c>
      <c r="AF44" s="522"/>
      <c r="AG44" s="191">
        <f>ROUND(AE41*AE40,0)</f>
        <v>0</v>
      </c>
      <c r="AH44" s="189" t="str">
        <f>IF(AP41&lt;52,"Nur bei Durchrechnungszeitraum-Variante zusätzlich befüllen:","Ganzjahresbetrieb eingetragen - kein DRZ möglich!")</f>
        <v>Nur bei Durchrechnungszeitraum-Variante zusätzlich befüllen:</v>
      </c>
      <c r="AI44" s="190"/>
      <c r="AJ44" s="190"/>
      <c r="AK44" s="190"/>
      <c r="AL44" s="190"/>
      <c r="AM44" s="190" t="s">
        <v>3</v>
      </c>
      <c r="AN44" s="190"/>
      <c r="AO44" s="65"/>
      <c r="AP44" s="521" t="s">
        <v>28</v>
      </c>
      <c r="AQ44" s="522"/>
      <c r="AR44" s="191">
        <f>ROUND(AP41*AP40,0)</f>
        <v>0</v>
      </c>
      <c r="AS44" s="189" t="str">
        <f>IF(BA41&lt;52,"Nur bei Durchrechnungszeitraum-Variante zusätzlich befüllen:","Ganzjahresbetrieb eingetragen - kein DRZ möglich!")</f>
        <v>Nur bei Durchrechnungszeitraum-Variante zusätzlich befüllen:</v>
      </c>
      <c r="AT44" s="190"/>
      <c r="AU44" s="190"/>
      <c r="AV44" s="190"/>
      <c r="AW44" s="190"/>
      <c r="AX44" s="190" t="s">
        <v>3</v>
      </c>
      <c r="AY44" s="190"/>
      <c r="AZ44" s="65"/>
      <c r="BA44" s="521" t="s">
        <v>28</v>
      </c>
      <c r="BB44" s="522"/>
      <c r="BC44" s="191">
        <f>ROUND(BA41*BA40,0)</f>
        <v>0</v>
      </c>
    </row>
    <row r="45" spans="1:55" s="133" customFormat="1" ht="15.75" customHeight="1">
      <c r="A45" s="193" t="s">
        <v>72</v>
      </c>
      <c r="B45" s="194"/>
      <c r="C45" s="194"/>
      <c r="D45" s="318" t="s">
        <v>26</v>
      </c>
      <c r="E45" s="63"/>
      <c r="F45" s="194" t="s">
        <v>27</v>
      </c>
      <c r="G45" s="63"/>
      <c r="H45" s="195">
        <f>ROUND(DATEDIF(E45,G45+IF(E45&lt;&gt;0,1,0),"d")/7,2)</f>
        <v>0</v>
      </c>
      <c r="I45" s="520"/>
      <c r="J45" s="520"/>
      <c r="K45" s="196">
        <f>ROUND(H44*H45,0)</f>
        <v>0</v>
      </c>
      <c r="L45" s="193" t="s">
        <v>72</v>
      </c>
      <c r="M45" s="194"/>
      <c r="N45" s="194"/>
      <c r="O45" s="340" t="s">
        <v>26</v>
      </c>
      <c r="P45" s="63"/>
      <c r="Q45" s="194" t="s">
        <v>27</v>
      </c>
      <c r="R45" s="63"/>
      <c r="S45" s="195">
        <f>ROUND(DATEDIF(P45,R45+IF(P45&lt;&gt;0,1,0),"d")/7,2)</f>
        <v>0</v>
      </c>
      <c r="T45" s="520"/>
      <c r="U45" s="520"/>
      <c r="V45" s="196">
        <f>ROUND(S44*S45,0)</f>
        <v>0</v>
      </c>
      <c r="W45" s="193" t="s">
        <v>72</v>
      </c>
      <c r="X45" s="194"/>
      <c r="Y45" s="194"/>
      <c r="Z45" s="340" t="s">
        <v>26</v>
      </c>
      <c r="AA45" s="63"/>
      <c r="AB45" s="194" t="s">
        <v>27</v>
      </c>
      <c r="AC45" s="63"/>
      <c r="AD45" s="195">
        <f>ROUND(DATEDIF(AA45,AC45+IF(AA45&lt;&gt;0,1,0),"d")/7,2)</f>
        <v>0</v>
      </c>
      <c r="AE45" s="520"/>
      <c r="AF45" s="520"/>
      <c r="AG45" s="196">
        <f>ROUND(AD44*AD45,0)</f>
        <v>0</v>
      </c>
      <c r="AH45" s="193" t="s">
        <v>72</v>
      </c>
      <c r="AI45" s="194"/>
      <c r="AJ45" s="194"/>
      <c r="AK45" s="340" t="s">
        <v>26</v>
      </c>
      <c r="AL45" s="63"/>
      <c r="AM45" s="194" t="s">
        <v>27</v>
      </c>
      <c r="AN45" s="63"/>
      <c r="AO45" s="195">
        <f>ROUND(DATEDIF(AL45,AN45+IF(AL45&lt;&gt;0,1,0),"d")/7,2)</f>
        <v>0</v>
      </c>
      <c r="AP45" s="520"/>
      <c r="AQ45" s="520"/>
      <c r="AR45" s="196">
        <f>ROUND(AO44*AO45,0)</f>
        <v>0</v>
      </c>
      <c r="AS45" s="193" t="s">
        <v>72</v>
      </c>
      <c r="AT45" s="194"/>
      <c r="AU45" s="194"/>
      <c r="AV45" s="340" t="s">
        <v>26</v>
      </c>
      <c r="AW45" s="63"/>
      <c r="AX45" s="194" t="s">
        <v>27</v>
      </c>
      <c r="AY45" s="63"/>
      <c r="AZ45" s="195">
        <f>ROUND(DATEDIF(AW45,AY45+IF(AW45&lt;&gt;0,1,0),"d")/7,2)</f>
        <v>0</v>
      </c>
      <c r="BA45" s="520"/>
      <c r="BB45" s="520"/>
      <c r="BC45" s="196">
        <f>ROUND(AZ44*AZ45,0)</f>
        <v>0</v>
      </c>
    </row>
    <row r="46" spans="1:55" s="133" customFormat="1">
      <c r="A46" s="197" t="s">
        <v>2</v>
      </c>
      <c r="B46" s="198"/>
      <c r="C46" s="526"/>
      <c r="D46" s="527"/>
      <c r="E46" s="528"/>
      <c r="F46" s="2"/>
      <c r="G46" s="2"/>
      <c r="H46" s="2"/>
      <c r="I46" s="2"/>
      <c r="J46" s="2"/>
      <c r="K46" s="178"/>
      <c r="L46" s="197" t="s">
        <v>2</v>
      </c>
      <c r="M46" s="198"/>
      <c r="N46" s="526"/>
      <c r="O46" s="527"/>
      <c r="P46" s="528"/>
      <c r="Q46" s="2"/>
      <c r="R46" s="2"/>
      <c r="S46" s="2"/>
      <c r="T46" s="2"/>
      <c r="U46" s="2"/>
      <c r="V46" s="178"/>
      <c r="W46" s="197" t="s">
        <v>2</v>
      </c>
      <c r="X46" s="198"/>
      <c r="Y46" s="526"/>
      <c r="Z46" s="527"/>
      <c r="AA46" s="528"/>
      <c r="AB46" s="2"/>
      <c r="AC46" s="2"/>
      <c r="AD46" s="2"/>
      <c r="AE46" s="2"/>
      <c r="AF46" s="2"/>
      <c r="AG46" s="178"/>
      <c r="AH46" s="197" t="s">
        <v>2</v>
      </c>
      <c r="AI46" s="198"/>
      <c r="AJ46" s="526"/>
      <c r="AK46" s="527"/>
      <c r="AL46" s="528"/>
      <c r="AM46" s="2"/>
      <c r="AN46" s="2"/>
      <c r="AO46" s="2"/>
      <c r="AP46" s="2"/>
      <c r="AQ46" s="2"/>
      <c r="AR46" s="178"/>
      <c r="AS46" s="197" t="s">
        <v>2</v>
      </c>
      <c r="AT46" s="198"/>
      <c r="AU46" s="526"/>
      <c r="AV46" s="527"/>
      <c r="AW46" s="528"/>
      <c r="AX46" s="2"/>
      <c r="AY46" s="2"/>
      <c r="AZ46" s="2"/>
      <c r="BA46" s="2"/>
      <c r="BB46" s="2"/>
      <c r="BC46" s="178"/>
    </row>
    <row r="47" spans="1:55" s="133" customFormat="1">
      <c r="A47" s="134" t="s">
        <v>25</v>
      </c>
      <c r="B47" s="2"/>
      <c r="C47" s="2"/>
      <c r="D47" s="2"/>
      <c r="E47" s="2"/>
      <c r="F47" s="2"/>
      <c r="G47" s="2"/>
      <c r="H47" s="2"/>
      <c r="I47" s="51"/>
      <c r="J47" s="2"/>
      <c r="K47" s="178"/>
      <c r="L47" s="134" t="s">
        <v>25</v>
      </c>
      <c r="M47" s="2"/>
      <c r="N47" s="2"/>
      <c r="O47" s="2"/>
      <c r="P47" s="2"/>
      <c r="Q47" s="2"/>
      <c r="R47" s="2"/>
      <c r="S47" s="2"/>
      <c r="T47" s="51"/>
      <c r="U47" s="2"/>
      <c r="V47" s="178"/>
      <c r="W47" s="134" t="s">
        <v>25</v>
      </c>
      <c r="X47" s="2"/>
      <c r="Y47" s="2"/>
      <c r="Z47" s="2"/>
      <c r="AA47" s="2"/>
      <c r="AB47" s="2"/>
      <c r="AC47" s="2"/>
      <c r="AD47" s="2"/>
      <c r="AE47" s="51"/>
      <c r="AF47" s="2"/>
      <c r="AG47" s="178"/>
      <c r="AH47" s="134" t="s">
        <v>25</v>
      </c>
      <c r="AI47" s="2"/>
      <c r="AJ47" s="2"/>
      <c r="AK47" s="2"/>
      <c r="AL47" s="2"/>
      <c r="AM47" s="2"/>
      <c r="AN47" s="2"/>
      <c r="AO47" s="2"/>
      <c r="AP47" s="51"/>
      <c r="AQ47" s="2"/>
      <c r="AR47" s="178"/>
      <c r="AS47" s="134" t="s">
        <v>25</v>
      </c>
      <c r="AT47" s="2"/>
      <c r="AU47" s="2"/>
      <c r="AV47" s="2"/>
      <c r="AW47" s="2"/>
      <c r="AX47" s="2"/>
      <c r="AY47" s="2"/>
      <c r="AZ47" s="2"/>
      <c r="BA47" s="51"/>
      <c r="BB47" s="2"/>
      <c r="BC47" s="178"/>
    </row>
    <row r="48" spans="1:55" s="133" customFormat="1">
      <c r="A48" s="134" t="s">
        <v>70</v>
      </c>
      <c r="B48" s="2"/>
      <c r="C48" s="2"/>
      <c r="D48" s="2"/>
      <c r="E48" s="2" t="s">
        <v>0</v>
      </c>
      <c r="F48" s="50"/>
      <c r="G48" s="175" t="s">
        <v>1</v>
      </c>
      <c r="H48" s="50"/>
      <c r="I48" s="176">
        <f>ROUND(DATEDIF(F48,H48+IF(F48&lt;&gt;0,1,0),"d")/7,2)</f>
        <v>0</v>
      </c>
      <c r="J48" s="2"/>
      <c r="K48" s="178"/>
      <c r="L48" s="134" t="s">
        <v>70</v>
      </c>
      <c r="M48" s="2"/>
      <c r="N48" s="2"/>
      <c r="O48" s="2"/>
      <c r="P48" s="2" t="s">
        <v>0</v>
      </c>
      <c r="Q48" s="50"/>
      <c r="R48" s="175" t="s">
        <v>1</v>
      </c>
      <c r="S48" s="50"/>
      <c r="T48" s="176">
        <f>ROUND(DATEDIF(Q48,S48+IF(Q48&lt;&gt;0,1,0),"d")/7,2)</f>
        <v>0</v>
      </c>
      <c r="U48" s="2"/>
      <c r="V48" s="178"/>
      <c r="W48" s="134" t="s">
        <v>70</v>
      </c>
      <c r="X48" s="2"/>
      <c r="Y48" s="2"/>
      <c r="Z48" s="2"/>
      <c r="AA48" s="2" t="s">
        <v>0</v>
      </c>
      <c r="AB48" s="50"/>
      <c r="AC48" s="175" t="s">
        <v>1</v>
      </c>
      <c r="AD48" s="50"/>
      <c r="AE48" s="176">
        <f>ROUND(DATEDIF(AB48,AD48+IF(AB48&lt;&gt;0,1,0),"d")/7,2)</f>
        <v>0</v>
      </c>
      <c r="AF48" s="2"/>
      <c r="AG48" s="178"/>
      <c r="AH48" s="134" t="s">
        <v>70</v>
      </c>
      <c r="AI48" s="2"/>
      <c r="AJ48" s="2"/>
      <c r="AK48" s="2"/>
      <c r="AL48" s="2" t="s">
        <v>0</v>
      </c>
      <c r="AM48" s="50"/>
      <c r="AN48" s="175" t="s">
        <v>1</v>
      </c>
      <c r="AO48" s="50"/>
      <c r="AP48" s="176">
        <f>ROUND(DATEDIF(AM48,AO48+IF(AM48&lt;&gt;0,1,0),"d")/7,2)</f>
        <v>0</v>
      </c>
      <c r="AQ48" s="2"/>
      <c r="AR48" s="178"/>
      <c r="AS48" s="134" t="s">
        <v>70</v>
      </c>
      <c r="AT48" s="2"/>
      <c r="AU48" s="2"/>
      <c r="AV48" s="2"/>
      <c r="AW48" s="2" t="s">
        <v>0</v>
      </c>
      <c r="AX48" s="50"/>
      <c r="AY48" s="175" t="s">
        <v>1</v>
      </c>
      <c r="AZ48" s="50"/>
      <c r="BA48" s="176">
        <f>ROUND(DATEDIF(AX48,AZ48+IF(AX48&lt;&gt;0,1,0),"d")/7,2)</f>
        <v>0</v>
      </c>
      <c r="BB48" s="2"/>
      <c r="BC48" s="178"/>
    </row>
    <row r="49" spans="1:55" s="133" customFormat="1">
      <c r="A49" s="134" t="s">
        <v>71</v>
      </c>
      <c r="B49" s="2"/>
      <c r="C49" s="2"/>
      <c r="D49" s="2"/>
      <c r="E49" s="2"/>
      <c r="F49" s="2"/>
      <c r="G49" s="2"/>
      <c r="H49" s="2"/>
      <c r="I49" s="52"/>
      <c r="J49" s="2"/>
      <c r="K49" s="178"/>
      <c r="L49" s="134" t="s">
        <v>71</v>
      </c>
      <c r="M49" s="2"/>
      <c r="N49" s="2"/>
      <c r="O49" s="2"/>
      <c r="P49" s="2"/>
      <c r="Q49" s="2"/>
      <c r="R49" s="2"/>
      <c r="S49" s="2"/>
      <c r="T49" s="52"/>
      <c r="U49" s="2"/>
      <c r="V49" s="178"/>
      <c r="W49" s="134" t="s">
        <v>71</v>
      </c>
      <c r="X49" s="2"/>
      <c r="Y49" s="2"/>
      <c r="Z49" s="2"/>
      <c r="AA49" s="2"/>
      <c r="AB49" s="2"/>
      <c r="AC49" s="2"/>
      <c r="AD49" s="2"/>
      <c r="AE49" s="52"/>
      <c r="AF49" s="2"/>
      <c r="AG49" s="178"/>
      <c r="AH49" s="134" t="s">
        <v>71</v>
      </c>
      <c r="AI49" s="2"/>
      <c r="AJ49" s="2"/>
      <c r="AK49" s="2"/>
      <c r="AL49" s="2"/>
      <c r="AM49" s="2"/>
      <c r="AN49" s="2"/>
      <c r="AO49" s="2"/>
      <c r="AP49" s="52"/>
      <c r="AQ49" s="2"/>
      <c r="AR49" s="178"/>
      <c r="AS49" s="134" t="s">
        <v>71</v>
      </c>
      <c r="AT49" s="2"/>
      <c r="AU49" s="2"/>
      <c r="AV49" s="2"/>
      <c r="AW49" s="2"/>
      <c r="AX49" s="2"/>
      <c r="AY49" s="2"/>
      <c r="AZ49" s="2"/>
      <c r="BA49" s="52"/>
      <c r="BB49" s="2"/>
      <c r="BC49" s="178"/>
    </row>
    <row r="50" spans="1:55" s="133" customFormat="1">
      <c r="A50" s="182"/>
      <c r="B50" s="183" t="s">
        <v>4</v>
      </c>
      <c r="C50" s="183"/>
      <c r="D50" s="183"/>
      <c r="E50" s="183"/>
      <c r="F50" s="183"/>
      <c r="G50" s="183"/>
      <c r="H50" s="183"/>
      <c r="I50" s="184">
        <f>ROUND(IFERROR(I49/K51,0),2)</f>
        <v>0</v>
      </c>
      <c r="J50" s="183"/>
      <c r="K50" s="185"/>
      <c r="L50" s="182"/>
      <c r="M50" s="183" t="s">
        <v>4</v>
      </c>
      <c r="N50" s="183"/>
      <c r="O50" s="183"/>
      <c r="P50" s="183"/>
      <c r="Q50" s="183"/>
      <c r="R50" s="183"/>
      <c r="S50" s="183"/>
      <c r="T50" s="184">
        <f>ROUND(IFERROR(T49/V51,0),2)</f>
        <v>0</v>
      </c>
      <c r="U50" s="183"/>
      <c r="V50" s="185"/>
      <c r="W50" s="182"/>
      <c r="X50" s="183" t="s">
        <v>4</v>
      </c>
      <c r="Y50" s="183"/>
      <c r="Z50" s="183"/>
      <c r="AA50" s="183"/>
      <c r="AB50" s="183"/>
      <c r="AC50" s="183"/>
      <c r="AD50" s="183"/>
      <c r="AE50" s="184">
        <f>ROUND(IFERROR(AE49/AG51,0),2)</f>
        <v>0</v>
      </c>
      <c r="AF50" s="183"/>
      <c r="AG50" s="185"/>
      <c r="AH50" s="182"/>
      <c r="AI50" s="183" t="s">
        <v>4</v>
      </c>
      <c r="AJ50" s="183"/>
      <c r="AK50" s="183"/>
      <c r="AL50" s="183"/>
      <c r="AM50" s="183"/>
      <c r="AN50" s="183"/>
      <c r="AO50" s="183"/>
      <c r="AP50" s="184">
        <f>ROUND(IFERROR(AP49/AR51,0),2)</f>
        <v>0</v>
      </c>
      <c r="AQ50" s="183"/>
      <c r="AR50" s="185"/>
      <c r="AS50" s="182"/>
      <c r="AT50" s="183" t="s">
        <v>4</v>
      </c>
      <c r="AU50" s="183"/>
      <c r="AV50" s="183"/>
      <c r="AW50" s="183"/>
      <c r="AX50" s="183"/>
      <c r="AY50" s="183"/>
      <c r="AZ50" s="183"/>
      <c r="BA50" s="184">
        <f>ROUND(IFERROR(BA49/BC51,0),2)</f>
        <v>0</v>
      </c>
      <c r="BB50" s="183"/>
      <c r="BC50" s="185"/>
    </row>
    <row r="51" spans="1:55" s="133" customFormat="1" ht="15" customHeight="1">
      <c r="A51" s="189" t="str">
        <f>IF(I48&lt;52,"Nur bei Durchrechnungszeitraum-Variante zusätzlich befüllen:","Ganzjahresbetrieb eingetragen - kein DRZ möglich!")</f>
        <v>Nur bei Durchrechnungszeitraum-Variante zusätzlich befüllen:</v>
      </c>
      <c r="B51" s="190"/>
      <c r="C51" s="190"/>
      <c r="D51" s="190"/>
      <c r="E51" s="190"/>
      <c r="F51" s="190" t="s">
        <v>3</v>
      </c>
      <c r="G51" s="190"/>
      <c r="H51" s="65"/>
      <c r="I51" s="521" t="s">
        <v>28</v>
      </c>
      <c r="J51" s="522"/>
      <c r="K51" s="191">
        <f>ROUND(I48*I47,0)</f>
        <v>0</v>
      </c>
      <c r="L51" s="189" t="str">
        <f>IF(T48&lt;52,"Nur bei Durchrechnungszeitraum-Variante zusätzlich befüllen:","Ganzjahresbetrieb eingetragen - kein DRZ möglich!")</f>
        <v>Nur bei Durchrechnungszeitraum-Variante zusätzlich befüllen:</v>
      </c>
      <c r="M51" s="190"/>
      <c r="N51" s="190"/>
      <c r="O51" s="190"/>
      <c r="P51" s="190"/>
      <c r="Q51" s="190" t="s">
        <v>3</v>
      </c>
      <c r="R51" s="190"/>
      <c r="S51" s="65"/>
      <c r="T51" s="521" t="s">
        <v>28</v>
      </c>
      <c r="U51" s="522"/>
      <c r="V51" s="191">
        <f>ROUND(T48*T47,0)</f>
        <v>0</v>
      </c>
      <c r="W51" s="189" t="str">
        <f>IF(AE48&lt;52,"Nur bei Durchrechnungszeitraum-Variante zusätzlich befüllen:","Ganzjahresbetrieb eingetragen - kein DRZ möglich!")</f>
        <v>Nur bei Durchrechnungszeitraum-Variante zusätzlich befüllen:</v>
      </c>
      <c r="X51" s="190"/>
      <c r="Y51" s="190"/>
      <c r="Z51" s="190"/>
      <c r="AA51" s="190"/>
      <c r="AB51" s="190" t="s">
        <v>3</v>
      </c>
      <c r="AC51" s="190"/>
      <c r="AD51" s="65"/>
      <c r="AE51" s="521" t="s">
        <v>28</v>
      </c>
      <c r="AF51" s="522"/>
      <c r="AG51" s="191">
        <f>ROUND(AE48*AE47,0)</f>
        <v>0</v>
      </c>
      <c r="AH51" s="189" t="str">
        <f>IF(AP48&lt;52,"Nur bei Durchrechnungszeitraum-Variante zusätzlich befüllen:","Ganzjahresbetrieb eingetragen - kein DRZ möglich!")</f>
        <v>Nur bei Durchrechnungszeitraum-Variante zusätzlich befüllen:</v>
      </c>
      <c r="AI51" s="190"/>
      <c r="AJ51" s="190"/>
      <c r="AK51" s="190"/>
      <c r="AL51" s="190"/>
      <c r="AM51" s="190" t="s">
        <v>3</v>
      </c>
      <c r="AN51" s="190"/>
      <c r="AO51" s="65"/>
      <c r="AP51" s="521" t="s">
        <v>28</v>
      </c>
      <c r="AQ51" s="522"/>
      <c r="AR51" s="191">
        <f>ROUND(AP48*AP47,0)</f>
        <v>0</v>
      </c>
      <c r="AS51" s="189" t="str">
        <f>IF(BA48&lt;52,"Nur bei Durchrechnungszeitraum-Variante zusätzlich befüllen:","Ganzjahresbetrieb eingetragen - kein DRZ möglich!")</f>
        <v>Nur bei Durchrechnungszeitraum-Variante zusätzlich befüllen:</v>
      </c>
      <c r="AT51" s="190"/>
      <c r="AU51" s="190"/>
      <c r="AV51" s="190"/>
      <c r="AW51" s="190"/>
      <c r="AX51" s="190" t="s">
        <v>3</v>
      </c>
      <c r="AY51" s="190"/>
      <c r="AZ51" s="65"/>
      <c r="BA51" s="521" t="s">
        <v>28</v>
      </c>
      <c r="BB51" s="522"/>
      <c r="BC51" s="191">
        <f>ROUND(BA48*BA47,0)</f>
        <v>0</v>
      </c>
    </row>
    <row r="52" spans="1:55" s="133" customFormat="1" ht="15" customHeight="1">
      <c r="A52" s="199" t="s">
        <v>72</v>
      </c>
      <c r="B52" s="190"/>
      <c r="C52" s="190"/>
      <c r="D52" s="317" t="s">
        <v>26</v>
      </c>
      <c r="E52" s="64"/>
      <c r="F52" s="190" t="s">
        <v>27</v>
      </c>
      <c r="G52" s="64"/>
      <c r="H52" s="200">
        <f>ROUND(DATEDIF(E52,G52+IF(E52&lt;&gt;0,1,0),"d")/7,2)</f>
        <v>0</v>
      </c>
      <c r="I52" s="522"/>
      <c r="J52" s="522"/>
      <c r="K52" s="191">
        <f>ROUND(H51*H52,0)</f>
        <v>0</v>
      </c>
      <c r="L52" s="199" t="s">
        <v>72</v>
      </c>
      <c r="M52" s="190"/>
      <c r="N52" s="190"/>
      <c r="O52" s="339" t="s">
        <v>26</v>
      </c>
      <c r="P52" s="64"/>
      <c r="Q52" s="190" t="s">
        <v>27</v>
      </c>
      <c r="R52" s="64"/>
      <c r="S52" s="200">
        <f>ROUND(DATEDIF(P52,R52+IF(P52&lt;&gt;0,1,0),"d")/7,2)</f>
        <v>0</v>
      </c>
      <c r="T52" s="522"/>
      <c r="U52" s="522"/>
      <c r="V52" s="191">
        <f>ROUND(S51*S52,0)</f>
        <v>0</v>
      </c>
      <c r="W52" s="199" t="s">
        <v>72</v>
      </c>
      <c r="X52" s="190"/>
      <c r="Y52" s="190"/>
      <c r="Z52" s="339" t="s">
        <v>26</v>
      </c>
      <c r="AA52" s="64"/>
      <c r="AB52" s="190" t="s">
        <v>27</v>
      </c>
      <c r="AC52" s="64"/>
      <c r="AD52" s="200">
        <f>ROUND(DATEDIF(AA52,AC52+IF(AA52&lt;&gt;0,1,0),"d")/7,2)</f>
        <v>0</v>
      </c>
      <c r="AE52" s="522"/>
      <c r="AF52" s="522"/>
      <c r="AG52" s="191">
        <f>ROUND(AD51*AD52,0)</f>
        <v>0</v>
      </c>
      <c r="AH52" s="199" t="s">
        <v>72</v>
      </c>
      <c r="AI52" s="190"/>
      <c r="AJ52" s="190"/>
      <c r="AK52" s="339" t="s">
        <v>26</v>
      </c>
      <c r="AL52" s="64"/>
      <c r="AM52" s="190" t="s">
        <v>27</v>
      </c>
      <c r="AN52" s="64"/>
      <c r="AO52" s="200">
        <f>ROUND(DATEDIF(AL52,AN52+IF(AL52&lt;&gt;0,1,0),"d")/7,2)</f>
        <v>0</v>
      </c>
      <c r="AP52" s="522"/>
      <c r="AQ52" s="522"/>
      <c r="AR52" s="191">
        <f>ROUND(AO51*AO52,0)</f>
        <v>0</v>
      </c>
      <c r="AS52" s="199" t="s">
        <v>72</v>
      </c>
      <c r="AT52" s="190"/>
      <c r="AU52" s="190"/>
      <c r="AV52" s="339" t="s">
        <v>26</v>
      </c>
      <c r="AW52" s="64"/>
      <c r="AX52" s="190" t="s">
        <v>27</v>
      </c>
      <c r="AY52" s="64"/>
      <c r="AZ52" s="200">
        <f>ROUND(DATEDIF(AW52,AY52+IF(AW52&lt;&gt;0,1,0),"d")/7,2)</f>
        <v>0</v>
      </c>
      <c r="BA52" s="522"/>
      <c r="BB52" s="522"/>
      <c r="BC52" s="191">
        <f>ROUND(AZ51*AZ52,0)</f>
        <v>0</v>
      </c>
    </row>
    <row r="53" spans="1:55" s="133" customFormat="1" ht="15" customHeight="1">
      <c r="A53" s="201" t="s">
        <v>2</v>
      </c>
      <c r="B53" s="157"/>
      <c r="C53" s="523"/>
      <c r="D53" s="524"/>
      <c r="E53" s="525"/>
      <c r="F53" s="167"/>
      <c r="G53" s="167"/>
      <c r="H53" s="167"/>
      <c r="I53" s="167"/>
      <c r="J53" s="167"/>
      <c r="K53" s="168"/>
      <c r="L53" s="201" t="s">
        <v>2</v>
      </c>
      <c r="M53" s="157"/>
      <c r="N53" s="523"/>
      <c r="O53" s="524"/>
      <c r="P53" s="525"/>
      <c r="Q53" s="167"/>
      <c r="R53" s="167"/>
      <c r="S53" s="167"/>
      <c r="T53" s="167"/>
      <c r="U53" s="167"/>
      <c r="V53" s="168"/>
      <c r="W53" s="201" t="s">
        <v>2</v>
      </c>
      <c r="X53" s="157"/>
      <c r="Y53" s="523"/>
      <c r="Z53" s="524"/>
      <c r="AA53" s="525"/>
      <c r="AB53" s="167"/>
      <c r="AC53" s="167"/>
      <c r="AD53" s="167"/>
      <c r="AE53" s="167"/>
      <c r="AF53" s="167"/>
      <c r="AG53" s="168"/>
      <c r="AH53" s="201" t="s">
        <v>2</v>
      </c>
      <c r="AI53" s="157"/>
      <c r="AJ53" s="523"/>
      <c r="AK53" s="524"/>
      <c r="AL53" s="525"/>
      <c r="AM53" s="167"/>
      <c r="AN53" s="167"/>
      <c r="AO53" s="167"/>
      <c r="AP53" s="167"/>
      <c r="AQ53" s="167"/>
      <c r="AR53" s="168"/>
      <c r="AS53" s="201" t="s">
        <v>2</v>
      </c>
      <c r="AT53" s="157"/>
      <c r="AU53" s="523"/>
      <c r="AV53" s="524"/>
      <c r="AW53" s="525"/>
      <c r="AX53" s="167"/>
      <c r="AY53" s="167"/>
      <c r="AZ53" s="167"/>
      <c r="BA53" s="167"/>
      <c r="BB53" s="167"/>
      <c r="BC53" s="168"/>
    </row>
    <row r="54" spans="1:55" s="133" customFormat="1">
      <c r="A54" s="134" t="s">
        <v>25</v>
      </c>
      <c r="B54" s="2"/>
      <c r="C54" s="2"/>
      <c r="D54" s="2"/>
      <c r="E54" s="2"/>
      <c r="F54" s="2"/>
      <c r="G54" s="2"/>
      <c r="H54" s="2"/>
      <c r="I54" s="51"/>
      <c r="J54" s="2"/>
      <c r="K54" s="178"/>
      <c r="L54" s="134" t="s">
        <v>25</v>
      </c>
      <c r="M54" s="2"/>
      <c r="N54" s="2"/>
      <c r="O54" s="2"/>
      <c r="P54" s="2"/>
      <c r="Q54" s="2"/>
      <c r="R54" s="2"/>
      <c r="S54" s="2"/>
      <c r="T54" s="51"/>
      <c r="U54" s="2"/>
      <c r="V54" s="178"/>
      <c r="W54" s="134" t="s">
        <v>25</v>
      </c>
      <c r="X54" s="2"/>
      <c r="Y54" s="2"/>
      <c r="Z54" s="2"/>
      <c r="AA54" s="2"/>
      <c r="AB54" s="2"/>
      <c r="AC54" s="2"/>
      <c r="AD54" s="2"/>
      <c r="AE54" s="51"/>
      <c r="AF54" s="2"/>
      <c r="AG54" s="178"/>
      <c r="AH54" s="134" t="s">
        <v>25</v>
      </c>
      <c r="AI54" s="2"/>
      <c r="AJ54" s="2"/>
      <c r="AK54" s="2"/>
      <c r="AL54" s="2"/>
      <c r="AM54" s="2"/>
      <c r="AN54" s="2"/>
      <c r="AO54" s="2"/>
      <c r="AP54" s="51"/>
      <c r="AQ54" s="2"/>
      <c r="AR54" s="178"/>
      <c r="AS54" s="134" t="s">
        <v>25</v>
      </c>
      <c r="AT54" s="2"/>
      <c r="AU54" s="2"/>
      <c r="AV54" s="2"/>
      <c r="AW54" s="2"/>
      <c r="AX54" s="2"/>
      <c r="AY54" s="2"/>
      <c r="AZ54" s="2"/>
      <c r="BA54" s="51"/>
      <c r="BB54" s="2"/>
      <c r="BC54" s="178"/>
    </row>
    <row r="55" spans="1:55" s="133" customFormat="1">
      <c r="A55" s="134" t="s">
        <v>70</v>
      </c>
      <c r="B55" s="2"/>
      <c r="C55" s="2"/>
      <c r="D55" s="2"/>
      <c r="E55" s="2" t="s">
        <v>0</v>
      </c>
      <c r="F55" s="50"/>
      <c r="G55" s="175" t="s">
        <v>1</v>
      </c>
      <c r="H55" s="50"/>
      <c r="I55" s="176">
        <f>ROUND(DATEDIF(F55,H55+IF(F55&lt;&gt;0,1,0),"d")/7,2)</f>
        <v>0</v>
      </c>
      <c r="J55" s="2"/>
      <c r="K55" s="178"/>
      <c r="L55" s="134" t="s">
        <v>70</v>
      </c>
      <c r="M55" s="2"/>
      <c r="N55" s="2"/>
      <c r="O55" s="2"/>
      <c r="P55" s="2" t="s">
        <v>0</v>
      </c>
      <c r="Q55" s="50"/>
      <c r="R55" s="175" t="s">
        <v>1</v>
      </c>
      <c r="S55" s="50"/>
      <c r="T55" s="176">
        <f>ROUND(DATEDIF(Q55,S55+IF(Q55&lt;&gt;0,1,0),"d")/7,2)</f>
        <v>0</v>
      </c>
      <c r="U55" s="2"/>
      <c r="V55" s="178"/>
      <c r="W55" s="134" t="s">
        <v>70</v>
      </c>
      <c r="X55" s="2"/>
      <c r="Y55" s="2"/>
      <c r="Z55" s="2"/>
      <c r="AA55" s="2" t="s">
        <v>0</v>
      </c>
      <c r="AB55" s="50"/>
      <c r="AC55" s="175" t="s">
        <v>1</v>
      </c>
      <c r="AD55" s="50"/>
      <c r="AE55" s="176">
        <f>ROUND(DATEDIF(AB55,AD55+IF(AB55&lt;&gt;0,1,0),"d")/7,2)</f>
        <v>0</v>
      </c>
      <c r="AF55" s="2"/>
      <c r="AG55" s="178"/>
      <c r="AH55" s="134" t="s">
        <v>70</v>
      </c>
      <c r="AI55" s="2"/>
      <c r="AJ55" s="2"/>
      <c r="AK55" s="2"/>
      <c r="AL55" s="2" t="s">
        <v>0</v>
      </c>
      <c r="AM55" s="50"/>
      <c r="AN55" s="175" t="s">
        <v>1</v>
      </c>
      <c r="AO55" s="50"/>
      <c r="AP55" s="176">
        <f>ROUND(DATEDIF(AM55,AO55+IF(AM55&lt;&gt;0,1,0),"d")/7,2)</f>
        <v>0</v>
      </c>
      <c r="AQ55" s="2"/>
      <c r="AR55" s="178"/>
      <c r="AS55" s="134" t="s">
        <v>70</v>
      </c>
      <c r="AT55" s="2"/>
      <c r="AU55" s="2"/>
      <c r="AV55" s="2"/>
      <c r="AW55" s="2" t="s">
        <v>0</v>
      </c>
      <c r="AX55" s="50"/>
      <c r="AY55" s="175" t="s">
        <v>1</v>
      </c>
      <c r="AZ55" s="50"/>
      <c r="BA55" s="176">
        <f>ROUND(DATEDIF(AX55,AZ55+IF(AX55&lt;&gt;0,1,0),"d")/7,2)</f>
        <v>0</v>
      </c>
      <c r="BB55" s="2"/>
      <c r="BC55" s="178"/>
    </row>
    <row r="56" spans="1:55" s="133" customFormat="1">
      <c r="A56" s="134" t="s">
        <v>71</v>
      </c>
      <c r="B56" s="2"/>
      <c r="C56" s="2"/>
      <c r="D56" s="2"/>
      <c r="E56" s="2"/>
      <c r="F56" s="2"/>
      <c r="G56" s="2"/>
      <c r="H56" s="2"/>
      <c r="I56" s="52"/>
      <c r="J56" s="2"/>
      <c r="K56" s="178"/>
      <c r="L56" s="134" t="s">
        <v>71</v>
      </c>
      <c r="M56" s="2"/>
      <c r="N56" s="2"/>
      <c r="O56" s="2"/>
      <c r="P56" s="2"/>
      <c r="Q56" s="2"/>
      <c r="R56" s="2"/>
      <c r="S56" s="2"/>
      <c r="T56" s="52"/>
      <c r="U56" s="2"/>
      <c r="V56" s="178"/>
      <c r="W56" s="134" t="s">
        <v>71</v>
      </c>
      <c r="X56" s="2"/>
      <c r="Y56" s="2"/>
      <c r="Z56" s="2"/>
      <c r="AA56" s="2"/>
      <c r="AB56" s="2"/>
      <c r="AC56" s="2"/>
      <c r="AD56" s="2"/>
      <c r="AE56" s="52"/>
      <c r="AF56" s="2"/>
      <c r="AG56" s="178"/>
      <c r="AH56" s="134" t="s">
        <v>71</v>
      </c>
      <c r="AI56" s="2"/>
      <c r="AJ56" s="2"/>
      <c r="AK56" s="2"/>
      <c r="AL56" s="2"/>
      <c r="AM56" s="2"/>
      <c r="AN56" s="2"/>
      <c r="AO56" s="2"/>
      <c r="AP56" s="52"/>
      <c r="AQ56" s="2"/>
      <c r="AR56" s="178"/>
      <c r="AS56" s="134" t="s">
        <v>71</v>
      </c>
      <c r="AT56" s="2"/>
      <c r="AU56" s="2"/>
      <c r="AV56" s="2"/>
      <c r="AW56" s="2"/>
      <c r="AX56" s="2"/>
      <c r="AY56" s="2"/>
      <c r="AZ56" s="2"/>
      <c r="BA56" s="52"/>
      <c r="BB56" s="2"/>
      <c r="BC56" s="178"/>
    </row>
    <row r="57" spans="1:55" s="133" customFormat="1">
      <c r="A57" s="182"/>
      <c r="B57" s="183" t="s">
        <v>4</v>
      </c>
      <c r="C57" s="183"/>
      <c r="D57" s="183"/>
      <c r="E57" s="183"/>
      <c r="F57" s="183"/>
      <c r="G57" s="183"/>
      <c r="H57" s="183"/>
      <c r="I57" s="184">
        <f>ROUND(IFERROR(I56/K58,0),2)</f>
        <v>0</v>
      </c>
      <c r="J57" s="183"/>
      <c r="K57" s="185"/>
      <c r="L57" s="182"/>
      <c r="M57" s="183" t="s">
        <v>4</v>
      </c>
      <c r="N57" s="183"/>
      <c r="O57" s="183"/>
      <c r="P57" s="183"/>
      <c r="Q57" s="183"/>
      <c r="R57" s="183"/>
      <c r="S57" s="183"/>
      <c r="T57" s="184">
        <f>ROUND(IFERROR(T56/V58,0),2)</f>
        <v>0</v>
      </c>
      <c r="U57" s="183"/>
      <c r="V57" s="185"/>
      <c r="W57" s="182"/>
      <c r="X57" s="183" t="s">
        <v>4</v>
      </c>
      <c r="Y57" s="183"/>
      <c r="Z57" s="183"/>
      <c r="AA57" s="183"/>
      <c r="AB57" s="183"/>
      <c r="AC57" s="183"/>
      <c r="AD57" s="183"/>
      <c r="AE57" s="184">
        <f>ROUND(IFERROR(AE56/AG58,0),2)</f>
        <v>0</v>
      </c>
      <c r="AF57" s="183"/>
      <c r="AG57" s="185"/>
      <c r="AH57" s="182"/>
      <c r="AI57" s="183" t="s">
        <v>4</v>
      </c>
      <c r="AJ57" s="183"/>
      <c r="AK57" s="183"/>
      <c r="AL57" s="183"/>
      <c r="AM57" s="183"/>
      <c r="AN57" s="183"/>
      <c r="AO57" s="183"/>
      <c r="AP57" s="184">
        <f>ROUND(IFERROR(AP56/AR58,0),2)</f>
        <v>0</v>
      </c>
      <c r="AQ57" s="183"/>
      <c r="AR57" s="185"/>
      <c r="AS57" s="182"/>
      <c r="AT57" s="183" t="s">
        <v>4</v>
      </c>
      <c r="AU57" s="183"/>
      <c r="AV57" s="183"/>
      <c r="AW57" s="183"/>
      <c r="AX57" s="183"/>
      <c r="AY57" s="183"/>
      <c r="AZ57" s="183"/>
      <c r="BA57" s="184">
        <f>ROUND(IFERROR(BA56/BC58,0),2)</f>
        <v>0</v>
      </c>
      <c r="BB57" s="183"/>
      <c r="BC57" s="185"/>
    </row>
    <row r="58" spans="1:55" s="133" customFormat="1" ht="15" customHeight="1">
      <c r="A58" s="189" t="str">
        <f>IF(I55&lt;52,"Nur bei Durchrechnungszeitraum-Variante zusätzlich befüllen:","Ganzjahresbetrieb eingetragen - kein DRZ möglich!")</f>
        <v>Nur bei Durchrechnungszeitraum-Variante zusätzlich befüllen:</v>
      </c>
      <c r="B58" s="190"/>
      <c r="C58" s="190"/>
      <c r="D58" s="190"/>
      <c r="E58" s="190"/>
      <c r="F58" s="190" t="s">
        <v>3</v>
      </c>
      <c r="G58" s="190"/>
      <c r="H58" s="65"/>
      <c r="I58" s="521" t="s">
        <v>28</v>
      </c>
      <c r="J58" s="522"/>
      <c r="K58" s="191">
        <f>ROUND(I55*I54,0)</f>
        <v>0</v>
      </c>
      <c r="L58" s="189" t="str">
        <f>IF(T55&lt;52,"Nur bei Durchrechnungszeitraum-Variante zusätzlich befüllen:","Ganzjahresbetrieb eingetragen - kein DRZ möglich!")</f>
        <v>Nur bei Durchrechnungszeitraum-Variante zusätzlich befüllen:</v>
      </c>
      <c r="M58" s="190"/>
      <c r="N58" s="190"/>
      <c r="O58" s="190"/>
      <c r="P58" s="190"/>
      <c r="Q58" s="190" t="s">
        <v>3</v>
      </c>
      <c r="R58" s="190"/>
      <c r="S58" s="65"/>
      <c r="T58" s="521" t="s">
        <v>28</v>
      </c>
      <c r="U58" s="522"/>
      <c r="V58" s="191">
        <f>ROUND(T55*T54,0)</f>
        <v>0</v>
      </c>
      <c r="W58" s="189" t="str">
        <f>IF(AE55&lt;52,"Nur bei Durchrechnungszeitraum-Variante zusätzlich befüllen:","Ganzjahresbetrieb eingetragen - kein DRZ möglich!")</f>
        <v>Nur bei Durchrechnungszeitraum-Variante zusätzlich befüllen:</v>
      </c>
      <c r="X58" s="190"/>
      <c r="Y58" s="190"/>
      <c r="Z58" s="190"/>
      <c r="AA58" s="190"/>
      <c r="AB58" s="190" t="s">
        <v>3</v>
      </c>
      <c r="AC58" s="190"/>
      <c r="AD58" s="65"/>
      <c r="AE58" s="521" t="s">
        <v>28</v>
      </c>
      <c r="AF58" s="522"/>
      <c r="AG58" s="191">
        <f>ROUND(AE55*AE54,0)</f>
        <v>0</v>
      </c>
      <c r="AH58" s="189" t="str">
        <f>IF(AP55&lt;52,"Nur bei Durchrechnungszeitraum-Variante zusätzlich befüllen:","Ganzjahresbetrieb eingetragen - kein DRZ möglich!")</f>
        <v>Nur bei Durchrechnungszeitraum-Variante zusätzlich befüllen:</v>
      </c>
      <c r="AI58" s="190"/>
      <c r="AJ58" s="190"/>
      <c r="AK58" s="190"/>
      <c r="AL58" s="190"/>
      <c r="AM58" s="190" t="s">
        <v>3</v>
      </c>
      <c r="AN58" s="190"/>
      <c r="AO58" s="65"/>
      <c r="AP58" s="521" t="s">
        <v>28</v>
      </c>
      <c r="AQ58" s="522"/>
      <c r="AR58" s="191">
        <f>ROUND(AP55*AP54,0)</f>
        <v>0</v>
      </c>
      <c r="AS58" s="189" t="str">
        <f>IF(BA55&lt;52,"Nur bei Durchrechnungszeitraum-Variante zusätzlich befüllen:","Ganzjahresbetrieb eingetragen - kein DRZ möglich!")</f>
        <v>Nur bei Durchrechnungszeitraum-Variante zusätzlich befüllen:</v>
      </c>
      <c r="AT58" s="190"/>
      <c r="AU58" s="190"/>
      <c r="AV58" s="190"/>
      <c r="AW58" s="190"/>
      <c r="AX58" s="190" t="s">
        <v>3</v>
      </c>
      <c r="AY58" s="190"/>
      <c r="AZ58" s="65"/>
      <c r="BA58" s="521" t="s">
        <v>28</v>
      </c>
      <c r="BB58" s="522"/>
      <c r="BC58" s="191">
        <f>ROUND(BA55*BA54,0)</f>
        <v>0</v>
      </c>
    </row>
    <row r="59" spans="1:55" s="133" customFormat="1" ht="15" customHeight="1">
      <c r="A59" s="124" t="s">
        <v>72</v>
      </c>
      <c r="B59" s="194"/>
      <c r="C59" s="194"/>
      <c r="D59" s="318" t="s">
        <v>26</v>
      </c>
      <c r="E59" s="63"/>
      <c r="F59" s="194" t="s">
        <v>27</v>
      </c>
      <c r="G59" s="63"/>
      <c r="H59" s="195">
        <f>ROUND(DATEDIF(E59,G59+IF(E59&lt;&gt;0,1,0),"d")/7,2)</f>
        <v>0</v>
      </c>
      <c r="I59" s="520"/>
      <c r="J59" s="520"/>
      <c r="K59" s="196">
        <f>ROUND(H58*H59,0)</f>
        <v>0</v>
      </c>
      <c r="L59" s="124" t="s">
        <v>72</v>
      </c>
      <c r="M59" s="194"/>
      <c r="N59" s="194"/>
      <c r="O59" s="340" t="s">
        <v>26</v>
      </c>
      <c r="P59" s="63"/>
      <c r="Q59" s="194" t="s">
        <v>27</v>
      </c>
      <c r="R59" s="63"/>
      <c r="S59" s="195">
        <f>ROUND(DATEDIF(P59,R59+IF(P59&lt;&gt;0,1,0),"d")/7,2)</f>
        <v>0</v>
      </c>
      <c r="T59" s="520"/>
      <c r="U59" s="520"/>
      <c r="V59" s="196">
        <f>ROUND(S58*S59,0)</f>
        <v>0</v>
      </c>
      <c r="W59" s="124" t="s">
        <v>72</v>
      </c>
      <c r="X59" s="194"/>
      <c r="Y59" s="194"/>
      <c r="Z59" s="340" t="s">
        <v>26</v>
      </c>
      <c r="AA59" s="63"/>
      <c r="AB59" s="194" t="s">
        <v>27</v>
      </c>
      <c r="AC59" s="63"/>
      <c r="AD59" s="195">
        <f>ROUND(DATEDIF(AA59,AC59+IF(AA59&lt;&gt;0,1,0),"d")/7,2)</f>
        <v>0</v>
      </c>
      <c r="AE59" s="520"/>
      <c r="AF59" s="520"/>
      <c r="AG59" s="196">
        <f>ROUND(AD58*AD59,0)</f>
        <v>0</v>
      </c>
      <c r="AH59" s="124" t="s">
        <v>72</v>
      </c>
      <c r="AI59" s="194"/>
      <c r="AJ59" s="194"/>
      <c r="AK59" s="340" t="s">
        <v>26</v>
      </c>
      <c r="AL59" s="63"/>
      <c r="AM59" s="194" t="s">
        <v>27</v>
      </c>
      <c r="AN59" s="63"/>
      <c r="AO59" s="195">
        <f>ROUND(DATEDIF(AL59,AN59+IF(AL59&lt;&gt;0,1,0),"d")/7,2)</f>
        <v>0</v>
      </c>
      <c r="AP59" s="520"/>
      <c r="AQ59" s="520"/>
      <c r="AR59" s="196">
        <f>ROUND(AO58*AO59,0)</f>
        <v>0</v>
      </c>
      <c r="AS59" s="124" t="s">
        <v>72</v>
      </c>
      <c r="AT59" s="194"/>
      <c r="AU59" s="194"/>
      <c r="AV59" s="340" t="s">
        <v>26</v>
      </c>
      <c r="AW59" s="63"/>
      <c r="AX59" s="194" t="s">
        <v>27</v>
      </c>
      <c r="AY59" s="63"/>
      <c r="AZ59" s="195">
        <f>ROUND(DATEDIF(AW59,AY59+IF(AW59&lt;&gt;0,1,0),"d")/7,2)</f>
        <v>0</v>
      </c>
      <c r="BA59" s="520"/>
      <c r="BB59" s="520"/>
      <c r="BC59" s="196">
        <f>ROUND(AZ58*AZ59,0)</f>
        <v>0</v>
      </c>
    </row>
    <row r="60" spans="1:55" s="133" customFormat="1">
      <c r="A60" s="201" t="s">
        <v>2</v>
      </c>
      <c r="B60" s="157"/>
      <c r="C60" s="523"/>
      <c r="D60" s="524"/>
      <c r="E60" s="525"/>
      <c r="F60" s="167"/>
      <c r="G60" s="167"/>
      <c r="H60" s="167"/>
      <c r="I60" s="167"/>
      <c r="J60" s="167"/>
      <c r="K60" s="168"/>
      <c r="L60" s="201" t="s">
        <v>2</v>
      </c>
      <c r="M60" s="157"/>
      <c r="N60" s="523"/>
      <c r="O60" s="524"/>
      <c r="P60" s="525"/>
      <c r="Q60" s="167"/>
      <c r="R60" s="167"/>
      <c r="S60" s="167"/>
      <c r="T60" s="167"/>
      <c r="U60" s="167"/>
      <c r="V60" s="168"/>
      <c r="W60" s="201" t="s">
        <v>2</v>
      </c>
      <c r="X60" s="157"/>
      <c r="Y60" s="523"/>
      <c r="Z60" s="524"/>
      <c r="AA60" s="525"/>
      <c r="AB60" s="167"/>
      <c r="AC60" s="167"/>
      <c r="AD60" s="167"/>
      <c r="AE60" s="167"/>
      <c r="AF60" s="167"/>
      <c r="AG60" s="168"/>
      <c r="AH60" s="201" t="s">
        <v>2</v>
      </c>
      <c r="AI60" s="157"/>
      <c r="AJ60" s="523"/>
      <c r="AK60" s="524"/>
      <c r="AL60" s="525"/>
      <c r="AM60" s="167"/>
      <c r="AN60" s="167"/>
      <c r="AO60" s="167"/>
      <c r="AP60" s="167"/>
      <c r="AQ60" s="167"/>
      <c r="AR60" s="168"/>
      <c r="AS60" s="201" t="s">
        <v>2</v>
      </c>
      <c r="AT60" s="157"/>
      <c r="AU60" s="523"/>
      <c r="AV60" s="524"/>
      <c r="AW60" s="525"/>
      <c r="AX60" s="167"/>
      <c r="AY60" s="167"/>
      <c r="AZ60" s="167"/>
      <c r="BA60" s="167"/>
      <c r="BB60" s="167"/>
      <c r="BC60" s="168"/>
    </row>
    <row r="61" spans="1:55" s="133" customFormat="1">
      <c r="A61" s="134" t="s">
        <v>25</v>
      </c>
      <c r="B61" s="2"/>
      <c r="C61" s="2"/>
      <c r="D61" s="2"/>
      <c r="E61" s="2"/>
      <c r="F61" s="2"/>
      <c r="G61" s="2"/>
      <c r="H61" s="2"/>
      <c r="I61" s="51"/>
      <c r="J61" s="2"/>
      <c r="K61" s="178"/>
      <c r="L61" s="134" t="s">
        <v>25</v>
      </c>
      <c r="M61" s="2"/>
      <c r="N61" s="2"/>
      <c r="O61" s="2"/>
      <c r="P61" s="2"/>
      <c r="Q61" s="2"/>
      <c r="R61" s="2"/>
      <c r="S61" s="2"/>
      <c r="T61" s="51"/>
      <c r="U61" s="2"/>
      <c r="V61" s="178"/>
      <c r="W61" s="134" t="s">
        <v>25</v>
      </c>
      <c r="X61" s="2"/>
      <c r="Y61" s="2"/>
      <c r="Z61" s="2"/>
      <c r="AA61" s="2"/>
      <c r="AB61" s="2"/>
      <c r="AC61" s="2"/>
      <c r="AD61" s="2"/>
      <c r="AE61" s="51"/>
      <c r="AF61" s="2"/>
      <c r="AG61" s="178"/>
      <c r="AH61" s="134" t="s">
        <v>25</v>
      </c>
      <c r="AI61" s="2"/>
      <c r="AJ61" s="2"/>
      <c r="AK61" s="2"/>
      <c r="AL61" s="2"/>
      <c r="AM61" s="2"/>
      <c r="AN61" s="2"/>
      <c r="AO61" s="2"/>
      <c r="AP61" s="51"/>
      <c r="AQ61" s="2"/>
      <c r="AR61" s="178"/>
      <c r="AS61" s="134" t="s">
        <v>25</v>
      </c>
      <c r="AT61" s="2"/>
      <c r="AU61" s="2"/>
      <c r="AV61" s="2"/>
      <c r="AW61" s="2"/>
      <c r="AX61" s="2"/>
      <c r="AY61" s="2"/>
      <c r="AZ61" s="2"/>
      <c r="BA61" s="51"/>
      <c r="BB61" s="2"/>
      <c r="BC61" s="178"/>
    </row>
    <row r="62" spans="1:55" s="133" customFormat="1" ht="15" customHeight="1">
      <c r="A62" s="134" t="s">
        <v>70</v>
      </c>
      <c r="B62" s="2"/>
      <c r="C62" s="2"/>
      <c r="D62" s="2"/>
      <c r="E62" s="2" t="s">
        <v>0</v>
      </c>
      <c r="F62" s="50"/>
      <c r="G62" s="175" t="s">
        <v>1</v>
      </c>
      <c r="H62" s="50"/>
      <c r="I62" s="176">
        <f>ROUND(DATEDIF(F62,H62+IF(F62&lt;&gt;0,1,0),"d")/7,2)</f>
        <v>0</v>
      </c>
      <c r="J62" s="2"/>
      <c r="K62" s="178"/>
      <c r="L62" s="134" t="s">
        <v>70</v>
      </c>
      <c r="M62" s="2"/>
      <c r="N62" s="2"/>
      <c r="O62" s="2"/>
      <c r="P62" s="2" t="s">
        <v>0</v>
      </c>
      <c r="Q62" s="50"/>
      <c r="R62" s="175" t="s">
        <v>1</v>
      </c>
      <c r="S62" s="50"/>
      <c r="T62" s="176">
        <f>ROUND(DATEDIF(Q62,S62+IF(Q62&lt;&gt;0,1,0),"d")/7,2)</f>
        <v>0</v>
      </c>
      <c r="U62" s="2"/>
      <c r="V62" s="178"/>
      <c r="W62" s="134" t="s">
        <v>70</v>
      </c>
      <c r="X62" s="2"/>
      <c r="Y62" s="2"/>
      <c r="Z62" s="2"/>
      <c r="AA62" s="2" t="s">
        <v>0</v>
      </c>
      <c r="AB62" s="50"/>
      <c r="AC62" s="175" t="s">
        <v>1</v>
      </c>
      <c r="AD62" s="50"/>
      <c r="AE62" s="176">
        <f>ROUND(DATEDIF(AB62,AD62+IF(AB62&lt;&gt;0,1,0),"d")/7,2)</f>
        <v>0</v>
      </c>
      <c r="AF62" s="2"/>
      <c r="AG62" s="178"/>
      <c r="AH62" s="134" t="s">
        <v>70</v>
      </c>
      <c r="AI62" s="2"/>
      <c r="AJ62" s="2"/>
      <c r="AK62" s="2"/>
      <c r="AL62" s="2" t="s">
        <v>0</v>
      </c>
      <c r="AM62" s="50"/>
      <c r="AN62" s="175" t="s">
        <v>1</v>
      </c>
      <c r="AO62" s="50"/>
      <c r="AP62" s="176">
        <f>ROUND(DATEDIF(AM62,AO62+IF(AM62&lt;&gt;0,1,0),"d")/7,2)</f>
        <v>0</v>
      </c>
      <c r="AQ62" s="2"/>
      <c r="AR62" s="178"/>
      <c r="AS62" s="134" t="s">
        <v>70</v>
      </c>
      <c r="AT62" s="2"/>
      <c r="AU62" s="2"/>
      <c r="AV62" s="2"/>
      <c r="AW62" s="2" t="s">
        <v>0</v>
      </c>
      <c r="AX62" s="50"/>
      <c r="AY62" s="175" t="s">
        <v>1</v>
      </c>
      <c r="AZ62" s="50"/>
      <c r="BA62" s="176">
        <f>ROUND(DATEDIF(AX62,AZ62+IF(AX62&lt;&gt;0,1,0),"d")/7,2)</f>
        <v>0</v>
      </c>
      <c r="BB62" s="2"/>
      <c r="BC62" s="178"/>
    </row>
    <row r="63" spans="1:55" s="133" customFormat="1" ht="15.75" customHeight="1">
      <c r="A63" s="134" t="s">
        <v>71</v>
      </c>
      <c r="B63" s="2"/>
      <c r="C63" s="2"/>
      <c r="D63" s="2"/>
      <c r="E63" s="2"/>
      <c r="F63" s="2"/>
      <c r="G63" s="2"/>
      <c r="H63" s="2"/>
      <c r="I63" s="52"/>
      <c r="J63" s="2"/>
      <c r="K63" s="178"/>
      <c r="L63" s="134" t="s">
        <v>71</v>
      </c>
      <c r="M63" s="2"/>
      <c r="N63" s="2"/>
      <c r="O63" s="2"/>
      <c r="P63" s="2"/>
      <c r="Q63" s="2"/>
      <c r="R63" s="2"/>
      <c r="S63" s="2"/>
      <c r="T63" s="52"/>
      <c r="U63" s="2"/>
      <c r="V63" s="178"/>
      <c r="W63" s="134" t="s">
        <v>71</v>
      </c>
      <c r="X63" s="2"/>
      <c r="Y63" s="2"/>
      <c r="Z63" s="2"/>
      <c r="AA63" s="2"/>
      <c r="AB63" s="2"/>
      <c r="AC63" s="2"/>
      <c r="AD63" s="2"/>
      <c r="AE63" s="52"/>
      <c r="AF63" s="2"/>
      <c r="AG63" s="178"/>
      <c r="AH63" s="134" t="s">
        <v>71</v>
      </c>
      <c r="AI63" s="2"/>
      <c r="AJ63" s="2"/>
      <c r="AK63" s="2"/>
      <c r="AL63" s="2"/>
      <c r="AM63" s="2"/>
      <c r="AN63" s="2"/>
      <c r="AO63" s="2"/>
      <c r="AP63" s="52"/>
      <c r="AQ63" s="2"/>
      <c r="AR63" s="178"/>
      <c r="AS63" s="134" t="s">
        <v>71</v>
      </c>
      <c r="AT63" s="2"/>
      <c r="AU63" s="2"/>
      <c r="AV63" s="2"/>
      <c r="AW63" s="2"/>
      <c r="AX63" s="2"/>
      <c r="AY63" s="2"/>
      <c r="AZ63" s="2"/>
      <c r="BA63" s="52"/>
      <c r="BB63" s="2"/>
      <c r="BC63" s="178"/>
    </row>
    <row r="64" spans="1:55" s="133" customFormat="1">
      <c r="A64" s="182"/>
      <c r="B64" s="183" t="s">
        <v>4</v>
      </c>
      <c r="C64" s="183"/>
      <c r="D64" s="183"/>
      <c r="E64" s="183"/>
      <c r="F64" s="183"/>
      <c r="G64" s="183"/>
      <c r="H64" s="183"/>
      <c r="I64" s="184">
        <f>ROUND(IFERROR(I63/K65,0),2)</f>
        <v>0</v>
      </c>
      <c r="J64" s="183"/>
      <c r="K64" s="185"/>
      <c r="L64" s="182"/>
      <c r="M64" s="183" t="s">
        <v>4</v>
      </c>
      <c r="N64" s="183"/>
      <c r="O64" s="183"/>
      <c r="P64" s="183"/>
      <c r="Q64" s="183"/>
      <c r="R64" s="183"/>
      <c r="S64" s="183"/>
      <c r="T64" s="184">
        <f>ROUND(IFERROR(T63/V65,0),2)</f>
        <v>0</v>
      </c>
      <c r="U64" s="183"/>
      <c r="V64" s="185"/>
      <c r="W64" s="182"/>
      <c r="X64" s="183" t="s">
        <v>4</v>
      </c>
      <c r="Y64" s="183"/>
      <c r="Z64" s="183"/>
      <c r="AA64" s="183"/>
      <c r="AB64" s="183"/>
      <c r="AC64" s="183"/>
      <c r="AD64" s="183"/>
      <c r="AE64" s="184">
        <f>ROUND(IFERROR(AE63/AG65,0),2)</f>
        <v>0</v>
      </c>
      <c r="AF64" s="183"/>
      <c r="AG64" s="185"/>
      <c r="AH64" s="182"/>
      <c r="AI64" s="183" t="s">
        <v>4</v>
      </c>
      <c r="AJ64" s="183"/>
      <c r="AK64" s="183"/>
      <c r="AL64" s="183"/>
      <c r="AM64" s="183"/>
      <c r="AN64" s="183"/>
      <c r="AO64" s="183"/>
      <c r="AP64" s="184">
        <f>ROUND(IFERROR(AP63/AR65,0),2)</f>
        <v>0</v>
      </c>
      <c r="AQ64" s="183"/>
      <c r="AR64" s="185"/>
      <c r="AS64" s="182"/>
      <c r="AT64" s="183" t="s">
        <v>4</v>
      </c>
      <c r="AU64" s="183"/>
      <c r="AV64" s="183"/>
      <c r="AW64" s="183"/>
      <c r="AX64" s="183"/>
      <c r="AY64" s="183"/>
      <c r="AZ64" s="183"/>
      <c r="BA64" s="184">
        <f>ROUND(IFERROR(BA63/BC65,0),2)</f>
        <v>0</v>
      </c>
      <c r="BB64" s="183"/>
      <c r="BC64" s="185"/>
    </row>
    <row r="65" spans="1:55" s="133" customFormat="1" ht="15" customHeight="1">
      <c r="A65" s="189" t="str">
        <f>IF(I62&lt;52,"Nur bei Durchrechnungszeitraum-Variante zusätzlich befüllen:","Ganzjahresbetrieb eingetragen - kein DRZ möglich!")</f>
        <v>Nur bei Durchrechnungszeitraum-Variante zusätzlich befüllen:</v>
      </c>
      <c r="B65" s="190"/>
      <c r="C65" s="190"/>
      <c r="D65" s="190"/>
      <c r="E65" s="190"/>
      <c r="F65" s="190" t="s">
        <v>3</v>
      </c>
      <c r="G65" s="190"/>
      <c r="H65" s="65"/>
      <c r="I65" s="521" t="s">
        <v>28</v>
      </c>
      <c r="J65" s="522"/>
      <c r="K65" s="191">
        <f>ROUND(I62*I61,0)</f>
        <v>0</v>
      </c>
      <c r="L65" s="189" t="str">
        <f>IF(T62&lt;52,"Nur bei Durchrechnungszeitraum-Variante zusätzlich befüllen:","Ganzjahresbetrieb eingetragen - kein DRZ möglich!")</f>
        <v>Nur bei Durchrechnungszeitraum-Variante zusätzlich befüllen:</v>
      </c>
      <c r="M65" s="190"/>
      <c r="N65" s="190"/>
      <c r="O65" s="190"/>
      <c r="P65" s="190"/>
      <c r="Q65" s="190" t="s">
        <v>3</v>
      </c>
      <c r="R65" s="190"/>
      <c r="S65" s="65"/>
      <c r="T65" s="521" t="s">
        <v>28</v>
      </c>
      <c r="U65" s="522"/>
      <c r="V65" s="191">
        <f>ROUND(T62*T61,0)</f>
        <v>0</v>
      </c>
      <c r="W65" s="189" t="str">
        <f>IF(AE62&lt;52,"Nur bei Durchrechnungszeitraum-Variante zusätzlich befüllen:","Ganzjahresbetrieb eingetragen - kein DRZ möglich!")</f>
        <v>Nur bei Durchrechnungszeitraum-Variante zusätzlich befüllen:</v>
      </c>
      <c r="X65" s="190"/>
      <c r="Y65" s="190"/>
      <c r="Z65" s="190"/>
      <c r="AA65" s="190"/>
      <c r="AB65" s="190" t="s">
        <v>3</v>
      </c>
      <c r="AC65" s="190"/>
      <c r="AD65" s="65"/>
      <c r="AE65" s="521" t="s">
        <v>28</v>
      </c>
      <c r="AF65" s="522"/>
      <c r="AG65" s="191">
        <f>ROUND(AE62*AE61,0)</f>
        <v>0</v>
      </c>
      <c r="AH65" s="189" t="str">
        <f>IF(AP62&lt;52,"Nur bei Durchrechnungszeitraum-Variante zusätzlich befüllen:","Ganzjahresbetrieb eingetragen - kein DRZ möglich!")</f>
        <v>Nur bei Durchrechnungszeitraum-Variante zusätzlich befüllen:</v>
      </c>
      <c r="AI65" s="190"/>
      <c r="AJ65" s="190"/>
      <c r="AK65" s="190"/>
      <c r="AL65" s="190"/>
      <c r="AM65" s="190" t="s">
        <v>3</v>
      </c>
      <c r="AN65" s="190"/>
      <c r="AO65" s="65"/>
      <c r="AP65" s="521" t="s">
        <v>28</v>
      </c>
      <c r="AQ65" s="522"/>
      <c r="AR65" s="191">
        <f>ROUND(AP62*AP61,0)</f>
        <v>0</v>
      </c>
      <c r="AS65" s="189" t="str">
        <f>IF(BA62&lt;52,"Nur bei Durchrechnungszeitraum-Variante zusätzlich befüllen:","Ganzjahresbetrieb eingetragen - kein DRZ möglich!")</f>
        <v>Nur bei Durchrechnungszeitraum-Variante zusätzlich befüllen:</v>
      </c>
      <c r="AT65" s="190"/>
      <c r="AU65" s="190"/>
      <c r="AV65" s="190"/>
      <c r="AW65" s="190"/>
      <c r="AX65" s="190" t="s">
        <v>3</v>
      </c>
      <c r="AY65" s="190"/>
      <c r="AZ65" s="65"/>
      <c r="BA65" s="521" t="s">
        <v>28</v>
      </c>
      <c r="BB65" s="522"/>
      <c r="BC65" s="191">
        <f>ROUND(BA62*BA61,0)</f>
        <v>0</v>
      </c>
    </row>
    <row r="66" spans="1:55" s="133" customFormat="1" ht="15" customHeight="1">
      <c r="A66" s="124" t="s">
        <v>72</v>
      </c>
      <c r="B66" s="194"/>
      <c r="C66" s="194"/>
      <c r="D66" s="318" t="s">
        <v>26</v>
      </c>
      <c r="E66" s="63"/>
      <c r="F66" s="194" t="s">
        <v>27</v>
      </c>
      <c r="G66" s="63"/>
      <c r="H66" s="195">
        <f>ROUND(DATEDIF(E66,G66+IF(E66&lt;&gt;0,1,0),"d")/7,2)</f>
        <v>0</v>
      </c>
      <c r="I66" s="520"/>
      <c r="J66" s="520"/>
      <c r="K66" s="196">
        <f>ROUND(H65*H66,0)</f>
        <v>0</v>
      </c>
      <c r="L66" s="124" t="s">
        <v>72</v>
      </c>
      <c r="M66" s="194"/>
      <c r="N66" s="194"/>
      <c r="O66" s="340" t="s">
        <v>26</v>
      </c>
      <c r="P66" s="63"/>
      <c r="Q66" s="194" t="s">
        <v>27</v>
      </c>
      <c r="R66" s="63"/>
      <c r="S66" s="195">
        <f>ROUND(DATEDIF(P66,R66+IF(P66&lt;&gt;0,1,0),"d")/7,2)</f>
        <v>0</v>
      </c>
      <c r="T66" s="520"/>
      <c r="U66" s="520"/>
      <c r="V66" s="196">
        <f>ROUND(S65*S66,0)</f>
        <v>0</v>
      </c>
      <c r="W66" s="124" t="s">
        <v>72</v>
      </c>
      <c r="X66" s="194"/>
      <c r="Y66" s="194"/>
      <c r="Z66" s="340" t="s">
        <v>26</v>
      </c>
      <c r="AA66" s="63"/>
      <c r="AB66" s="194" t="s">
        <v>27</v>
      </c>
      <c r="AC66" s="63"/>
      <c r="AD66" s="195">
        <f>ROUND(DATEDIF(AA66,AC66+IF(AA66&lt;&gt;0,1,0),"d")/7,2)</f>
        <v>0</v>
      </c>
      <c r="AE66" s="520"/>
      <c r="AF66" s="520"/>
      <c r="AG66" s="196">
        <f>ROUND(AD65*AD66,0)</f>
        <v>0</v>
      </c>
      <c r="AH66" s="124" t="s">
        <v>72</v>
      </c>
      <c r="AI66" s="194"/>
      <c r="AJ66" s="194"/>
      <c r="AK66" s="340" t="s">
        <v>26</v>
      </c>
      <c r="AL66" s="63"/>
      <c r="AM66" s="194" t="s">
        <v>27</v>
      </c>
      <c r="AN66" s="63"/>
      <c r="AO66" s="195">
        <f>ROUND(DATEDIF(AL66,AN66+IF(AL66&lt;&gt;0,1,0),"d")/7,2)</f>
        <v>0</v>
      </c>
      <c r="AP66" s="520"/>
      <c r="AQ66" s="520"/>
      <c r="AR66" s="196">
        <f>ROUND(AO65*AO66,0)</f>
        <v>0</v>
      </c>
      <c r="AS66" s="124" t="s">
        <v>72</v>
      </c>
      <c r="AT66" s="194"/>
      <c r="AU66" s="194"/>
      <c r="AV66" s="340" t="s">
        <v>26</v>
      </c>
      <c r="AW66" s="63"/>
      <c r="AX66" s="194" t="s">
        <v>27</v>
      </c>
      <c r="AY66" s="63"/>
      <c r="AZ66" s="195">
        <f>ROUND(DATEDIF(AW66,AY66+IF(AW66&lt;&gt;0,1,0),"d")/7,2)</f>
        <v>0</v>
      </c>
      <c r="BA66" s="520"/>
      <c r="BB66" s="520"/>
      <c r="BC66" s="196">
        <f>ROUND(AZ65*AZ66,0)</f>
        <v>0</v>
      </c>
    </row>
    <row r="67" spans="1:55" s="133" customFormat="1">
      <c r="A67" s="201" t="s">
        <v>2</v>
      </c>
      <c r="B67" s="157"/>
      <c r="C67" s="523"/>
      <c r="D67" s="524"/>
      <c r="E67" s="525"/>
      <c r="F67" s="167"/>
      <c r="G67" s="167"/>
      <c r="H67" s="167"/>
      <c r="I67" s="167"/>
      <c r="J67" s="167"/>
      <c r="K67" s="168"/>
      <c r="L67" s="201" t="s">
        <v>2</v>
      </c>
      <c r="M67" s="157"/>
      <c r="N67" s="523"/>
      <c r="O67" s="524"/>
      <c r="P67" s="525"/>
      <c r="Q67" s="167"/>
      <c r="R67" s="167"/>
      <c r="S67" s="167"/>
      <c r="T67" s="167"/>
      <c r="U67" s="167"/>
      <c r="V67" s="168"/>
      <c r="W67" s="201" t="s">
        <v>2</v>
      </c>
      <c r="X67" s="157"/>
      <c r="Y67" s="523"/>
      <c r="Z67" s="524"/>
      <c r="AA67" s="525"/>
      <c r="AB67" s="167"/>
      <c r="AC67" s="167"/>
      <c r="AD67" s="167"/>
      <c r="AE67" s="167"/>
      <c r="AF67" s="167"/>
      <c r="AG67" s="168"/>
      <c r="AH67" s="201" t="s">
        <v>2</v>
      </c>
      <c r="AI67" s="157"/>
      <c r="AJ67" s="523"/>
      <c r="AK67" s="524"/>
      <c r="AL67" s="525"/>
      <c r="AM67" s="167"/>
      <c r="AN67" s="167"/>
      <c r="AO67" s="167"/>
      <c r="AP67" s="167"/>
      <c r="AQ67" s="167"/>
      <c r="AR67" s="168"/>
      <c r="AS67" s="201" t="s">
        <v>2</v>
      </c>
      <c r="AT67" s="157"/>
      <c r="AU67" s="523"/>
      <c r="AV67" s="524"/>
      <c r="AW67" s="525"/>
      <c r="AX67" s="167"/>
      <c r="AY67" s="167"/>
      <c r="AZ67" s="167"/>
      <c r="BA67" s="167"/>
      <c r="BB67" s="167"/>
      <c r="BC67" s="168"/>
    </row>
    <row r="68" spans="1:55" s="133" customFormat="1">
      <c r="A68" s="134" t="s">
        <v>25</v>
      </c>
      <c r="B68" s="2"/>
      <c r="C68" s="2"/>
      <c r="D68" s="2"/>
      <c r="E68" s="2"/>
      <c r="F68" s="2"/>
      <c r="G68" s="2"/>
      <c r="H68" s="2"/>
      <c r="I68" s="51"/>
      <c r="J68" s="2"/>
      <c r="K68" s="178"/>
      <c r="L68" s="134" t="s">
        <v>25</v>
      </c>
      <c r="M68" s="2"/>
      <c r="N68" s="2"/>
      <c r="O68" s="2"/>
      <c r="P68" s="2"/>
      <c r="Q68" s="2"/>
      <c r="R68" s="2"/>
      <c r="S68" s="2"/>
      <c r="T68" s="51"/>
      <c r="U68" s="2"/>
      <c r="V68" s="178"/>
      <c r="W68" s="134" t="s">
        <v>25</v>
      </c>
      <c r="X68" s="2"/>
      <c r="Y68" s="2"/>
      <c r="Z68" s="2"/>
      <c r="AA68" s="2"/>
      <c r="AB68" s="2"/>
      <c r="AC68" s="2"/>
      <c r="AD68" s="2"/>
      <c r="AE68" s="51"/>
      <c r="AF68" s="2"/>
      <c r="AG68" s="178"/>
      <c r="AH68" s="134" t="s">
        <v>25</v>
      </c>
      <c r="AI68" s="2"/>
      <c r="AJ68" s="2"/>
      <c r="AK68" s="2"/>
      <c r="AL68" s="2"/>
      <c r="AM68" s="2"/>
      <c r="AN68" s="2"/>
      <c r="AO68" s="2"/>
      <c r="AP68" s="51"/>
      <c r="AQ68" s="2"/>
      <c r="AR68" s="178"/>
      <c r="AS68" s="134" t="s">
        <v>25</v>
      </c>
      <c r="AT68" s="2"/>
      <c r="AU68" s="2"/>
      <c r="AV68" s="2"/>
      <c r="AW68" s="2"/>
      <c r="AX68" s="2"/>
      <c r="AY68" s="2"/>
      <c r="AZ68" s="2"/>
      <c r="BA68" s="51"/>
      <c r="BB68" s="2"/>
      <c r="BC68" s="178"/>
    </row>
    <row r="69" spans="1:55" s="133" customFormat="1">
      <c r="A69" s="134" t="s">
        <v>70</v>
      </c>
      <c r="B69" s="2"/>
      <c r="C69" s="2"/>
      <c r="D69" s="2"/>
      <c r="E69" s="2" t="s">
        <v>0</v>
      </c>
      <c r="F69" s="50"/>
      <c r="G69" s="175" t="s">
        <v>1</v>
      </c>
      <c r="H69" s="50"/>
      <c r="I69" s="176">
        <f>ROUND(DATEDIF(F69,H69+IF(F69&lt;&gt;0,1,0),"d")/7,2)</f>
        <v>0</v>
      </c>
      <c r="J69" s="2"/>
      <c r="K69" s="178"/>
      <c r="L69" s="134" t="s">
        <v>70</v>
      </c>
      <c r="M69" s="2"/>
      <c r="N69" s="2"/>
      <c r="O69" s="2"/>
      <c r="P69" s="2" t="s">
        <v>0</v>
      </c>
      <c r="Q69" s="50"/>
      <c r="R69" s="175" t="s">
        <v>1</v>
      </c>
      <c r="S69" s="50"/>
      <c r="T69" s="176">
        <f>ROUND(DATEDIF(Q69,S69+IF(Q69&lt;&gt;0,1,0),"d")/7,2)</f>
        <v>0</v>
      </c>
      <c r="U69" s="2"/>
      <c r="V69" s="178"/>
      <c r="W69" s="134" t="s">
        <v>70</v>
      </c>
      <c r="X69" s="2"/>
      <c r="Y69" s="2"/>
      <c r="Z69" s="2"/>
      <c r="AA69" s="2" t="s">
        <v>0</v>
      </c>
      <c r="AB69" s="50"/>
      <c r="AC69" s="175" t="s">
        <v>1</v>
      </c>
      <c r="AD69" s="50"/>
      <c r="AE69" s="176">
        <f>ROUND(DATEDIF(AB69,AD69+IF(AB69&lt;&gt;0,1,0),"d")/7,2)</f>
        <v>0</v>
      </c>
      <c r="AF69" s="2"/>
      <c r="AG69" s="178"/>
      <c r="AH69" s="134" t="s">
        <v>70</v>
      </c>
      <c r="AI69" s="2"/>
      <c r="AJ69" s="2"/>
      <c r="AK69" s="2"/>
      <c r="AL69" s="2" t="s">
        <v>0</v>
      </c>
      <c r="AM69" s="50"/>
      <c r="AN69" s="175" t="s">
        <v>1</v>
      </c>
      <c r="AO69" s="50"/>
      <c r="AP69" s="176">
        <f>ROUND(DATEDIF(AM69,AO69+IF(AM69&lt;&gt;0,1,0),"d")/7,2)</f>
        <v>0</v>
      </c>
      <c r="AQ69" s="2"/>
      <c r="AR69" s="178"/>
      <c r="AS69" s="134" t="s">
        <v>70</v>
      </c>
      <c r="AT69" s="2"/>
      <c r="AU69" s="2"/>
      <c r="AV69" s="2"/>
      <c r="AW69" s="2" t="s">
        <v>0</v>
      </c>
      <c r="AX69" s="50"/>
      <c r="AY69" s="175" t="s">
        <v>1</v>
      </c>
      <c r="AZ69" s="50"/>
      <c r="BA69" s="176">
        <f>ROUND(DATEDIF(AX69,AZ69+IF(AX69&lt;&gt;0,1,0),"d")/7,2)</f>
        <v>0</v>
      </c>
      <c r="BB69" s="2"/>
      <c r="BC69" s="178"/>
    </row>
    <row r="70" spans="1:55" s="133" customFormat="1">
      <c r="A70" s="134" t="s">
        <v>71</v>
      </c>
      <c r="B70" s="2"/>
      <c r="C70" s="2"/>
      <c r="D70" s="2"/>
      <c r="E70" s="2"/>
      <c r="F70" s="2"/>
      <c r="G70" s="2"/>
      <c r="H70" s="2"/>
      <c r="I70" s="52"/>
      <c r="J70" s="2"/>
      <c r="K70" s="178"/>
      <c r="L70" s="134" t="s">
        <v>71</v>
      </c>
      <c r="M70" s="2"/>
      <c r="N70" s="2"/>
      <c r="O70" s="2"/>
      <c r="P70" s="2"/>
      <c r="Q70" s="2"/>
      <c r="R70" s="2"/>
      <c r="S70" s="2"/>
      <c r="T70" s="52"/>
      <c r="U70" s="2"/>
      <c r="V70" s="178"/>
      <c r="W70" s="134" t="s">
        <v>71</v>
      </c>
      <c r="X70" s="2"/>
      <c r="Y70" s="2"/>
      <c r="Z70" s="2"/>
      <c r="AA70" s="2"/>
      <c r="AB70" s="2"/>
      <c r="AC70" s="2"/>
      <c r="AD70" s="2"/>
      <c r="AE70" s="52"/>
      <c r="AF70" s="2"/>
      <c r="AG70" s="178"/>
      <c r="AH70" s="134" t="s">
        <v>71</v>
      </c>
      <c r="AI70" s="2"/>
      <c r="AJ70" s="2"/>
      <c r="AK70" s="2"/>
      <c r="AL70" s="2"/>
      <c r="AM70" s="2"/>
      <c r="AN70" s="2"/>
      <c r="AO70" s="2"/>
      <c r="AP70" s="52"/>
      <c r="AQ70" s="2"/>
      <c r="AR70" s="178"/>
      <c r="AS70" s="134" t="s">
        <v>71</v>
      </c>
      <c r="AT70" s="2"/>
      <c r="AU70" s="2"/>
      <c r="AV70" s="2"/>
      <c r="AW70" s="2"/>
      <c r="AX70" s="2"/>
      <c r="AY70" s="2"/>
      <c r="AZ70" s="2"/>
      <c r="BA70" s="52"/>
      <c r="BB70" s="2"/>
      <c r="BC70" s="178"/>
    </row>
    <row r="71" spans="1:55" s="133" customFormat="1" ht="15" customHeight="1">
      <c r="A71" s="182"/>
      <c r="B71" s="183" t="s">
        <v>4</v>
      </c>
      <c r="C71" s="183"/>
      <c r="D71" s="183"/>
      <c r="E71" s="183"/>
      <c r="F71" s="183"/>
      <c r="G71" s="183"/>
      <c r="H71" s="183"/>
      <c r="I71" s="184">
        <f>ROUND(IFERROR(I70/K72,0),2)</f>
        <v>0</v>
      </c>
      <c r="J71" s="183"/>
      <c r="K71" s="185"/>
      <c r="L71" s="182"/>
      <c r="M71" s="183" t="s">
        <v>4</v>
      </c>
      <c r="N71" s="183"/>
      <c r="O71" s="183"/>
      <c r="P71" s="183"/>
      <c r="Q71" s="183"/>
      <c r="R71" s="183"/>
      <c r="S71" s="183"/>
      <c r="T71" s="184">
        <f>ROUND(IFERROR(T70/V72,0),2)</f>
        <v>0</v>
      </c>
      <c r="U71" s="183"/>
      <c r="V71" s="185"/>
      <c r="W71" s="182"/>
      <c r="X71" s="183" t="s">
        <v>4</v>
      </c>
      <c r="Y71" s="183"/>
      <c r="Z71" s="183"/>
      <c r="AA71" s="183"/>
      <c r="AB71" s="183"/>
      <c r="AC71" s="183"/>
      <c r="AD71" s="183"/>
      <c r="AE71" s="184">
        <f>ROUND(IFERROR(AE70/AG72,0),2)</f>
        <v>0</v>
      </c>
      <c r="AF71" s="183"/>
      <c r="AG71" s="185"/>
      <c r="AH71" s="182"/>
      <c r="AI71" s="183" t="s">
        <v>4</v>
      </c>
      <c r="AJ71" s="183"/>
      <c r="AK71" s="183"/>
      <c r="AL71" s="183"/>
      <c r="AM71" s="183"/>
      <c r="AN71" s="183"/>
      <c r="AO71" s="183"/>
      <c r="AP71" s="184">
        <f>ROUND(IFERROR(AP70/AR72,0),2)</f>
        <v>0</v>
      </c>
      <c r="AQ71" s="183"/>
      <c r="AR71" s="185"/>
      <c r="AS71" s="182"/>
      <c r="AT71" s="183" t="s">
        <v>4</v>
      </c>
      <c r="AU71" s="183"/>
      <c r="AV71" s="183"/>
      <c r="AW71" s="183"/>
      <c r="AX71" s="183"/>
      <c r="AY71" s="183"/>
      <c r="AZ71" s="183"/>
      <c r="BA71" s="184">
        <f>ROUND(IFERROR(BA70/BC72,0),2)</f>
        <v>0</v>
      </c>
      <c r="BB71" s="183"/>
      <c r="BC71" s="185"/>
    </row>
    <row r="72" spans="1:55" s="133" customFormat="1" ht="15" customHeight="1">
      <c r="A72" s="189" t="str">
        <f>IF(I69&lt;52,"Nur bei Durchrechnungszeitraum-Variante zusätzlich befüllen:","Ganzjahresbetrieb eingetragen - kein DRZ möglich!")</f>
        <v>Nur bei Durchrechnungszeitraum-Variante zusätzlich befüllen:</v>
      </c>
      <c r="B72" s="190"/>
      <c r="C72" s="190"/>
      <c r="D72" s="190"/>
      <c r="E72" s="190"/>
      <c r="F72" s="190" t="s">
        <v>3</v>
      </c>
      <c r="G72" s="190"/>
      <c r="H72" s="65"/>
      <c r="I72" s="521" t="s">
        <v>28</v>
      </c>
      <c r="J72" s="522"/>
      <c r="K72" s="191">
        <f>ROUND(I69*I68,0)</f>
        <v>0</v>
      </c>
      <c r="L72" s="189" t="str">
        <f>IF(T69&lt;52,"Nur bei Durchrechnungszeitraum-Variante zusätzlich befüllen:","Ganzjahresbetrieb eingetragen - kein DRZ möglich!")</f>
        <v>Nur bei Durchrechnungszeitraum-Variante zusätzlich befüllen:</v>
      </c>
      <c r="M72" s="190"/>
      <c r="N72" s="190"/>
      <c r="O72" s="190"/>
      <c r="P72" s="190"/>
      <c r="Q72" s="190" t="s">
        <v>3</v>
      </c>
      <c r="R72" s="190"/>
      <c r="S72" s="65"/>
      <c r="T72" s="521" t="s">
        <v>28</v>
      </c>
      <c r="U72" s="522"/>
      <c r="V72" s="191">
        <f>ROUND(T69*T68,0)</f>
        <v>0</v>
      </c>
      <c r="W72" s="189" t="str">
        <f>IF(AE69&lt;52,"Nur bei Durchrechnungszeitraum-Variante zusätzlich befüllen:","Ganzjahresbetrieb eingetragen - kein DRZ möglich!")</f>
        <v>Nur bei Durchrechnungszeitraum-Variante zusätzlich befüllen:</v>
      </c>
      <c r="X72" s="190"/>
      <c r="Y72" s="190"/>
      <c r="Z72" s="190"/>
      <c r="AA72" s="190"/>
      <c r="AB72" s="190" t="s">
        <v>3</v>
      </c>
      <c r="AC72" s="190"/>
      <c r="AD72" s="65"/>
      <c r="AE72" s="521" t="s">
        <v>28</v>
      </c>
      <c r="AF72" s="522"/>
      <c r="AG72" s="191">
        <f>ROUND(AE69*AE68,0)</f>
        <v>0</v>
      </c>
      <c r="AH72" s="189" t="str">
        <f>IF(AP69&lt;52,"Nur bei Durchrechnungszeitraum-Variante zusätzlich befüllen:","Ganzjahresbetrieb eingetragen - kein DRZ möglich!")</f>
        <v>Nur bei Durchrechnungszeitraum-Variante zusätzlich befüllen:</v>
      </c>
      <c r="AI72" s="190"/>
      <c r="AJ72" s="190"/>
      <c r="AK72" s="190"/>
      <c r="AL72" s="190"/>
      <c r="AM72" s="190" t="s">
        <v>3</v>
      </c>
      <c r="AN72" s="190"/>
      <c r="AO72" s="65"/>
      <c r="AP72" s="521" t="s">
        <v>28</v>
      </c>
      <c r="AQ72" s="522"/>
      <c r="AR72" s="191">
        <f>ROUND(AP69*AP68,0)</f>
        <v>0</v>
      </c>
      <c r="AS72" s="189" t="str">
        <f>IF(BA69&lt;52,"Nur bei Durchrechnungszeitraum-Variante zusätzlich befüllen:","Ganzjahresbetrieb eingetragen - kein DRZ möglich!")</f>
        <v>Nur bei Durchrechnungszeitraum-Variante zusätzlich befüllen:</v>
      </c>
      <c r="AT72" s="190"/>
      <c r="AU72" s="190"/>
      <c r="AV72" s="190"/>
      <c r="AW72" s="190"/>
      <c r="AX72" s="190" t="s">
        <v>3</v>
      </c>
      <c r="AY72" s="190"/>
      <c r="AZ72" s="65"/>
      <c r="BA72" s="521" t="s">
        <v>28</v>
      </c>
      <c r="BB72" s="522"/>
      <c r="BC72" s="191">
        <f>ROUND(BA69*BA68,0)</f>
        <v>0</v>
      </c>
    </row>
    <row r="73" spans="1:55" s="133" customFormat="1" ht="15" customHeight="1">
      <c r="A73" s="124" t="s">
        <v>72</v>
      </c>
      <c r="B73" s="194"/>
      <c r="C73" s="194"/>
      <c r="D73" s="318" t="s">
        <v>26</v>
      </c>
      <c r="E73" s="63"/>
      <c r="F73" s="194" t="s">
        <v>27</v>
      </c>
      <c r="G73" s="63"/>
      <c r="H73" s="195">
        <f>ROUND(DATEDIF(E73,G73+IF(E73&lt;&gt;0,1,0),"d")/7,2)</f>
        <v>0</v>
      </c>
      <c r="I73" s="520"/>
      <c r="J73" s="520"/>
      <c r="K73" s="196">
        <f>ROUND(H72*H73,0)</f>
        <v>0</v>
      </c>
      <c r="L73" s="124" t="s">
        <v>72</v>
      </c>
      <c r="M73" s="194"/>
      <c r="N73" s="194"/>
      <c r="O73" s="340" t="s">
        <v>26</v>
      </c>
      <c r="P73" s="63"/>
      <c r="Q73" s="194" t="s">
        <v>27</v>
      </c>
      <c r="R73" s="63"/>
      <c r="S73" s="195">
        <f>ROUND(DATEDIF(P73,R73+IF(P73&lt;&gt;0,1,0),"d")/7,2)</f>
        <v>0</v>
      </c>
      <c r="T73" s="520"/>
      <c r="U73" s="520"/>
      <c r="V73" s="196">
        <f>ROUND(S72*S73,0)</f>
        <v>0</v>
      </c>
      <c r="W73" s="124" t="s">
        <v>72</v>
      </c>
      <c r="X73" s="194"/>
      <c r="Y73" s="194"/>
      <c r="Z73" s="340" t="s">
        <v>26</v>
      </c>
      <c r="AA73" s="63"/>
      <c r="AB73" s="194" t="s">
        <v>27</v>
      </c>
      <c r="AC73" s="63"/>
      <c r="AD73" s="195">
        <f>ROUND(DATEDIF(AA73,AC73+IF(AA73&lt;&gt;0,1,0),"d")/7,2)</f>
        <v>0</v>
      </c>
      <c r="AE73" s="520"/>
      <c r="AF73" s="520"/>
      <c r="AG73" s="196">
        <f>ROUND(AD72*AD73,0)</f>
        <v>0</v>
      </c>
      <c r="AH73" s="124" t="s">
        <v>72</v>
      </c>
      <c r="AI73" s="194"/>
      <c r="AJ73" s="194"/>
      <c r="AK73" s="340" t="s">
        <v>26</v>
      </c>
      <c r="AL73" s="63"/>
      <c r="AM73" s="194" t="s">
        <v>27</v>
      </c>
      <c r="AN73" s="63"/>
      <c r="AO73" s="195">
        <f>ROUND(DATEDIF(AL73,AN73+IF(AL73&lt;&gt;0,1,0),"d")/7,2)</f>
        <v>0</v>
      </c>
      <c r="AP73" s="520"/>
      <c r="AQ73" s="520"/>
      <c r="AR73" s="196">
        <f>ROUND(AO72*AO73,0)</f>
        <v>0</v>
      </c>
      <c r="AS73" s="124" t="s">
        <v>72</v>
      </c>
      <c r="AT73" s="194"/>
      <c r="AU73" s="194"/>
      <c r="AV73" s="340" t="s">
        <v>26</v>
      </c>
      <c r="AW73" s="63"/>
      <c r="AX73" s="194" t="s">
        <v>27</v>
      </c>
      <c r="AY73" s="63"/>
      <c r="AZ73" s="195">
        <f>ROUND(DATEDIF(AW73,AY73+IF(AW73&lt;&gt;0,1,0),"d")/7,2)</f>
        <v>0</v>
      </c>
      <c r="BA73" s="520"/>
      <c r="BB73" s="520"/>
      <c r="BC73" s="196">
        <f>ROUND(AZ72*AZ73,0)</f>
        <v>0</v>
      </c>
    </row>
    <row r="74" spans="1:55" s="133" customFormat="1"/>
    <row r="75" spans="1:55" s="133" customFormat="1"/>
    <row r="76" spans="1:55" s="133" customFormat="1"/>
    <row r="77" spans="1:55" s="133" customFormat="1"/>
    <row r="78" spans="1:55" s="133" customFormat="1"/>
    <row r="79" spans="1:55" s="133" customFormat="1"/>
    <row r="80" spans="1:55"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133" customFormat="1"/>
    <row r="98" s="133" customFormat="1"/>
    <row r="99" s="133" customFormat="1"/>
    <row r="100" s="133" customFormat="1"/>
    <row r="101" s="133" customFormat="1"/>
    <row r="102" s="133" customFormat="1"/>
    <row r="103" s="133" customFormat="1"/>
    <row r="104" s="133" customFormat="1"/>
    <row r="105" s="133" customFormat="1"/>
    <row r="106" s="133" customFormat="1"/>
    <row r="107" s="133" customFormat="1"/>
    <row r="108" s="133" customFormat="1"/>
    <row r="109" s="133" customFormat="1"/>
    <row r="110" s="133" customFormat="1"/>
    <row r="111" s="133" customFormat="1"/>
    <row r="112" s="133" customFormat="1"/>
    <row r="113" s="133" customFormat="1"/>
    <row r="114" s="133" customFormat="1"/>
    <row r="115" s="133" customFormat="1"/>
    <row r="116" s="133" customFormat="1"/>
    <row r="117" s="133" customFormat="1"/>
    <row r="118" s="133" customFormat="1"/>
    <row r="119" s="133" customFormat="1"/>
    <row r="120" s="133" customFormat="1"/>
    <row r="121" s="133" customFormat="1"/>
    <row r="122" s="133" customFormat="1"/>
    <row r="123" s="133" customFormat="1"/>
    <row r="124" s="133" customFormat="1"/>
    <row r="125" s="133" customFormat="1"/>
    <row r="126" s="133" customFormat="1"/>
    <row r="127" s="133" customFormat="1"/>
    <row r="128"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sheetData>
  <sheetProtection algorithmName="SHA-512" hashValue="LrCo3QxkGqP9C0q3ifys37LyDC0Nwffk3p3lf9fKoM98sVZZbej2DshwcetwHlfWxfKAVmqxEf+kx34LwVh5ow==" saltValue="7A/idRypbgokyoBia6iBFQ==" spinCount="100000" sheet="1" objects="1" scenarios="1"/>
  <mergeCells count="101">
    <mergeCell ref="AU2:AW2"/>
    <mergeCell ref="T7:U8"/>
    <mergeCell ref="AE7:AF8"/>
    <mergeCell ref="AP7:AQ8"/>
    <mergeCell ref="BA7:BB8"/>
    <mergeCell ref="C9:E9"/>
    <mergeCell ref="N9:P9"/>
    <mergeCell ref="Y9:AA9"/>
    <mergeCell ref="AJ9:AL9"/>
    <mergeCell ref="AU9:AW9"/>
    <mergeCell ref="E1:E2"/>
    <mergeCell ref="F1:H2"/>
    <mergeCell ref="I1:K2"/>
    <mergeCell ref="N2:P2"/>
    <mergeCell ref="Y2:AA2"/>
    <mergeCell ref="AJ2:AL2"/>
    <mergeCell ref="I14:J15"/>
    <mergeCell ref="T14:U15"/>
    <mergeCell ref="AE14:AF15"/>
    <mergeCell ref="AP14:AQ15"/>
    <mergeCell ref="BA14:BB15"/>
    <mergeCell ref="C16:E16"/>
    <mergeCell ref="N16:P16"/>
    <mergeCell ref="Y16:AA16"/>
    <mergeCell ref="AJ16:AL16"/>
    <mergeCell ref="AU16:AW16"/>
    <mergeCell ref="I21:J22"/>
    <mergeCell ref="T21:U22"/>
    <mergeCell ref="AE21:AF22"/>
    <mergeCell ref="AP21:AQ22"/>
    <mergeCell ref="BA21:BB22"/>
    <mergeCell ref="C23:E23"/>
    <mergeCell ref="N23:P23"/>
    <mergeCell ref="Y23:AA23"/>
    <mergeCell ref="AJ23:AL23"/>
    <mergeCell ref="AU23:AW23"/>
    <mergeCell ref="C39:E39"/>
    <mergeCell ref="N39:P39"/>
    <mergeCell ref="Y39:AA39"/>
    <mergeCell ref="AJ39:AL39"/>
    <mergeCell ref="I28:J29"/>
    <mergeCell ref="T28:U29"/>
    <mergeCell ref="AE28:AF29"/>
    <mergeCell ref="AP28:AQ29"/>
    <mergeCell ref="BA28:BB29"/>
    <mergeCell ref="C30:E30"/>
    <mergeCell ref="N30:P30"/>
    <mergeCell ref="Y30:AA30"/>
    <mergeCell ref="AJ30:AL30"/>
    <mergeCell ref="AU30:AW30"/>
    <mergeCell ref="I44:J45"/>
    <mergeCell ref="T44:U45"/>
    <mergeCell ref="AE44:AF45"/>
    <mergeCell ref="AP44:AQ45"/>
    <mergeCell ref="I35:J36"/>
    <mergeCell ref="T35:U36"/>
    <mergeCell ref="AE35:AF36"/>
    <mergeCell ref="AP35:AQ36"/>
    <mergeCell ref="BA35:BB36"/>
    <mergeCell ref="AU39:AW39"/>
    <mergeCell ref="BA44:BB45"/>
    <mergeCell ref="C46:E46"/>
    <mergeCell ref="N46:P46"/>
    <mergeCell ref="Y46:AA46"/>
    <mergeCell ref="AJ46:AL46"/>
    <mergeCell ref="I51:J52"/>
    <mergeCell ref="T51:U52"/>
    <mergeCell ref="AE51:AF52"/>
    <mergeCell ref="AP51:AQ52"/>
    <mergeCell ref="AU46:AW46"/>
    <mergeCell ref="C60:E60"/>
    <mergeCell ref="N60:P60"/>
    <mergeCell ref="Y60:AA60"/>
    <mergeCell ref="AJ60:AL60"/>
    <mergeCell ref="C53:E53"/>
    <mergeCell ref="N53:P53"/>
    <mergeCell ref="Y53:AA53"/>
    <mergeCell ref="AJ53:AL53"/>
    <mergeCell ref="BA51:BB52"/>
    <mergeCell ref="AU53:AW53"/>
    <mergeCell ref="BA72:BB73"/>
    <mergeCell ref="I65:J66"/>
    <mergeCell ref="T65:U66"/>
    <mergeCell ref="AE65:AF66"/>
    <mergeCell ref="AP65:AQ66"/>
    <mergeCell ref="I58:J59"/>
    <mergeCell ref="T58:U59"/>
    <mergeCell ref="AE58:AF59"/>
    <mergeCell ref="AP58:AQ59"/>
    <mergeCell ref="BA58:BB59"/>
    <mergeCell ref="AU60:AW60"/>
    <mergeCell ref="BA65:BB66"/>
    <mergeCell ref="C67:E67"/>
    <mergeCell ref="N67:P67"/>
    <mergeCell ref="Y67:AA67"/>
    <mergeCell ref="AJ67:AL67"/>
    <mergeCell ref="I72:J73"/>
    <mergeCell ref="T72:U73"/>
    <mergeCell ref="AE72:AF73"/>
    <mergeCell ref="AP72:AQ73"/>
    <mergeCell ref="AU67:AW67"/>
  </mergeCells>
  <conditionalFormatting sqref="K14:K15">
    <cfRule type="duplicateValues" dxfId="252" priority="847"/>
  </conditionalFormatting>
  <conditionalFormatting sqref="A14">
    <cfRule type="containsText" dxfId="251" priority="846" operator="containsText" text="Ganzjahresbetrieb eingetragen - kein DRZ möglich!">
      <formula>NOT(ISERROR(SEARCH("Ganzjahresbetrieb eingetragen - kein DRZ möglich!",A14)))</formula>
    </cfRule>
  </conditionalFormatting>
  <conditionalFormatting sqref="H14">
    <cfRule type="duplicateValues" dxfId="250" priority="845"/>
  </conditionalFormatting>
  <conditionalFormatting sqref="I10">
    <cfRule type="duplicateValues" dxfId="249" priority="843"/>
    <cfRule type="duplicateValues" dxfId="248" priority="844"/>
  </conditionalFormatting>
  <conditionalFormatting sqref="K21:K22">
    <cfRule type="duplicateValues" dxfId="247" priority="842"/>
  </conditionalFormatting>
  <conditionalFormatting sqref="A21">
    <cfRule type="containsText" dxfId="246" priority="841" operator="containsText" text="Ganzjahresbetrieb eingetragen - kein DRZ möglich!">
      <formula>NOT(ISERROR(SEARCH("Ganzjahresbetrieb eingetragen - kein DRZ möglich!",A21)))</formula>
    </cfRule>
  </conditionalFormatting>
  <conditionalFormatting sqref="H21">
    <cfRule type="duplicateValues" dxfId="245" priority="840"/>
  </conditionalFormatting>
  <conditionalFormatting sqref="I17">
    <cfRule type="duplicateValues" dxfId="244" priority="838"/>
    <cfRule type="duplicateValues" dxfId="243" priority="839"/>
  </conditionalFormatting>
  <conditionalFormatting sqref="K28:K29">
    <cfRule type="duplicateValues" dxfId="242" priority="837"/>
  </conditionalFormatting>
  <conditionalFormatting sqref="A28">
    <cfRule type="containsText" dxfId="241" priority="836" operator="containsText" text="Ganzjahresbetrieb eingetragen - kein DRZ möglich!">
      <formula>NOT(ISERROR(SEARCH("Ganzjahresbetrieb eingetragen - kein DRZ möglich!",A28)))</formula>
    </cfRule>
  </conditionalFormatting>
  <conditionalFormatting sqref="H28">
    <cfRule type="duplicateValues" dxfId="240" priority="835"/>
  </conditionalFormatting>
  <conditionalFormatting sqref="I24">
    <cfRule type="duplicateValues" dxfId="239" priority="833"/>
    <cfRule type="duplicateValues" dxfId="238" priority="834"/>
  </conditionalFormatting>
  <conditionalFormatting sqref="K35:K36">
    <cfRule type="duplicateValues" dxfId="237" priority="832"/>
  </conditionalFormatting>
  <conditionalFormatting sqref="A35">
    <cfRule type="containsText" dxfId="236" priority="831" operator="containsText" text="Ganzjahresbetrieb eingetragen - kein DRZ möglich!">
      <formula>NOT(ISERROR(SEARCH("Ganzjahresbetrieb eingetragen - kein DRZ möglich!",A35)))</formula>
    </cfRule>
  </conditionalFormatting>
  <conditionalFormatting sqref="H35">
    <cfRule type="duplicateValues" dxfId="235" priority="830"/>
  </conditionalFormatting>
  <conditionalFormatting sqref="I31">
    <cfRule type="duplicateValues" dxfId="234" priority="828"/>
    <cfRule type="duplicateValues" dxfId="233" priority="829"/>
  </conditionalFormatting>
  <conditionalFormatting sqref="I3:I4">
    <cfRule type="duplicateValues" dxfId="232" priority="827"/>
  </conditionalFormatting>
  <conditionalFormatting sqref="I3">
    <cfRule type="cellIs" dxfId="231" priority="826" operator="lessThan">
      <formula>$I$4</formula>
    </cfRule>
  </conditionalFormatting>
  <conditionalFormatting sqref="K44:K45">
    <cfRule type="duplicateValues" dxfId="230" priority="725"/>
  </conditionalFormatting>
  <conditionalFormatting sqref="A44">
    <cfRule type="containsText" dxfId="229" priority="724" operator="containsText" text="Ganzjahresbetrieb eingetragen - kein DRZ möglich!">
      <formula>NOT(ISERROR(SEARCH("Ganzjahresbetrieb eingetragen - kein DRZ möglich!",A44)))</formula>
    </cfRule>
  </conditionalFormatting>
  <conditionalFormatting sqref="H44">
    <cfRule type="duplicateValues" dxfId="228" priority="723"/>
  </conditionalFormatting>
  <conditionalFormatting sqref="I40">
    <cfRule type="duplicateValues" dxfId="227" priority="721"/>
    <cfRule type="duplicateValues" dxfId="226" priority="722"/>
  </conditionalFormatting>
  <conditionalFormatting sqref="K51:K52">
    <cfRule type="duplicateValues" dxfId="225" priority="720"/>
  </conditionalFormatting>
  <conditionalFormatting sqref="A51">
    <cfRule type="containsText" dxfId="224" priority="719" operator="containsText" text="Ganzjahresbetrieb eingetragen - kein DRZ möglich!">
      <formula>NOT(ISERROR(SEARCH("Ganzjahresbetrieb eingetragen - kein DRZ möglich!",A51)))</formula>
    </cfRule>
  </conditionalFormatting>
  <conditionalFormatting sqref="H51">
    <cfRule type="duplicateValues" dxfId="223" priority="718"/>
  </conditionalFormatting>
  <conditionalFormatting sqref="I47">
    <cfRule type="duplicateValues" dxfId="222" priority="716"/>
    <cfRule type="duplicateValues" dxfId="221" priority="717"/>
  </conditionalFormatting>
  <conditionalFormatting sqref="K58:K59">
    <cfRule type="duplicateValues" dxfId="220" priority="715"/>
  </conditionalFormatting>
  <conditionalFormatting sqref="A58">
    <cfRule type="containsText" dxfId="219" priority="714" operator="containsText" text="Ganzjahresbetrieb eingetragen - kein DRZ möglich!">
      <formula>NOT(ISERROR(SEARCH("Ganzjahresbetrieb eingetragen - kein DRZ möglich!",A58)))</formula>
    </cfRule>
  </conditionalFormatting>
  <conditionalFormatting sqref="H58">
    <cfRule type="duplicateValues" dxfId="218" priority="713"/>
  </conditionalFormatting>
  <conditionalFormatting sqref="I54">
    <cfRule type="duplicateValues" dxfId="217" priority="711"/>
    <cfRule type="duplicateValues" dxfId="216" priority="712"/>
  </conditionalFormatting>
  <conditionalFormatting sqref="K65:K66">
    <cfRule type="duplicateValues" dxfId="215" priority="710"/>
  </conditionalFormatting>
  <conditionalFormatting sqref="A65">
    <cfRule type="containsText" dxfId="214" priority="709" operator="containsText" text="Ganzjahresbetrieb eingetragen - kein DRZ möglich!">
      <formula>NOT(ISERROR(SEARCH("Ganzjahresbetrieb eingetragen - kein DRZ möglich!",A65)))</formula>
    </cfRule>
  </conditionalFormatting>
  <conditionalFormatting sqref="H65">
    <cfRule type="duplicateValues" dxfId="213" priority="708"/>
  </conditionalFormatting>
  <conditionalFormatting sqref="I61">
    <cfRule type="duplicateValues" dxfId="212" priority="706"/>
    <cfRule type="duplicateValues" dxfId="211" priority="707"/>
  </conditionalFormatting>
  <conditionalFormatting sqref="K72:K73">
    <cfRule type="duplicateValues" dxfId="210" priority="705"/>
  </conditionalFormatting>
  <conditionalFormatting sqref="A72">
    <cfRule type="containsText" dxfId="209" priority="704" operator="containsText" text="Ganzjahresbetrieb eingetragen - kein DRZ möglich!">
      <formula>NOT(ISERROR(SEARCH("Ganzjahresbetrieb eingetragen - kein DRZ möglich!",A72)))</formula>
    </cfRule>
  </conditionalFormatting>
  <conditionalFormatting sqref="H72">
    <cfRule type="duplicateValues" dxfId="208" priority="703"/>
  </conditionalFormatting>
  <conditionalFormatting sqref="I68">
    <cfRule type="duplicateValues" dxfId="207" priority="701"/>
    <cfRule type="duplicateValues" dxfId="206" priority="702"/>
  </conditionalFormatting>
  <conditionalFormatting sqref="V44:V45">
    <cfRule type="duplicateValues" dxfId="205" priority="200"/>
  </conditionalFormatting>
  <conditionalFormatting sqref="L44">
    <cfRule type="containsText" dxfId="204" priority="199" operator="containsText" text="Ganzjahresbetrieb eingetragen - kein DRZ möglich!">
      <formula>NOT(ISERROR(SEARCH("Ganzjahresbetrieb eingetragen - kein DRZ möglich!",L44)))</formula>
    </cfRule>
  </conditionalFormatting>
  <conditionalFormatting sqref="S44">
    <cfRule type="duplicateValues" dxfId="203" priority="198"/>
  </conditionalFormatting>
  <conditionalFormatting sqref="T40">
    <cfRule type="duplicateValues" dxfId="202" priority="196"/>
    <cfRule type="duplicateValues" dxfId="201" priority="197"/>
  </conditionalFormatting>
  <conditionalFormatting sqref="V51:V52">
    <cfRule type="duplicateValues" dxfId="200" priority="195"/>
  </conditionalFormatting>
  <conditionalFormatting sqref="L51">
    <cfRule type="containsText" dxfId="199" priority="194" operator="containsText" text="Ganzjahresbetrieb eingetragen - kein DRZ möglich!">
      <formula>NOT(ISERROR(SEARCH("Ganzjahresbetrieb eingetragen - kein DRZ möglich!",L51)))</formula>
    </cfRule>
  </conditionalFormatting>
  <conditionalFormatting sqref="S51">
    <cfRule type="duplicateValues" dxfId="198" priority="193"/>
  </conditionalFormatting>
  <conditionalFormatting sqref="T47">
    <cfRule type="duplicateValues" dxfId="197" priority="191"/>
    <cfRule type="duplicateValues" dxfId="196" priority="192"/>
  </conditionalFormatting>
  <conditionalFormatting sqref="V58:V59">
    <cfRule type="duplicateValues" dxfId="195" priority="190"/>
  </conditionalFormatting>
  <conditionalFormatting sqref="L58">
    <cfRule type="containsText" dxfId="194" priority="189" operator="containsText" text="Ganzjahresbetrieb eingetragen - kein DRZ möglich!">
      <formula>NOT(ISERROR(SEARCH("Ganzjahresbetrieb eingetragen - kein DRZ möglich!",L58)))</formula>
    </cfRule>
  </conditionalFormatting>
  <conditionalFormatting sqref="S58">
    <cfRule type="duplicateValues" dxfId="193" priority="188"/>
  </conditionalFormatting>
  <conditionalFormatting sqref="T54">
    <cfRule type="duplicateValues" dxfId="192" priority="186"/>
    <cfRule type="duplicateValues" dxfId="191" priority="187"/>
  </conditionalFormatting>
  <conditionalFormatting sqref="V65:V66">
    <cfRule type="duplicateValues" dxfId="190" priority="185"/>
  </conditionalFormatting>
  <conditionalFormatting sqref="L65">
    <cfRule type="containsText" dxfId="189" priority="184" operator="containsText" text="Ganzjahresbetrieb eingetragen - kein DRZ möglich!">
      <formula>NOT(ISERROR(SEARCH("Ganzjahresbetrieb eingetragen - kein DRZ möglich!",L65)))</formula>
    </cfRule>
  </conditionalFormatting>
  <conditionalFormatting sqref="S65">
    <cfRule type="duplicateValues" dxfId="188" priority="183"/>
  </conditionalFormatting>
  <conditionalFormatting sqref="T61">
    <cfRule type="duplicateValues" dxfId="187" priority="181"/>
    <cfRule type="duplicateValues" dxfId="186" priority="182"/>
  </conditionalFormatting>
  <conditionalFormatting sqref="V72:V73">
    <cfRule type="duplicateValues" dxfId="185" priority="180"/>
  </conditionalFormatting>
  <conditionalFormatting sqref="L72">
    <cfRule type="containsText" dxfId="184" priority="179" operator="containsText" text="Ganzjahresbetrieb eingetragen - kein DRZ möglich!">
      <formula>NOT(ISERROR(SEARCH("Ganzjahresbetrieb eingetragen - kein DRZ möglich!",L72)))</formula>
    </cfRule>
  </conditionalFormatting>
  <conditionalFormatting sqref="S72">
    <cfRule type="duplicateValues" dxfId="183" priority="178"/>
  </conditionalFormatting>
  <conditionalFormatting sqref="T68">
    <cfRule type="duplicateValues" dxfId="182" priority="176"/>
    <cfRule type="duplicateValues" dxfId="181" priority="177"/>
  </conditionalFormatting>
  <conditionalFormatting sqref="AG44:AG45">
    <cfRule type="duplicateValues" dxfId="180" priority="175"/>
  </conditionalFormatting>
  <conditionalFormatting sqref="W44">
    <cfRule type="containsText" dxfId="179" priority="174" operator="containsText" text="Ganzjahresbetrieb eingetragen - kein DRZ möglich!">
      <formula>NOT(ISERROR(SEARCH("Ganzjahresbetrieb eingetragen - kein DRZ möglich!",W44)))</formula>
    </cfRule>
  </conditionalFormatting>
  <conditionalFormatting sqref="AD44">
    <cfRule type="duplicateValues" dxfId="178" priority="173"/>
  </conditionalFormatting>
  <conditionalFormatting sqref="AE40">
    <cfRule type="duplicateValues" dxfId="177" priority="171"/>
    <cfRule type="duplicateValues" dxfId="176" priority="172"/>
  </conditionalFormatting>
  <conditionalFormatting sqref="AG51:AG52">
    <cfRule type="duplicateValues" dxfId="175" priority="170"/>
  </conditionalFormatting>
  <conditionalFormatting sqref="W51">
    <cfRule type="containsText" dxfId="174" priority="169" operator="containsText" text="Ganzjahresbetrieb eingetragen - kein DRZ möglich!">
      <formula>NOT(ISERROR(SEARCH("Ganzjahresbetrieb eingetragen - kein DRZ möglich!",W51)))</formula>
    </cfRule>
  </conditionalFormatting>
  <conditionalFormatting sqref="AD51">
    <cfRule type="duplicateValues" dxfId="173" priority="168"/>
  </conditionalFormatting>
  <conditionalFormatting sqref="AE47">
    <cfRule type="duplicateValues" dxfId="172" priority="166"/>
    <cfRule type="duplicateValues" dxfId="171" priority="167"/>
  </conditionalFormatting>
  <conditionalFormatting sqref="AG58:AG59">
    <cfRule type="duplicateValues" dxfId="170" priority="165"/>
  </conditionalFormatting>
  <conditionalFormatting sqref="W58">
    <cfRule type="containsText" dxfId="169" priority="164" operator="containsText" text="Ganzjahresbetrieb eingetragen - kein DRZ möglich!">
      <formula>NOT(ISERROR(SEARCH("Ganzjahresbetrieb eingetragen - kein DRZ möglich!",W58)))</formula>
    </cfRule>
  </conditionalFormatting>
  <conditionalFormatting sqref="AD58">
    <cfRule type="duplicateValues" dxfId="168" priority="163"/>
  </conditionalFormatting>
  <conditionalFormatting sqref="AE54">
    <cfRule type="duplicateValues" dxfId="167" priority="161"/>
    <cfRule type="duplicateValues" dxfId="166" priority="162"/>
  </conditionalFormatting>
  <conditionalFormatting sqref="AG65:AG66">
    <cfRule type="duplicateValues" dxfId="165" priority="160"/>
  </conditionalFormatting>
  <conditionalFormatting sqref="W65">
    <cfRule type="containsText" dxfId="164" priority="159" operator="containsText" text="Ganzjahresbetrieb eingetragen - kein DRZ möglich!">
      <formula>NOT(ISERROR(SEARCH("Ganzjahresbetrieb eingetragen - kein DRZ möglich!",W65)))</formula>
    </cfRule>
  </conditionalFormatting>
  <conditionalFormatting sqref="AD65">
    <cfRule type="duplicateValues" dxfId="163" priority="158"/>
  </conditionalFormatting>
  <conditionalFormatting sqref="AE61">
    <cfRule type="duplicateValues" dxfId="162" priority="156"/>
    <cfRule type="duplicateValues" dxfId="161" priority="157"/>
  </conditionalFormatting>
  <conditionalFormatting sqref="AG72:AG73">
    <cfRule type="duplicateValues" dxfId="160" priority="155"/>
  </conditionalFormatting>
  <conditionalFormatting sqref="W72">
    <cfRule type="containsText" dxfId="159" priority="154" operator="containsText" text="Ganzjahresbetrieb eingetragen - kein DRZ möglich!">
      <formula>NOT(ISERROR(SEARCH("Ganzjahresbetrieb eingetragen - kein DRZ möglich!",W72)))</formula>
    </cfRule>
  </conditionalFormatting>
  <conditionalFormatting sqref="AD72">
    <cfRule type="duplicateValues" dxfId="158" priority="153"/>
  </conditionalFormatting>
  <conditionalFormatting sqref="AE68">
    <cfRule type="duplicateValues" dxfId="157" priority="151"/>
    <cfRule type="duplicateValues" dxfId="156" priority="152"/>
  </conditionalFormatting>
  <conditionalFormatting sqref="AR44:AR45">
    <cfRule type="duplicateValues" dxfId="155" priority="150"/>
  </conditionalFormatting>
  <conditionalFormatting sqref="AH44">
    <cfRule type="containsText" dxfId="154" priority="149" operator="containsText" text="Ganzjahresbetrieb eingetragen - kein DRZ möglich!">
      <formula>NOT(ISERROR(SEARCH("Ganzjahresbetrieb eingetragen - kein DRZ möglich!",AH44)))</formula>
    </cfRule>
  </conditionalFormatting>
  <conditionalFormatting sqref="AO44">
    <cfRule type="duplicateValues" dxfId="153" priority="148"/>
  </conditionalFormatting>
  <conditionalFormatting sqref="AP40">
    <cfRule type="duplicateValues" dxfId="152" priority="146"/>
    <cfRule type="duplicateValues" dxfId="151" priority="147"/>
  </conditionalFormatting>
  <conditionalFormatting sqref="AR51:AR52">
    <cfRule type="duplicateValues" dxfId="150" priority="145"/>
  </conditionalFormatting>
  <conditionalFormatting sqref="AH51">
    <cfRule type="containsText" dxfId="149" priority="144" operator="containsText" text="Ganzjahresbetrieb eingetragen - kein DRZ möglich!">
      <formula>NOT(ISERROR(SEARCH("Ganzjahresbetrieb eingetragen - kein DRZ möglich!",AH51)))</formula>
    </cfRule>
  </conditionalFormatting>
  <conditionalFormatting sqref="AO51">
    <cfRule type="duplicateValues" dxfId="148" priority="143"/>
  </conditionalFormatting>
  <conditionalFormatting sqref="AP47">
    <cfRule type="duplicateValues" dxfId="147" priority="141"/>
    <cfRule type="duplicateValues" dxfId="146" priority="142"/>
  </conditionalFormatting>
  <conditionalFormatting sqref="AR58:AR59">
    <cfRule type="duplicateValues" dxfId="145" priority="140"/>
  </conditionalFormatting>
  <conditionalFormatting sqref="AH58">
    <cfRule type="containsText" dxfId="144" priority="139" operator="containsText" text="Ganzjahresbetrieb eingetragen - kein DRZ möglich!">
      <formula>NOT(ISERROR(SEARCH("Ganzjahresbetrieb eingetragen - kein DRZ möglich!",AH58)))</formula>
    </cfRule>
  </conditionalFormatting>
  <conditionalFormatting sqref="AO58">
    <cfRule type="duplicateValues" dxfId="143" priority="138"/>
  </conditionalFormatting>
  <conditionalFormatting sqref="AP54">
    <cfRule type="duplicateValues" dxfId="142" priority="136"/>
    <cfRule type="duplicateValues" dxfId="141" priority="137"/>
  </conditionalFormatting>
  <conditionalFormatting sqref="AR65:AR66">
    <cfRule type="duplicateValues" dxfId="140" priority="135"/>
  </conditionalFormatting>
  <conditionalFormatting sqref="AH65">
    <cfRule type="containsText" dxfId="139" priority="134" operator="containsText" text="Ganzjahresbetrieb eingetragen - kein DRZ möglich!">
      <formula>NOT(ISERROR(SEARCH("Ganzjahresbetrieb eingetragen - kein DRZ möglich!",AH65)))</formula>
    </cfRule>
  </conditionalFormatting>
  <conditionalFormatting sqref="AO65">
    <cfRule type="duplicateValues" dxfId="138" priority="133"/>
  </conditionalFormatting>
  <conditionalFormatting sqref="AP61">
    <cfRule type="duplicateValues" dxfId="137" priority="131"/>
    <cfRule type="duplicateValues" dxfId="136" priority="132"/>
  </conditionalFormatting>
  <conditionalFormatting sqref="AR72:AR73">
    <cfRule type="duplicateValues" dxfId="135" priority="130"/>
  </conditionalFormatting>
  <conditionalFormatting sqref="AH72">
    <cfRule type="containsText" dxfId="134" priority="129" operator="containsText" text="Ganzjahresbetrieb eingetragen - kein DRZ möglich!">
      <formula>NOT(ISERROR(SEARCH("Ganzjahresbetrieb eingetragen - kein DRZ möglich!",AH72)))</formula>
    </cfRule>
  </conditionalFormatting>
  <conditionalFormatting sqref="AO72">
    <cfRule type="duplicateValues" dxfId="133" priority="128"/>
  </conditionalFormatting>
  <conditionalFormatting sqref="AP68">
    <cfRule type="duplicateValues" dxfId="132" priority="126"/>
    <cfRule type="duplicateValues" dxfId="131" priority="127"/>
  </conditionalFormatting>
  <conditionalFormatting sqref="BC44:BC45">
    <cfRule type="duplicateValues" dxfId="130" priority="125"/>
  </conditionalFormatting>
  <conditionalFormatting sqref="AS44">
    <cfRule type="containsText" dxfId="129" priority="124" operator="containsText" text="Ganzjahresbetrieb eingetragen - kein DRZ möglich!">
      <formula>NOT(ISERROR(SEARCH("Ganzjahresbetrieb eingetragen - kein DRZ möglich!",AS44)))</formula>
    </cfRule>
  </conditionalFormatting>
  <conditionalFormatting sqref="AZ44">
    <cfRule type="duplicateValues" dxfId="128" priority="123"/>
  </conditionalFormatting>
  <conditionalFormatting sqref="BA40">
    <cfRule type="duplicateValues" dxfId="127" priority="121"/>
    <cfRule type="duplicateValues" dxfId="126" priority="122"/>
  </conditionalFormatting>
  <conditionalFormatting sqref="BC51:BC52">
    <cfRule type="duplicateValues" dxfId="125" priority="120"/>
  </conditionalFormatting>
  <conditionalFormatting sqref="AS51">
    <cfRule type="containsText" dxfId="124" priority="119" operator="containsText" text="Ganzjahresbetrieb eingetragen - kein DRZ möglich!">
      <formula>NOT(ISERROR(SEARCH("Ganzjahresbetrieb eingetragen - kein DRZ möglich!",AS51)))</formula>
    </cfRule>
  </conditionalFormatting>
  <conditionalFormatting sqref="AZ51">
    <cfRule type="duplicateValues" dxfId="123" priority="118"/>
  </conditionalFormatting>
  <conditionalFormatting sqref="BA47">
    <cfRule type="duplicateValues" dxfId="122" priority="116"/>
    <cfRule type="duplicateValues" dxfId="121" priority="117"/>
  </conditionalFormatting>
  <conditionalFormatting sqref="BC58:BC59">
    <cfRule type="duplicateValues" dxfId="120" priority="115"/>
  </conditionalFormatting>
  <conditionalFormatting sqref="AS58">
    <cfRule type="containsText" dxfId="119" priority="114" operator="containsText" text="Ganzjahresbetrieb eingetragen - kein DRZ möglich!">
      <formula>NOT(ISERROR(SEARCH("Ganzjahresbetrieb eingetragen - kein DRZ möglich!",AS58)))</formula>
    </cfRule>
  </conditionalFormatting>
  <conditionalFormatting sqref="AZ58">
    <cfRule type="duplicateValues" dxfId="118" priority="113"/>
  </conditionalFormatting>
  <conditionalFormatting sqref="BA54">
    <cfRule type="duplicateValues" dxfId="117" priority="111"/>
    <cfRule type="duplicateValues" dxfId="116" priority="112"/>
  </conditionalFormatting>
  <conditionalFormatting sqref="BC65:BC66">
    <cfRule type="duplicateValues" dxfId="115" priority="110"/>
  </conditionalFormatting>
  <conditionalFormatting sqref="AS65">
    <cfRule type="containsText" dxfId="114" priority="109" operator="containsText" text="Ganzjahresbetrieb eingetragen - kein DRZ möglich!">
      <formula>NOT(ISERROR(SEARCH("Ganzjahresbetrieb eingetragen - kein DRZ möglich!",AS65)))</formula>
    </cfRule>
  </conditionalFormatting>
  <conditionalFormatting sqref="AZ65">
    <cfRule type="duplicateValues" dxfId="113" priority="108"/>
  </conditionalFormatting>
  <conditionalFormatting sqref="BA61">
    <cfRule type="duplicateValues" dxfId="112" priority="106"/>
    <cfRule type="duplicateValues" dxfId="111" priority="107"/>
  </conditionalFormatting>
  <conditionalFormatting sqref="BC72:BC73">
    <cfRule type="duplicateValues" dxfId="110" priority="105"/>
  </conditionalFormatting>
  <conditionalFormatting sqref="AS72">
    <cfRule type="containsText" dxfId="109" priority="104" operator="containsText" text="Ganzjahresbetrieb eingetragen - kein DRZ möglich!">
      <formula>NOT(ISERROR(SEARCH("Ganzjahresbetrieb eingetragen - kein DRZ möglich!",AS72)))</formula>
    </cfRule>
  </conditionalFormatting>
  <conditionalFormatting sqref="AZ72">
    <cfRule type="duplicateValues" dxfId="108" priority="103"/>
  </conditionalFormatting>
  <conditionalFormatting sqref="BA68">
    <cfRule type="duplicateValues" dxfId="107" priority="101"/>
    <cfRule type="duplicateValues" dxfId="106" priority="102"/>
  </conditionalFormatting>
  <conditionalFormatting sqref="BC7:BC8">
    <cfRule type="duplicateValues" dxfId="105" priority="100"/>
  </conditionalFormatting>
  <conditionalFormatting sqref="AS7">
    <cfRule type="containsText" dxfId="104" priority="99" operator="containsText" text="Ganzjahresbetrieb eingetragen - kein DRZ möglich!">
      <formula>NOT(ISERROR(SEARCH("Ganzjahresbetrieb eingetragen - kein DRZ möglich!",AS7)))</formula>
    </cfRule>
  </conditionalFormatting>
  <conditionalFormatting sqref="AZ7">
    <cfRule type="duplicateValues" dxfId="103" priority="98"/>
  </conditionalFormatting>
  <conditionalFormatting sqref="BA3">
    <cfRule type="duplicateValues" dxfId="102" priority="96"/>
    <cfRule type="duplicateValues" dxfId="101" priority="97"/>
  </conditionalFormatting>
  <conditionalFormatting sqref="BC14:BC15">
    <cfRule type="duplicateValues" dxfId="100" priority="95"/>
  </conditionalFormatting>
  <conditionalFormatting sqref="AS14">
    <cfRule type="containsText" dxfId="99" priority="94" operator="containsText" text="Ganzjahresbetrieb eingetragen - kein DRZ möglich!">
      <formula>NOT(ISERROR(SEARCH("Ganzjahresbetrieb eingetragen - kein DRZ möglich!",AS14)))</formula>
    </cfRule>
  </conditionalFormatting>
  <conditionalFormatting sqref="AZ14">
    <cfRule type="duplicateValues" dxfId="98" priority="93"/>
  </conditionalFormatting>
  <conditionalFormatting sqref="BA10">
    <cfRule type="duplicateValues" dxfId="97" priority="91"/>
    <cfRule type="duplicateValues" dxfId="96" priority="92"/>
  </conditionalFormatting>
  <conditionalFormatting sqref="BC21:BC22">
    <cfRule type="duplicateValues" dxfId="95" priority="90"/>
  </conditionalFormatting>
  <conditionalFormatting sqref="AS21">
    <cfRule type="containsText" dxfId="94" priority="89" operator="containsText" text="Ganzjahresbetrieb eingetragen - kein DRZ möglich!">
      <formula>NOT(ISERROR(SEARCH("Ganzjahresbetrieb eingetragen - kein DRZ möglich!",AS21)))</formula>
    </cfRule>
  </conditionalFormatting>
  <conditionalFormatting sqref="AZ21">
    <cfRule type="duplicateValues" dxfId="93" priority="88"/>
  </conditionalFormatting>
  <conditionalFormatting sqref="BA17">
    <cfRule type="duplicateValues" dxfId="92" priority="86"/>
    <cfRule type="duplicateValues" dxfId="91" priority="87"/>
  </conditionalFormatting>
  <conditionalFormatting sqref="BC28:BC29">
    <cfRule type="duplicateValues" dxfId="90" priority="85"/>
  </conditionalFormatting>
  <conditionalFormatting sqref="AS28">
    <cfRule type="containsText" dxfId="89" priority="84" operator="containsText" text="Ganzjahresbetrieb eingetragen - kein DRZ möglich!">
      <formula>NOT(ISERROR(SEARCH("Ganzjahresbetrieb eingetragen - kein DRZ möglich!",AS28)))</formula>
    </cfRule>
  </conditionalFormatting>
  <conditionalFormatting sqref="AZ28">
    <cfRule type="duplicateValues" dxfId="88" priority="83"/>
  </conditionalFormatting>
  <conditionalFormatting sqref="BA24">
    <cfRule type="duplicateValues" dxfId="87" priority="81"/>
    <cfRule type="duplicateValues" dxfId="86" priority="82"/>
  </conditionalFormatting>
  <conditionalFormatting sqref="BC35:BC36">
    <cfRule type="duplicateValues" dxfId="85" priority="80"/>
  </conditionalFormatting>
  <conditionalFormatting sqref="AS35">
    <cfRule type="containsText" dxfId="84" priority="79" operator="containsText" text="Ganzjahresbetrieb eingetragen - kein DRZ möglich!">
      <formula>NOT(ISERROR(SEARCH("Ganzjahresbetrieb eingetragen - kein DRZ möglich!",AS35)))</formula>
    </cfRule>
  </conditionalFormatting>
  <conditionalFormatting sqref="AZ35">
    <cfRule type="duplicateValues" dxfId="83" priority="78"/>
  </conditionalFormatting>
  <conditionalFormatting sqref="BA31">
    <cfRule type="duplicateValues" dxfId="82" priority="76"/>
    <cfRule type="duplicateValues" dxfId="81" priority="77"/>
  </conditionalFormatting>
  <conditionalFormatting sqref="AR7:AR8">
    <cfRule type="duplicateValues" dxfId="80" priority="75"/>
  </conditionalFormatting>
  <conditionalFormatting sqref="AH7">
    <cfRule type="containsText" dxfId="79" priority="74" operator="containsText" text="Ganzjahresbetrieb eingetragen - kein DRZ möglich!">
      <formula>NOT(ISERROR(SEARCH("Ganzjahresbetrieb eingetragen - kein DRZ möglich!",AH7)))</formula>
    </cfRule>
  </conditionalFormatting>
  <conditionalFormatting sqref="AO7">
    <cfRule type="duplicateValues" dxfId="78" priority="73"/>
  </conditionalFormatting>
  <conditionalFormatting sqref="AP3">
    <cfRule type="duplicateValues" dxfId="77" priority="71"/>
    <cfRule type="duplicateValues" dxfId="76" priority="72"/>
  </conditionalFormatting>
  <conditionalFormatting sqref="AR14:AR15">
    <cfRule type="duplicateValues" dxfId="75" priority="70"/>
  </conditionalFormatting>
  <conditionalFormatting sqref="AH14">
    <cfRule type="containsText" dxfId="74" priority="69" operator="containsText" text="Ganzjahresbetrieb eingetragen - kein DRZ möglich!">
      <formula>NOT(ISERROR(SEARCH("Ganzjahresbetrieb eingetragen - kein DRZ möglich!",AH14)))</formula>
    </cfRule>
  </conditionalFormatting>
  <conditionalFormatting sqref="AO14">
    <cfRule type="duplicateValues" dxfId="73" priority="68"/>
  </conditionalFormatting>
  <conditionalFormatting sqref="AP10">
    <cfRule type="duplicateValues" dxfId="72" priority="66"/>
    <cfRule type="duplicateValues" dxfId="71" priority="67"/>
  </conditionalFormatting>
  <conditionalFormatting sqref="AR21:AR22">
    <cfRule type="duplicateValues" dxfId="70" priority="65"/>
  </conditionalFormatting>
  <conditionalFormatting sqref="AH21">
    <cfRule type="containsText" dxfId="69" priority="64" operator="containsText" text="Ganzjahresbetrieb eingetragen - kein DRZ möglich!">
      <formula>NOT(ISERROR(SEARCH("Ganzjahresbetrieb eingetragen - kein DRZ möglich!",AH21)))</formula>
    </cfRule>
  </conditionalFormatting>
  <conditionalFormatting sqref="AO21">
    <cfRule type="duplicateValues" dxfId="68" priority="63"/>
  </conditionalFormatting>
  <conditionalFormatting sqref="AP17">
    <cfRule type="duplicateValues" dxfId="67" priority="61"/>
    <cfRule type="duplicateValues" dxfId="66" priority="62"/>
  </conditionalFormatting>
  <conditionalFormatting sqref="AR28:AR29">
    <cfRule type="duplicateValues" dxfId="65" priority="60"/>
  </conditionalFormatting>
  <conditionalFormatting sqref="AH28">
    <cfRule type="containsText" dxfId="64" priority="59" operator="containsText" text="Ganzjahresbetrieb eingetragen - kein DRZ möglich!">
      <formula>NOT(ISERROR(SEARCH("Ganzjahresbetrieb eingetragen - kein DRZ möglich!",AH28)))</formula>
    </cfRule>
  </conditionalFormatting>
  <conditionalFormatting sqref="AO28">
    <cfRule type="duplicateValues" dxfId="63" priority="58"/>
  </conditionalFormatting>
  <conditionalFormatting sqref="AP24">
    <cfRule type="duplicateValues" dxfId="62" priority="56"/>
    <cfRule type="duplicateValues" dxfId="61" priority="57"/>
  </conditionalFormatting>
  <conditionalFormatting sqref="AR35:AR36">
    <cfRule type="duplicateValues" dxfId="60" priority="55"/>
  </conditionalFormatting>
  <conditionalFormatting sqref="AH35">
    <cfRule type="containsText" dxfId="59" priority="54" operator="containsText" text="Ganzjahresbetrieb eingetragen - kein DRZ möglich!">
      <formula>NOT(ISERROR(SEARCH("Ganzjahresbetrieb eingetragen - kein DRZ möglich!",AH35)))</formula>
    </cfRule>
  </conditionalFormatting>
  <conditionalFormatting sqref="AO35">
    <cfRule type="duplicateValues" dxfId="58" priority="53"/>
  </conditionalFormatting>
  <conditionalFormatting sqref="AP31">
    <cfRule type="duplicateValues" dxfId="57" priority="51"/>
    <cfRule type="duplicateValues" dxfId="56" priority="52"/>
  </conditionalFormatting>
  <conditionalFormatting sqref="AG7:AG8">
    <cfRule type="duplicateValues" dxfId="55" priority="50"/>
  </conditionalFormatting>
  <conditionalFormatting sqref="W7">
    <cfRule type="containsText" dxfId="54" priority="49" operator="containsText" text="Ganzjahresbetrieb eingetragen - kein DRZ möglich!">
      <formula>NOT(ISERROR(SEARCH("Ganzjahresbetrieb eingetragen - kein DRZ möglich!",W7)))</formula>
    </cfRule>
  </conditionalFormatting>
  <conditionalFormatting sqref="AD7">
    <cfRule type="duplicateValues" dxfId="53" priority="48"/>
  </conditionalFormatting>
  <conditionalFormatting sqref="AE3">
    <cfRule type="duplicateValues" dxfId="52" priority="46"/>
    <cfRule type="duplicateValues" dxfId="51" priority="47"/>
  </conditionalFormatting>
  <conditionalFormatting sqref="AG14:AG15">
    <cfRule type="duplicateValues" dxfId="50" priority="45"/>
  </conditionalFormatting>
  <conditionalFormatting sqref="W14">
    <cfRule type="containsText" dxfId="49" priority="44" operator="containsText" text="Ganzjahresbetrieb eingetragen - kein DRZ möglich!">
      <formula>NOT(ISERROR(SEARCH("Ganzjahresbetrieb eingetragen - kein DRZ möglich!",W14)))</formula>
    </cfRule>
  </conditionalFormatting>
  <conditionalFormatting sqref="AD14">
    <cfRule type="duplicateValues" dxfId="48" priority="43"/>
  </conditionalFormatting>
  <conditionalFormatting sqref="AE10">
    <cfRule type="duplicateValues" dxfId="47" priority="41"/>
    <cfRule type="duplicateValues" dxfId="46" priority="42"/>
  </conditionalFormatting>
  <conditionalFormatting sqref="AG21:AG22">
    <cfRule type="duplicateValues" dxfId="45" priority="40"/>
  </conditionalFormatting>
  <conditionalFormatting sqref="W21">
    <cfRule type="containsText" dxfId="44" priority="39" operator="containsText" text="Ganzjahresbetrieb eingetragen - kein DRZ möglich!">
      <formula>NOT(ISERROR(SEARCH("Ganzjahresbetrieb eingetragen - kein DRZ möglich!",W21)))</formula>
    </cfRule>
  </conditionalFormatting>
  <conditionalFormatting sqref="AD21">
    <cfRule type="duplicateValues" dxfId="43" priority="38"/>
  </conditionalFormatting>
  <conditionalFormatting sqref="AE17">
    <cfRule type="duplicateValues" dxfId="42" priority="36"/>
    <cfRule type="duplicateValues" dxfId="41" priority="37"/>
  </conditionalFormatting>
  <conditionalFormatting sqref="AG28:AG29">
    <cfRule type="duplicateValues" dxfId="40" priority="35"/>
  </conditionalFormatting>
  <conditionalFormatting sqref="W28">
    <cfRule type="containsText" dxfId="39" priority="34" operator="containsText" text="Ganzjahresbetrieb eingetragen - kein DRZ möglich!">
      <formula>NOT(ISERROR(SEARCH("Ganzjahresbetrieb eingetragen - kein DRZ möglich!",W28)))</formula>
    </cfRule>
  </conditionalFormatting>
  <conditionalFormatting sqref="AD28">
    <cfRule type="duplicateValues" dxfId="38" priority="33"/>
  </conditionalFormatting>
  <conditionalFormatting sqref="AE24">
    <cfRule type="duplicateValues" dxfId="37" priority="31"/>
    <cfRule type="duplicateValues" dxfId="36" priority="32"/>
  </conditionalFormatting>
  <conditionalFormatting sqref="AG35:AG36">
    <cfRule type="duplicateValues" dxfId="35" priority="30"/>
  </conditionalFormatting>
  <conditionalFormatting sqref="W35">
    <cfRule type="containsText" dxfId="34" priority="29" operator="containsText" text="Ganzjahresbetrieb eingetragen - kein DRZ möglich!">
      <formula>NOT(ISERROR(SEARCH("Ganzjahresbetrieb eingetragen - kein DRZ möglich!",W35)))</formula>
    </cfRule>
  </conditionalFormatting>
  <conditionalFormatting sqref="AD35">
    <cfRule type="duplicateValues" dxfId="33" priority="28"/>
  </conditionalFormatting>
  <conditionalFormatting sqref="AE31">
    <cfRule type="duplicateValues" dxfId="32" priority="26"/>
    <cfRule type="duplicateValues" dxfId="31" priority="27"/>
  </conditionalFormatting>
  <conditionalFormatting sqref="V7:V8">
    <cfRule type="duplicateValues" dxfId="30" priority="25"/>
  </conditionalFormatting>
  <conditionalFormatting sqref="L7">
    <cfRule type="containsText" dxfId="29" priority="24" operator="containsText" text="Ganzjahresbetrieb eingetragen - kein DRZ möglich!">
      <formula>NOT(ISERROR(SEARCH("Ganzjahresbetrieb eingetragen - kein DRZ möglich!",L7)))</formula>
    </cfRule>
  </conditionalFormatting>
  <conditionalFormatting sqref="S7">
    <cfRule type="duplicateValues" dxfId="28" priority="23"/>
  </conditionalFormatting>
  <conditionalFormatting sqref="T3">
    <cfRule type="duplicateValues" dxfId="27" priority="21"/>
    <cfRule type="duplicateValues" dxfId="26" priority="22"/>
  </conditionalFormatting>
  <conditionalFormatting sqref="V14:V15">
    <cfRule type="duplicateValues" dxfId="25" priority="20"/>
  </conditionalFormatting>
  <conditionalFormatting sqref="L14">
    <cfRule type="containsText" dxfId="24" priority="19" operator="containsText" text="Ganzjahresbetrieb eingetragen - kein DRZ möglich!">
      <formula>NOT(ISERROR(SEARCH("Ganzjahresbetrieb eingetragen - kein DRZ möglich!",L14)))</formula>
    </cfRule>
  </conditionalFormatting>
  <conditionalFormatting sqref="S14">
    <cfRule type="duplicateValues" dxfId="23" priority="18"/>
  </conditionalFormatting>
  <conditionalFormatting sqref="T10">
    <cfRule type="duplicateValues" dxfId="22" priority="16"/>
    <cfRule type="duplicateValues" dxfId="21" priority="17"/>
  </conditionalFormatting>
  <conditionalFormatting sqref="V21:V22">
    <cfRule type="duplicateValues" dxfId="20" priority="15"/>
  </conditionalFormatting>
  <conditionalFormatting sqref="L21">
    <cfRule type="containsText" dxfId="19" priority="14" operator="containsText" text="Ganzjahresbetrieb eingetragen - kein DRZ möglich!">
      <formula>NOT(ISERROR(SEARCH("Ganzjahresbetrieb eingetragen - kein DRZ möglich!",L21)))</formula>
    </cfRule>
  </conditionalFormatting>
  <conditionalFormatting sqref="S21">
    <cfRule type="duplicateValues" dxfId="18" priority="13"/>
  </conditionalFormatting>
  <conditionalFormatting sqref="T17">
    <cfRule type="duplicateValues" dxfId="17" priority="11"/>
    <cfRule type="duplicateValues" dxfId="16" priority="12"/>
  </conditionalFormatting>
  <conditionalFormatting sqref="V28:V29">
    <cfRule type="duplicateValues" dxfId="15" priority="10"/>
  </conditionalFormatting>
  <conditionalFormatting sqref="L28">
    <cfRule type="containsText" dxfId="14" priority="9" operator="containsText" text="Ganzjahresbetrieb eingetragen - kein DRZ möglich!">
      <formula>NOT(ISERROR(SEARCH("Ganzjahresbetrieb eingetragen - kein DRZ möglich!",L28)))</formula>
    </cfRule>
  </conditionalFormatting>
  <conditionalFormatting sqref="S28">
    <cfRule type="duplicateValues" dxfId="13" priority="8"/>
  </conditionalFormatting>
  <conditionalFormatting sqref="T24">
    <cfRule type="duplicateValues" dxfId="12" priority="6"/>
    <cfRule type="duplicateValues" dxfId="11" priority="7"/>
  </conditionalFormatting>
  <conditionalFormatting sqref="V35:V36">
    <cfRule type="duplicateValues" dxfId="10" priority="5"/>
  </conditionalFormatting>
  <conditionalFormatting sqref="L35">
    <cfRule type="containsText" dxfId="9" priority="4" operator="containsText" text="Ganzjahresbetrieb eingetragen - kein DRZ möglich!">
      <formula>NOT(ISERROR(SEARCH("Ganzjahresbetrieb eingetragen - kein DRZ möglich!",L35)))</formula>
    </cfRule>
  </conditionalFormatting>
  <conditionalFormatting sqref="S35">
    <cfRule type="duplicateValues" dxfId="8" priority="3"/>
  </conditionalFormatting>
  <conditionalFormatting sqref="T31">
    <cfRule type="duplicateValues" dxfId="7" priority="1"/>
    <cfRule type="duplicateValues" dxfId="6" priority="2"/>
  </conditionalFormatting>
  <dataValidations count="1">
    <dataValidation type="date" allowBlank="1" showInputMessage="1" showErrorMessage="1" sqref="F11 H11 G15 E15 F18 H18 G22 E22 F25 H25 G29 E29 F32 H32 G36 E36 F41 H41 G45 E45 F48 H48 G52 E52 F55 H55 G59 E59 F62 H62 G66 E66 F69 H69 G73 E73 Q41 S41 R45 P45 Q48 S48 R52 P52 Q55 S55 R59 P59 Q62 S62 R66 P66 Q69 S69 R73 P73 AB41 AD41 AC45 AA45 AB48 AD48 AC52 AA52 AB55 AD55 AC59 AA59 AB62 AD62 AC66 AA66 AB69 AD69 AC73 AA73 AM41 AO41 AN45 AL45 AM48 AO48 AN52 AL52 AM55 AO55 AN59 AL59 AM62 AO62 AN66 AL66 AM69 AO69 AN73 AL73 AX41 AZ41 AY45 AW45 AX48 AZ48 AY52 AW52 AX55 AZ55 AY59 AW59 AX62 AZ62 AY66 AW66 AX69 AZ69 AY73 AW73 AX4 AZ4 AY8 AW8 AX11 AZ11 AY15 AW15 AX18 AZ18 AY22 AW22 AX25 AZ25 AY29 AW29 AX32 AZ32 AY36 AW36 AM4 AO4 AN8 AL8 AM11 AO11 AN15 AL15 AM18 AO18 AN22 AL22 AM25 AO25 AN29 AL29 AM32 AO32 AN36 AL36 AB4 AD4 AC8 AA8 AB11 AD11 AC15 AA15 AB18 AD18 AC22 AA22 AB25 AD25 AC29 AA29 AB32 AD32 AC36 AA36 Q4 S4 R8 P8 Q11 S11 R15 P15 Q18 S18 R22 P22 Q25 S25 R29 P29 Q32 S32 R36 P36" xr:uid="{821952DC-FE0C-49A6-9CAA-9885D0BF259C}">
      <formula1>45901</formula1>
      <formula2>46265</formula2>
    </dataValidation>
  </dataValidations>
  <pageMargins left="0.23622047244094491" right="0.23622047244094491" top="0.35433070866141736" bottom="0.35433070866141736" header="0.31496062992125984" footer="0.31496062992125984"/>
  <pageSetup paperSize="9" orientation="landscape" r:id="rId1"/>
  <headerFooter differentFirst="1">
    <oddHeader>&amp;L&amp;8FinPlan2&amp;R&amp;G</oddHead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K55"/>
  <sheetViews>
    <sheetView zoomScaleNormal="100" workbookViewId="0"/>
  </sheetViews>
  <sheetFormatPr baseColWidth="10" defaultColWidth="11.42578125" defaultRowHeight="15"/>
  <cols>
    <col min="1" max="1" width="6.5703125" style="133" customWidth="1"/>
    <col min="2" max="2" width="21.7109375" style="133" customWidth="1"/>
    <col min="3" max="3" width="34.28515625" style="133" customWidth="1"/>
    <col min="4" max="4" width="12.42578125" style="133" customWidth="1"/>
    <col min="5" max="5" width="15" style="133" customWidth="1"/>
    <col min="6" max="6" width="14.85546875" style="133" customWidth="1"/>
    <col min="7" max="7" width="13.85546875" style="133" customWidth="1"/>
    <col min="8" max="8" width="11.42578125" style="133"/>
    <col min="9" max="9" width="14.5703125" style="133" customWidth="1"/>
    <col min="10" max="10" width="13.7109375" style="133" customWidth="1"/>
    <col min="11" max="16384" width="11.42578125" style="133"/>
  </cols>
  <sheetData>
    <row r="5" spans="1:11">
      <c r="J5" s="510" t="s">
        <v>37</v>
      </c>
      <c r="K5" s="510"/>
    </row>
    <row r="6" spans="1:11" ht="16.5" customHeight="1" thickBot="1">
      <c r="J6" s="537" t="s">
        <v>219</v>
      </c>
      <c r="K6" s="537"/>
    </row>
    <row r="7" spans="1:11" ht="16.5" thickBot="1">
      <c r="D7" s="218"/>
      <c r="E7" s="219">
        <f t="shared" ref="E7:K7" si="0">SUM(E9:E276)</f>
        <v>0</v>
      </c>
      <c r="F7" s="220">
        <f t="shared" si="0"/>
        <v>0</v>
      </c>
      <c r="G7" s="221">
        <f t="shared" si="0"/>
        <v>0</v>
      </c>
      <c r="H7" s="222">
        <f t="shared" si="0"/>
        <v>0</v>
      </c>
      <c r="I7" s="223">
        <f t="shared" si="0"/>
        <v>0</v>
      </c>
      <c r="J7" s="224">
        <f t="shared" si="0"/>
        <v>0</v>
      </c>
      <c r="K7" s="225">
        <f t="shared" si="0"/>
        <v>0</v>
      </c>
    </row>
    <row r="8" spans="1:11" ht="64.5" thickBot="1">
      <c r="B8" s="226" t="s">
        <v>95</v>
      </c>
      <c r="C8" s="227" t="s">
        <v>96</v>
      </c>
      <c r="D8" s="228" t="s">
        <v>97</v>
      </c>
      <c r="E8" s="219" t="s">
        <v>98</v>
      </c>
      <c r="F8" s="220" t="s">
        <v>99</v>
      </c>
      <c r="G8" s="221" t="s">
        <v>100</v>
      </c>
      <c r="H8" s="229" t="s">
        <v>101</v>
      </c>
      <c r="I8" s="223" t="s">
        <v>102</v>
      </c>
      <c r="J8" s="224" t="s">
        <v>103</v>
      </c>
      <c r="K8" s="230" t="s">
        <v>104</v>
      </c>
    </row>
    <row r="9" spans="1:11">
      <c r="A9" s="231">
        <v>1</v>
      </c>
      <c r="B9" s="341">
        <f>Einrichtungsstandorte!C29</f>
        <v>0</v>
      </c>
      <c r="C9" s="343">
        <f>Einrichtungsstandorte!B31</f>
        <v>0</v>
      </c>
      <c r="D9" s="232" t="b">
        <f>IF(Einrichtungsstandorte!B39="Jahresbetrieb","JB",IF(Einrichtungsstandorte!B39="Ganzjahresbetrieb","GJB"))</f>
        <v>0</v>
      </c>
      <c r="E9" s="233">
        <f>Einrichtungsstandorte!C40</f>
        <v>0</v>
      </c>
      <c r="F9" s="234">
        <f>Einrichtungsstandorte!C42</f>
        <v>0</v>
      </c>
      <c r="G9" s="235">
        <f>Einrichtungsstandorte!C44</f>
        <v>0</v>
      </c>
      <c r="H9" s="236">
        <f>G9*1.2</f>
        <v>0</v>
      </c>
      <c r="I9" s="237">
        <f>Einrichtungsstandorte!C46</f>
        <v>0</v>
      </c>
      <c r="J9" s="238">
        <f>Einrichtungsstandorte!C48</f>
        <v>0</v>
      </c>
      <c r="K9" s="239">
        <f>J9*1.2</f>
        <v>0</v>
      </c>
    </row>
    <row r="10" spans="1:11">
      <c r="A10" s="231">
        <v>2</v>
      </c>
      <c r="B10" s="342">
        <f>Einrichtungsstandorte!C55</f>
        <v>0</v>
      </c>
      <c r="C10" s="344">
        <f>Einrichtungsstandorte!B57</f>
        <v>0</v>
      </c>
      <c r="D10" s="240" t="b">
        <f>IF(Einrichtungsstandorte!B65="Jahresbetrieb","JB",IF(Einrichtungsstandorte!B65="Ganzjahresbetrieb","GJB"))</f>
        <v>0</v>
      </c>
      <c r="E10" s="241">
        <f>Einrichtungsstandorte!C66</f>
        <v>0</v>
      </c>
      <c r="F10" s="237">
        <f>Einrichtungsstandorte!C68</f>
        <v>0</v>
      </c>
      <c r="G10" s="235">
        <f>Einrichtungsstandorte!C70</f>
        <v>0</v>
      </c>
      <c r="H10" s="236">
        <f t="shared" ref="H10:H55" si="1">G10*1.2</f>
        <v>0</v>
      </c>
      <c r="I10" s="237">
        <f>Einrichtungsstandorte!C72</f>
        <v>0</v>
      </c>
      <c r="J10" s="235">
        <f>Einrichtungsstandorte!C74</f>
        <v>0</v>
      </c>
      <c r="K10" s="242">
        <f>J10*1.2</f>
        <v>0</v>
      </c>
    </row>
    <row r="11" spans="1:11">
      <c r="A11" s="231">
        <v>3</v>
      </c>
      <c r="B11" s="342">
        <f>Einrichtungsstandorte!C80</f>
        <v>0</v>
      </c>
      <c r="C11" s="344">
        <f>Einrichtungsstandorte!B82</f>
        <v>0</v>
      </c>
      <c r="D11" s="240" t="b">
        <f>IF(Einrichtungsstandorte!B90="Jahresbetrieb","JB",IF(Einrichtungsstandorte!B90="Ganzjahresbetrieb","GJB"))</f>
        <v>0</v>
      </c>
      <c r="E11" s="241">
        <f>Einrichtungsstandorte!C91</f>
        <v>0</v>
      </c>
      <c r="F11" s="237">
        <f>Einrichtungsstandorte!C93</f>
        <v>0</v>
      </c>
      <c r="G11" s="235">
        <f>Einrichtungsstandorte!C95</f>
        <v>0</v>
      </c>
      <c r="H11" s="236">
        <f t="shared" si="1"/>
        <v>0</v>
      </c>
      <c r="I11" s="237">
        <f>Einrichtungsstandorte!C97</f>
        <v>0</v>
      </c>
      <c r="J11" s="235">
        <f>Einrichtungsstandorte!C99</f>
        <v>0</v>
      </c>
      <c r="K11" s="242">
        <f t="shared" ref="K11:K55" si="2">J11*1.2</f>
        <v>0</v>
      </c>
    </row>
    <row r="12" spans="1:11">
      <c r="A12" s="231">
        <v>4</v>
      </c>
      <c r="B12" s="342">
        <f>Einrichtungsstandorte!F4</f>
        <v>0</v>
      </c>
      <c r="C12" s="344">
        <f>Einrichtungsstandorte!E6</f>
        <v>0</v>
      </c>
      <c r="D12" s="240" t="b">
        <f>IF(Einrichtungsstandorte!E14="Jahresbetrieb","JB",IF(Einrichtungsstandorte!E14="Ganzjahresbetrieb","GJB"))</f>
        <v>0</v>
      </c>
      <c r="E12" s="233">
        <f>Einrichtungsstandorte!F15</f>
        <v>0</v>
      </c>
      <c r="F12" s="234">
        <f>Einrichtungsstandorte!F17</f>
        <v>0</v>
      </c>
      <c r="G12" s="238">
        <f>Einrichtungsstandorte!F19</f>
        <v>0</v>
      </c>
      <c r="H12" s="236">
        <f t="shared" si="1"/>
        <v>0</v>
      </c>
      <c r="I12" s="243">
        <f>Einrichtungsstandorte!F21</f>
        <v>0</v>
      </c>
      <c r="J12" s="238">
        <f>Einrichtungsstandorte!F23</f>
        <v>0</v>
      </c>
      <c r="K12" s="242">
        <f t="shared" si="2"/>
        <v>0</v>
      </c>
    </row>
    <row r="13" spans="1:11">
      <c r="A13" s="231">
        <v>5</v>
      </c>
      <c r="B13" s="342">
        <f>Einrichtungsstandorte!F29</f>
        <v>0</v>
      </c>
      <c r="C13" s="344">
        <f>Einrichtungsstandorte!E31</f>
        <v>0</v>
      </c>
      <c r="D13" s="240" t="b">
        <f>IF(Einrichtungsstandorte!E39="Jahresbetrieb","JB",IF(Einrichtungsstandorte!E39="Ganzjahresbetrieb","GJB"))</f>
        <v>0</v>
      </c>
      <c r="E13" s="233">
        <f>Einrichtungsstandorte!F40</f>
        <v>0</v>
      </c>
      <c r="F13" s="244">
        <f>Einrichtungsstandorte!F42</f>
        <v>0</v>
      </c>
      <c r="G13" s="235">
        <f>Einrichtungsstandorte!F44</f>
        <v>0</v>
      </c>
      <c r="H13" s="236">
        <f t="shared" si="1"/>
        <v>0</v>
      </c>
      <c r="I13" s="237">
        <f>Einrichtungsstandorte!F46</f>
        <v>0</v>
      </c>
      <c r="J13" s="235">
        <f>Einrichtungsstandorte!F48</f>
        <v>0</v>
      </c>
      <c r="K13" s="242">
        <f t="shared" si="2"/>
        <v>0</v>
      </c>
    </row>
    <row r="14" spans="1:11">
      <c r="A14" s="231">
        <v>6</v>
      </c>
      <c r="B14" s="342">
        <f>Einrichtungsstandorte!F55</f>
        <v>0</v>
      </c>
      <c r="C14" s="344">
        <f>Einrichtungsstandorte!E57</f>
        <v>0</v>
      </c>
      <c r="D14" s="240" t="b">
        <f>IF(Einrichtungsstandorte!E65="Jahresbetrieb","JB",IF(Einrichtungsstandorte!E65="Ganzjahresbetrieb","GJB"))</f>
        <v>0</v>
      </c>
      <c r="E14" s="233">
        <f>Einrichtungsstandorte!F66</f>
        <v>0</v>
      </c>
      <c r="F14" s="244">
        <f>Einrichtungsstandorte!F68</f>
        <v>0</v>
      </c>
      <c r="G14" s="235">
        <f>Einrichtungsstandorte!F70</f>
        <v>0</v>
      </c>
      <c r="H14" s="236">
        <f t="shared" si="1"/>
        <v>0</v>
      </c>
      <c r="I14" s="237">
        <f>Einrichtungsstandorte!F72</f>
        <v>0</v>
      </c>
      <c r="J14" s="235">
        <f>Einrichtungsstandorte!F74</f>
        <v>0</v>
      </c>
      <c r="K14" s="242">
        <f t="shared" si="2"/>
        <v>0</v>
      </c>
    </row>
    <row r="15" spans="1:11">
      <c r="A15" s="231">
        <v>7</v>
      </c>
      <c r="B15" s="342">
        <f>Einrichtungsstandorte!F80</f>
        <v>0</v>
      </c>
      <c r="C15" s="344">
        <f>Einrichtungsstandorte!E82</f>
        <v>0</v>
      </c>
      <c r="D15" s="240" t="b">
        <f>IF(Einrichtungsstandorte!E90="Jahresbetrieb","JB",IF(Einrichtungsstandorte!E90="Ganzjahresbetrieb","GJB"))</f>
        <v>0</v>
      </c>
      <c r="E15" s="233">
        <f>Einrichtungsstandorte!F91</f>
        <v>0</v>
      </c>
      <c r="F15" s="244">
        <f>Einrichtungsstandorte!F93</f>
        <v>0</v>
      </c>
      <c r="G15" s="235">
        <f>Einrichtungsstandorte!F95</f>
        <v>0</v>
      </c>
      <c r="H15" s="236">
        <f t="shared" si="1"/>
        <v>0</v>
      </c>
      <c r="I15" s="237">
        <f>Einrichtungsstandorte!F97</f>
        <v>0</v>
      </c>
      <c r="J15" s="235">
        <f>Einrichtungsstandorte!F99</f>
        <v>0</v>
      </c>
      <c r="K15" s="242">
        <f t="shared" si="2"/>
        <v>0</v>
      </c>
    </row>
    <row r="16" spans="1:11">
      <c r="A16" s="231">
        <v>8</v>
      </c>
      <c r="B16" s="342">
        <f>Einrichtungsstandorte!I4</f>
        <v>0</v>
      </c>
      <c r="C16" s="344">
        <f>Einrichtungsstandorte!H6</f>
        <v>0</v>
      </c>
      <c r="D16" s="240" t="b">
        <f>IF(Einrichtungsstandorte!H14="Jahresbetrieb","JB",IF(Einrichtungsstandorte!H14="Ganzjahresbetrieb","GJB"))</f>
        <v>0</v>
      </c>
      <c r="E16" s="233">
        <f>Einrichtungsstandorte!I15</f>
        <v>0</v>
      </c>
      <c r="F16" s="244">
        <f>Einrichtungsstandorte!I17</f>
        <v>0</v>
      </c>
      <c r="G16" s="235">
        <f>Einrichtungsstandorte!I19</f>
        <v>0</v>
      </c>
      <c r="H16" s="236">
        <f t="shared" si="1"/>
        <v>0</v>
      </c>
      <c r="I16" s="237">
        <f>Einrichtungsstandorte!I21</f>
        <v>0</v>
      </c>
      <c r="J16" s="235">
        <f>Einrichtungsstandorte!I23</f>
        <v>0</v>
      </c>
      <c r="K16" s="242">
        <f t="shared" si="2"/>
        <v>0</v>
      </c>
    </row>
    <row r="17" spans="1:11">
      <c r="A17" s="231">
        <v>9</v>
      </c>
      <c r="B17" s="342">
        <f>Einrichtungsstandorte!I29</f>
        <v>0</v>
      </c>
      <c r="C17" s="344">
        <f>Einrichtungsstandorte!H31</f>
        <v>0</v>
      </c>
      <c r="D17" s="240" t="b">
        <f>IF(Einrichtungsstandorte!H39="Jahresbetrieb","JB",IF(Einrichtungsstandorte!H39="Ganzjahresbetrieb","GJB"))</f>
        <v>0</v>
      </c>
      <c r="E17" s="233">
        <f>Einrichtungsstandorte!I40</f>
        <v>0</v>
      </c>
      <c r="F17" s="244">
        <f>Einrichtungsstandorte!I42</f>
        <v>0</v>
      </c>
      <c r="G17" s="235">
        <f>Einrichtungsstandorte!I44</f>
        <v>0</v>
      </c>
      <c r="H17" s="236">
        <f t="shared" si="1"/>
        <v>0</v>
      </c>
      <c r="I17" s="237">
        <f>Einrichtungsstandorte!I46</f>
        <v>0</v>
      </c>
      <c r="J17" s="235">
        <f>Einrichtungsstandorte!I48</f>
        <v>0</v>
      </c>
      <c r="K17" s="242">
        <f t="shared" si="2"/>
        <v>0</v>
      </c>
    </row>
    <row r="18" spans="1:11">
      <c r="A18" s="231">
        <v>10</v>
      </c>
      <c r="B18" s="342">
        <f>Einrichtungsstandorte!I55</f>
        <v>0</v>
      </c>
      <c r="C18" s="344">
        <f>Einrichtungsstandorte!H57</f>
        <v>0</v>
      </c>
      <c r="D18" s="240" t="b">
        <f>IF(Einrichtungsstandorte!H65="Jahresbetrieb","JB",IF(Einrichtungsstandorte!H65="Ganzjahresbetrieb","GJB"))</f>
        <v>0</v>
      </c>
      <c r="E18" s="233">
        <f>Einrichtungsstandorte!I66</f>
        <v>0</v>
      </c>
      <c r="F18" s="244">
        <f>Einrichtungsstandorte!I68</f>
        <v>0</v>
      </c>
      <c r="G18" s="235">
        <f>Einrichtungsstandorte!I70</f>
        <v>0</v>
      </c>
      <c r="H18" s="236">
        <f t="shared" si="1"/>
        <v>0</v>
      </c>
      <c r="I18" s="237">
        <f>Einrichtungsstandorte!I72</f>
        <v>0</v>
      </c>
      <c r="J18" s="235">
        <f>Einrichtungsstandorte!I74</f>
        <v>0</v>
      </c>
      <c r="K18" s="242">
        <f t="shared" si="2"/>
        <v>0</v>
      </c>
    </row>
    <row r="19" spans="1:11">
      <c r="A19" s="231">
        <v>11</v>
      </c>
      <c r="B19" s="342">
        <f>Einrichtungsstandorte!I80</f>
        <v>0</v>
      </c>
      <c r="C19" s="344">
        <f>Einrichtungsstandorte!H82</f>
        <v>0</v>
      </c>
      <c r="D19" s="240" t="b">
        <f>IF(Einrichtungsstandorte!H90="Jahresbetrieb","JB",IF(Einrichtungsstandorte!H90="Ganzjahresbetrieb","GJB"))</f>
        <v>0</v>
      </c>
      <c r="E19" s="233">
        <f>Einrichtungsstandorte!I91</f>
        <v>0</v>
      </c>
      <c r="F19" s="244">
        <f>Einrichtungsstandorte!I93</f>
        <v>0</v>
      </c>
      <c r="G19" s="235">
        <f>Einrichtungsstandorte!I95</f>
        <v>0</v>
      </c>
      <c r="H19" s="236">
        <f t="shared" si="1"/>
        <v>0</v>
      </c>
      <c r="I19" s="237">
        <f>Einrichtungsstandorte!I97</f>
        <v>0</v>
      </c>
      <c r="J19" s="235">
        <f>Einrichtungsstandorte!I99</f>
        <v>0</v>
      </c>
      <c r="K19" s="242">
        <f t="shared" si="2"/>
        <v>0</v>
      </c>
    </row>
    <row r="20" spans="1:11">
      <c r="A20" s="231">
        <v>12</v>
      </c>
      <c r="B20" s="342">
        <f>Einrichtungsstandorte!L4</f>
        <v>0</v>
      </c>
      <c r="C20" s="344">
        <f>Einrichtungsstandorte!K6</f>
        <v>0</v>
      </c>
      <c r="D20" s="321" t="b">
        <f>IF(Einrichtungsstandorte!K14="Jahresbetrieb","JB",IF(Einrichtungsstandorte!K14="Ganzjahresbetrieb","GJB"))</f>
        <v>0</v>
      </c>
      <c r="E20" s="233">
        <f>Einrichtungsstandorte!L15</f>
        <v>0</v>
      </c>
      <c r="F20" s="244">
        <f>Einrichtungsstandorte!L17</f>
        <v>0</v>
      </c>
      <c r="G20" s="235">
        <f>Einrichtungsstandorte!L19</f>
        <v>0</v>
      </c>
      <c r="H20" s="236">
        <f t="shared" si="1"/>
        <v>0</v>
      </c>
      <c r="I20" s="237">
        <f>Einrichtungsstandorte!L21</f>
        <v>0</v>
      </c>
      <c r="J20" s="235">
        <f>Einrichtungsstandorte!L23</f>
        <v>0</v>
      </c>
      <c r="K20" s="242">
        <f>J20*1.2</f>
        <v>0</v>
      </c>
    </row>
    <row r="21" spans="1:11">
      <c r="A21" s="231">
        <v>13</v>
      </c>
      <c r="B21" s="342">
        <f>Einrichtungsstandorte!L29</f>
        <v>0</v>
      </c>
      <c r="C21" s="344">
        <f>Einrichtungsstandorte!K31</f>
        <v>0</v>
      </c>
      <c r="D21" s="240" t="b">
        <f>IF(Einrichtungsstandorte!K39="Jahresbetrieb","JB",IF(Einrichtungsstandorte!K39="Ganzjahresbetrieb","GJB"))</f>
        <v>0</v>
      </c>
      <c r="E21" s="233">
        <f>Einrichtungsstandorte!L40</f>
        <v>0</v>
      </c>
      <c r="F21" s="244">
        <f>Einrichtungsstandorte!L42</f>
        <v>0</v>
      </c>
      <c r="G21" s="235">
        <f>Einrichtungsstandorte!L44</f>
        <v>0</v>
      </c>
      <c r="H21" s="236">
        <f t="shared" si="1"/>
        <v>0</v>
      </c>
      <c r="I21" s="237">
        <f>Einrichtungsstandorte!L46</f>
        <v>0</v>
      </c>
      <c r="J21" s="235">
        <f>Einrichtungsstandorte!L48</f>
        <v>0</v>
      </c>
      <c r="K21" s="242">
        <f t="shared" si="2"/>
        <v>0</v>
      </c>
    </row>
    <row r="22" spans="1:11">
      <c r="A22" s="231">
        <v>14</v>
      </c>
      <c r="B22" s="342">
        <f>Einrichtungsstandorte!L55</f>
        <v>0</v>
      </c>
      <c r="C22" s="344">
        <f>Einrichtungsstandorte!K57</f>
        <v>0</v>
      </c>
      <c r="D22" s="240" t="b">
        <f>IF(Einrichtungsstandorte!K65="Jahresbetrieb","JB",IF(Einrichtungsstandorte!K65="Ganzjahresbetrieb","GJB"))</f>
        <v>0</v>
      </c>
      <c r="E22" s="233">
        <f>Einrichtungsstandorte!L66</f>
        <v>0</v>
      </c>
      <c r="F22" s="244">
        <f>Einrichtungsstandorte!L68</f>
        <v>0</v>
      </c>
      <c r="G22" s="235">
        <f>Einrichtungsstandorte!L70</f>
        <v>0</v>
      </c>
      <c r="H22" s="236">
        <f t="shared" si="1"/>
        <v>0</v>
      </c>
      <c r="I22" s="237">
        <f>Einrichtungsstandorte!L72</f>
        <v>0</v>
      </c>
      <c r="J22" s="235">
        <f>Einrichtungsstandorte!L74</f>
        <v>0</v>
      </c>
      <c r="K22" s="242">
        <f t="shared" si="2"/>
        <v>0</v>
      </c>
    </row>
    <row r="23" spans="1:11">
      <c r="A23" s="231">
        <v>15</v>
      </c>
      <c r="B23" s="342">
        <f>Einrichtungsstandorte!L80</f>
        <v>0</v>
      </c>
      <c r="C23" s="344">
        <f>Einrichtungsstandorte!K82</f>
        <v>0</v>
      </c>
      <c r="D23" s="240" t="b">
        <f>IF(Einrichtungsstandorte!K90="Jahresbetrieb","JB",IF(Einrichtungsstandorte!K90="Ganzjahresbetrieb","GJB"))</f>
        <v>0</v>
      </c>
      <c r="E23" s="233">
        <f>Einrichtungsstandorte!L91</f>
        <v>0</v>
      </c>
      <c r="F23" s="244">
        <f>Einrichtungsstandorte!L93</f>
        <v>0</v>
      </c>
      <c r="G23" s="235">
        <f>Einrichtungsstandorte!L95</f>
        <v>0</v>
      </c>
      <c r="H23" s="236">
        <f t="shared" si="1"/>
        <v>0</v>
      </c>
      <c r="I23" s="237">
        <f>Einrichtungsstandorte!L97</f>
        <v>0</v>
      </c>
      <c r="J23" s="235">
        <f>Einrichtungsstandorte!L99</f>
        <v>0</v>
      </c>
      <c r="K23" s="242">
        <f t="shared" si="2"/>
        <v>0</v>
      </c>
    </row>
    <row r="24" spans="1:11">
      <c r="A24" s="231">
        <v>16</v>
      </c>
      <c r="B24" s="342">
        <f>Einrichtungsstandorte!O4</f>
        <v>0</v>
      </c>
      <c r="C24" s="344">
        <f>Einrichtungsstandorte!N6</f>
        <v>0</v>
      </c>
      <c r="D24" s="240" t="b">
        <f>IF(Einrichtungsstandorte!N14="Jahresbetrieb","JB",IF(Einrichtungsstandorte!N14="Ganzjahresbetrieb","GJB"))</f>
        <v>0</v>
      </c>
      <c r="E24" s="233">
        <f>Einrichtungsstandorte!O15</f>
        <v>0</v>
      </c>
      <c r="F24" s="244">
        <f>Einrichtungsstandorte!O17</f>
        <v>0</v>
      </c>
      <c r="G24" s="235">
        <f>Einrichtungsstandorte!O19</f>
        <v>0</v>
      </c>
      <c r="H24" s="236">
        <f t="shared" si="1"/>
        <v>0</v>
      </c>
      <c r="I24" s="237">
        <f>Einrichtungsstandorte!O21</f>
        <v>0</v>
      </c>
      <c r="J24" s="235">
        <f>Einrichtungsstandorte!O23</f>
        <v>0</v>
      </c>
      <c r="K24" s="242">
        <f t="shared" si="2"/>
        <v>0</v>
      </c>
    </row>
    <row r="25" spans="1:11">
      <c r="A25" s="231">
        <v>17</v>
      </c>
      <c r="B25" s="342">
        <f>Einrichtungsstandorte!O29</f>
        <v>0</v>
      </c>
      <c r="C25" s="344">
        <f>Einrichtungsstandorte!N31</f>
        <v>0</v>
      </c>
      <c r="D25" s="240" t="b">
        <f>IF(Einrichtungsstandorte!N39="Jahresbetrieb","JB",IF(Einrichtungsstandorte!N39="Ganzjahresbetrieb","GJB"))</f>
        <v>0</v>
      </c>
      <c r="E25" s="233">
        <f>Einrichtungsstandorte!O40</f>
        <v>0</v>
      </c>
      <c r="F25" s="244">
        <f>Einrichtungsstandorte!O42</f>
        <v>0</v>
      </c>
      <c r="G25" s="235">
        <f>Einrichtungsstandorte!O44</f>
        <v>0</v>
      </c>
      <c r="H25" s="236">
        <f t="shared" si="1"/>
        <v>0</v>
      </c>
      <c r="I25" s="237">
        <f>Einrichtungsstandorte!O46</f>
        <v>0</v>
      </c>
      <c r="J25" s="235">
        <f>Einrichtungsstandorte!O48</f>
        <v>0</v>
      </c>
      <c r="K25" s="242">
        <f t="shared" si="2"/>
        <v>0</v>
      </c>
    </row>
    <row r="26" spans="1:11">
      <c r="A26" s="231">
        <v>18</v>
      </c>
      <c r="B26" s="342">
        <f>Einrichtungsstandorte!O55</f>
        <v>0</v>
      </c>
      <c r="C26" s="344">
        <f>Einrichtungsstandorte!N57</f>
        <v>0</v>
      </c>
      <c r="D26" s="240" t="b">
        <f>IF(Einrichtungsstandorte!N65="Jahresbetrieb","JB",IF(Einrichtungsstandorte!N65="Ganzjahresbetrieb","GJB"))</f>
        <v>0</v>
      </c>
      <c r="E26" s="233">
        <f>Einrichtungsstandorte!O66</f>
        <v>0</v>
      </c>
      <c r="F26" s="244">
        <f>Einrichtungsstandorte!O68</f>
        <v>0</v>
      </c>
      <c r="G26" s="235">
        <f>Einrichtungsstandorte!O70</f>
        <v>0</v>
      </c>
      <c r="H26" s="236">
        <f t="shared" si="1"/>
        <v>0</v>
      </c>
      <c r="I26" s="237">
        <f>Einrichtungsstandorte!O72</f>
        <v>0</v>
      </c>
      <c r="J26" s="235">
        <f>Einrichtungsstandorte!O74</f>
        <v>0</v>
      </c>
      <c r="K26" s="242">
        <f t="shared" si="2"/>
        <v>0</v>
      </c>
    </row>
    <row r="27" spans="1:11">
      <c r="A27" s="231">
        <v>19</v>
      </c>
      <c r="B27" s="342">
        <f>Einrichtungsstandorte!O80</f>
        <v>0</v>
      </c>
      <c r="C27" s="344">
        <f>Einrichtungsstandorte!N82</f>
        <v>0</v>
      </c>
      <c r="D27" s="240" t="b">
        <f>IF(Einrichtungsstandorte!N90="Jahresbetrieb","JB",IF(Einrichtungsstandorte!N90="Ganzjahresbetrieb","GJB"))</f>
        <v>0</v>
      </c>
      <c r="E27" s="233">
        <f>Einrichtungsstandorte!O91</f>
        <v>0</v>
      </c>
      <c r="F27" s="244">
        <f>Einrichtungsstandorte!O93</f>
        <v>0</v>
      </c>
      <c r="G27" s="235">
        <f>Einrichtungsstandorte!O95</f>
        <v>0</v>
      </c>
      <c r="H27" s="236">
        <f t="shared" si="1"/>
        <v>0</v>
      </c>
      <c r="I27" s="237">
        <f>Einrichtungsstandorte!O97</f>
        <v>0</v>
      </c>
      <c r="J27" s="235">
        <f>Einrichtungsstandorte!O99</f>
        <v>0</v>
      </c>
      <c r="K27" s="242">
        <f t="shared" si="2"/>
        <v>0</v>
      </c>
    </row>
    <row r="28" spans="1:11">
      <c r="A28" s="231">
        <v>20</v>
      </c>
      <c r="B28" s="342">
        <f>Einrichtungsstandorte!R4</f>
        <v>0</v>
      </c>
      <c r="C28" s="344">
        <f>Einrichtungsstandorte!Q6</f>
        <v>0</v>
      </c>
      <c r="D28" s="240" t="b">
        <f>IF(Einrichtungsstandorte!Q14="Jahresbetrieb","JB",IF(Einrichtungsstandorte!Q14="Ganzjahresbetrieb","GJB"))</f>
        <v>0</v>
      </c>
      <c r="E28" s="233">
        <f>Einrichtungsstandorte!R15</f>
        <v>0</v>
      </c>
      <c r="F28" s="244">
        <f>Einrichtungsstandorte!R17</f>
        <v>0</v>
      </c>
      <c r="G28" s="235">
        <f>Einrichtungsstandorte!R19</f>
        <v>0</v>
      </c>
      <c r="H28" s="236">
        <f t="shared" si="1"/>
        <v>0</v>
      </c>
      <c r="I28" s="237">
        <f>Einrichtungsstandorte!R21</f>
        <v>0</v>
      </c>
      <c r="J28" s="235">
        <f>Einrichtungsstandorte!R23</f>
        <v>0</v>
      </c>
      <c r="K28" s="242">
        <f t="shared" si="2"/>
        <v>0</v>
      </c>
    </row>
    <row r="29" spans="1:11">
      <c r="A29" s="231">
        <v>21</v>
      </c>
      <c r="B29" s="342">
        <f>Einrichtungsstandorte!R29</f>
        <v>0</v>
      </c>
      <c r="C29" s="344">
        <f>Einrichtungsstandorte!Q31</f>
        <v>0</v>
      </c>
      <c r="D29" s="240" t="b">
        <f>IF(Einrichtungsstandorte!Q39="Jahresbetrieb","JB",IF(Einrichtungsstandorte!Q39="Ganzjahresbetrieb","GJB"))</f>
        <v>0</v>
      </c>
      <c r="E29" s="233">
        <f>Einrichtungsstandorte!R40</f>
        <v>0</v>
      </c>
      <c r="F29" s="244">
        <f>Einrichtungsstandorte!R42</f>
        <v>0</v>
      </c>
      <c r="G29" s="235">
        <f>Einrichtungsstandorte!R44</f>
        <v>0</v>
      </c>
      <c r="H29" s="236">
        <f t="shared" si="1"/>
        <v>0</v>
      </c>
      <c r="I29" s="237">
        <f>Einrichtungsstandorte!R46</f>
        <v>0</v>
      </c>
      <c r="J29" s="235">
        <f>Einrichtungsstandorte!R48</f>
        <v>0</v>
      </c>
      <c r="K29" s="242">
        <f t="shared" si="2"/>
        <v>0</v>
      </c>
    </row>
    <row r="30" spans="1:11">
      <c r="A30" s="231">
        <v>22</v>
      </c>
      <c r="B30" s="342">
        <f>Einrichtungsstandorte!R55</f>
        <v>0</v>
      </c>
      <c r="C30" s="344">
        <f>Einrichtungsstandorte!Q57</f>
        <v>0</v>
      </c>
      <c r="D30" s="240" t="b">
        <f>IF(Einrichtungsstandorte!Q65="Jahresbetrieb","JB",IF(Einrichtungsstandorte!Q65="Ganzjahresbetrieb","GJB"))</f>
        <v>0</v>
      </c>
      <c r="E30" s="233">
        <f>Einrichtungsstandorte!R66</f>
        <v>0</v>
      </c>
      <c r="F30" s="244">
        <f>Einrichtungsstandorte!R68</f>
        <v>0</v>
      </c>
      <c r="G30" s="235">
        <f>Einrichtungsstandorte!R70</f>
        <v>0</v>
      </c>
      <c r="H30" s="236">
        <f t="shared" si="1"/>
        <v>0</v>
      </c>
      <c r="I30" s="237">
        <f>Einrichtungsstandorte!R72</f>
        <v>0</v>
      </c>
      <c r="J30" s="235">
        <f>Einrichtungsstandorte!R74</f>
        <v>0</v>
      </c>
      <c r="K30" s="242">
        <f t="shared" si="2"/>
        <v>0</v>
      </c>
    </row>
    <row r="31" spans="1:11">
      <c r="A31" s="231">
        <v>23</v>
      </c>
      <c r="B31" s="342">
        <f>Einrichtungsstandorte!R80</f>
        <v>0</v>
      </c>
      <c r="C31" s="344">
        <f>Einrichtungsstandorte!Q82</f>
        <v>0</v>
      </c>
      <c r="D31" s="240" t="b">
        <f>IF(Einrichtungsstandorte!Q90="Jahresbetrieb","JB",IF(Einrichtungsstandorte!Q90="Ganzjahresbetrieb","GJB"))</f>
        <v>0</v>
      </c>
      <c r="E31" s="233">
        <f>Einrichtungsstandorte!R91</f>
        <v>0</v>
      </c>
      <c r="F31" s="244">
        <f>Einrichtungsstandorte!R93</f>
        <v>0</v>
      </c>
      <c r="G31" s="235">
        <f>Einrichtungsstandorte!R95</f>
        <v>0</v>
      </c>
      <c r="H31" s="236">
        <f t="shared" si="1"/>
        <v>0</v>
      </c>
      <c r="I31" s="237">
        <f>Einrichtungsstandorte!R97</f>
        <v>0</v>
      </c>
      <c r="J31" s="235">
        <f>Einrichtungsstandorte!R99</f>
        <v>0</v>
      </c>
      <c r="K31" s="242">
        <f t="shared" si="2"/>
        <v>0</v>
      </c>
    </row>
    <row r="32" spans="1:11">
      <c r="A32" s="231">
        <v>24</v>
      </c>
      <c r="B32" s="342">
        <f>Einrichtungsstandorte!U4</f>
        <v>0</v>
      </c>
      <c r="C32" s="344">
        <f>Einrichtungsstandorte!T6</f>
        <v>0</v>
      </c>
      <c r="D32" s="240" t="b">
        <f>IF(Einrichtungsstandorte!T14="Jahresbetrieb","JB",IF(Einrichtungsstandorte!T14="Ganzjahresbetrieb","GJB"))</f>
        <v>0</v>
      </c>
      <c r="E32" s="233">
        <f>Einrichtungsstandorte!U15</f>
        <v>0</v>
      </c>
      <c r="F32" s="244">
        <f>Einrichtungsstandorte!U17</f>
        <v>0</v>
      </c>
      <c r="G32" s="235">
        <f>Einrichtungsstandorte!U19</f>
        <v>0</v>
      </c>
      <c r="H32" s="236">
        <f t="shared" si="1"/>
        <v>0</v>
      </c>
      <c r="I32" s="237">
        <f>Einrichtungsstandorte!U21</f>
        <v>0</v>
      </c>
      <c r="J32" s="235">
        <f>Einrichtungsstandorte!U23</f>
        <v>0</v>
      </c>
      <c r="K32" s="242">
        <f t="shared" si="2"/>
        <v>0</v>
      </c>
    </row>
    <row r="33" spans="1:11">
      <c r="A33" s="231">
        <v>25</v>
      </c>
      <c r="B33" s="342">
        <f>Einrichtungsstandorte!U29</f>
        <v>0</v>
      </c>
      <c r="C33" s="344">
        <f>Einrichtungsstandorte!T31</f>
        <v>0</v>
      </c>
      <c r="D33" s="240" t="b">
        <f>IF(Einrichtungsstandorte!T39="Jahresbetrieb","JB",IF(Einrichtungsstandorte!T39="Ganzjahresbetrieb","GJB"))</f>
        <v>0</v>
      </c>
      <c r="E33" s="233">
        <f>Einrichtungsstandorte!U40</f>
        <v>0</v>
      </c>
      <c r="F33" s="244">
        <f>Einrichtungsstandorte!U42</f>
        <v>0</v>
      </c>
      <c r="G33" s="235">
        <f>Einrichtungsstandorte!U44</f>
        <v>0</v>
      </c>
      <c r="H33" s="236">
        <f t="shared" si="1"/>
        <v>0</v>
      </c>
      <c r="I33" s="237">
        <f>Einrichtungsstandorte!U46</f>
        <v>0</v>
      </c>
      <c r="J33" s="235">
        <f>Einrichtungsstandorte!U48</f>
        <v>0</v>
      </c>
      <c r="K33" s="242">
        <f t="shared" si="2"/>
        <v>0</v>
      </c>
    </row>
    <row r="34" spans="1:11">
      <c r="A34" s="231">
        <v>26</v>
      </c>
      <c r="B34" s="342">
        <f>Einrichtungsstandorte!U55</f>
        <v>0</v>
      </c>
      <c r="C34" s="344">
        <f>Einrichtungsstandorte!T57</f>
        <v>0</v>
      </c>
      <c r="D34" s="240" t="b">
        <f>IF(Einrichtungsstandorte!T65="Jahresbetrieb","JB",IF(Einrichtungsstandorte!T65="Ganzjahresbetrieb","GJB"))</f>
        <v>0</v>
      </c>
      <c r="E34" s="233">
        <f>Einrichtungsstandorte!U66</f>
        <v>0</v>
      </c>
      <c r="F34" s="244">
        <f>Einrichtungsstandorte!U68</f>
        <v>0</v>
      </c>
      <c r="G34" s="235">
        <f>Einrichtungsstandorte!U70</f>
        <v>0</v>
      </c>
      <c r="H34" s="236">
        <f t="shared" si="1"/>
        <v>0</v>
      </c>
      <c r="I34" s="237">
        <f>Einrichtungsstandorte!U72</f>
        <v>0</v>
      </c>
      <c r="J34" s="235">
        <f>Einrichtungsstandorte!U74</f>
        <v>0</v>
      </c>
      <c r="K34" s="242">
        <f t="shared" si="2"/>
        <v>0</v>
      </c>
    </row>
    <row r="35" spans="1:11">
      <c r="A35" s="231">
        <v>27</v>
      </c>
      <c r="B35" s="342">
        <f>Einrichtungsstandorte!U80</f>
        <v>0</v>
      </c>
      <c r="C35" s="344">
        <f>Einrichtungsstandorte!T82</f>
        <v>0</v>
      </c>
      <c r="D35" s="240" t="b">
        <f>IF(Einrichtungsstandorte!T90="Jahresbetrieb","JB",IF(Einrichtungsstandorte!T90="Ganzjahresbetrieb","GJB"))</f>
        <v>0</v>
      </c>
      <c r="E35" s="233">
        <f>Einrichtungsstandorte!U91</f>
        <v>0</v>
      </c>
      <c r="F35" s="244">
        <f>Einrichtungsstandorte!U93</f>
        <v>0</v>
      </c>
      <c r="G35" s="235">
        <f>Einrichtungsstandorte!U95</f>
        <v>0</v>
      </c>
      <c r="H35" s="236">
        <f t="shared" si="1"/>
        <v>0</v>
      </c>
      <c r="I35" s="237">
        <f>Einrichtungsstandorte!U97</f>
        <v>0</v>
      </c>
      <c r="J35" s="235">
        <f>Einrichtungsstandorte!U99</f>
        <v>0</v>
      </c>
      <c r="K35" s="242">
        <f t="shared" si="2"/>
        <v>0</v>
      </c>
    </row>
    <row r="36" spans="1:11">
      <c r="A36" s="231">
        <v>28</v>
      </c>
      <c r="B36" s="342">
        <f>Einrichtungsstandorte!X4</f>
        <v>0</v>
      </c>
      <c r="C36" s="344">
        <f>Einrichtungsstandorte!W6</f>
        <v>0</v>
      </c>
      <c r="D36" s="240" t="b">
        <f>IF(Einrichtungsstandorte!W14="Jahresbetrieb","JB",IF(Einrichtungsstandorte!W14="Ganzjahresbetrieb","GJB"))</f>
        <v>0</v>
      </c>
      <c r="E36" s="233">
        <f>Einrichtungsstandorte!X15</f>
        <v>0</v>
      </c>
      <c r="F36" s="244">
        <f>Einrichtungsstandorte!X17</f>
        <v>0</v>
      </c>
      <c r="G36" s="235">
        <f>Einrichtungsstandorte!X19</f>
        <v>0</v>
      </c>
      <c r="H36" s="236">
        <f t="shared" si="1"/>
        <v>0</v>
      </c>
      <c r="I36" s="237">
        <f>Einrichtungsstandorte!X21</f>
        <v>0</v>
      </c>
      <c r="J36" s="235">
        <f>Einrichtungsstandorte!X23</f>
        <v>0</v>
      </c>
      <c r="K36" s="242">
        <f t="shared" si="2"/>
        <v>0</v>
      </c>
    </row>
    <row r="37" spans="1:11">
      <c r="A37" s="231">
        <v>29</v>
      </c>
      <c r="B37" s="342">
        <f>Einrichtungsstandorte!X29</f>
        <v>0</v>
      </c>
      <c r="C37" s="344">
        <f>Einrichtungsstandorte!W31</f>
        <v>0</v>
      </c>
      <c r="D37" s="240" t="b">
        <f>IF(Einrichtungsstandorte!W39="Jahresbetrieb","JB",IF(Einrichtungsstandorte!W39="Ganzjahresbetrieb","GJB"))</f>
        <v>0</v>
      </c>
      <c r="E37" s="233">
        <f>Einrichtungsstandorte!X40</f>
        <v>0</v>
      </c>
      <c r="F37" s="244">
        <f>Einrichtungsstandorte!X42</f>
        <v>0</v>
      </c>
      <c r="G37" s="235">
        <f>Einrichtungsstandorte!X44</f>
        <v>0</v>
      </c>
      <c r="H37" s="236">
        <f t="shared" si="1"/>
        <v>0</v>
      </c>
      <c r="I37" s="237">
        <f>Einrichtungsstandorte!X46</f>
        <v>0</v>
      </c>
      <c r="J37" s="235">
        <f>Einrichtungsstandorte!X48</f>
        <v>0</v>
      </c>
      <c r="K37" s="242">
        <f t="shared" si="2"/>
        <v>0</v>
      </c>
    </row>
    <row r="38" spans="1:11">
      <c r="A38" s="231">
        <v>30</v>
      </c>
      <c r="B38" s="342">
        <f>Einrichtungsstandorte!X55</f>
        <v>0</v>
      </c>
      <c r="C38" s="344">
        <f>Einrichtungsstandorte!W57</f>
        <v>0</v>
      </c>
      <c r="D38" s="240" t="b">
        <f>IF(Einrichtungsstandorte!W65="Jahresbetrieb","JB",IF(Einrichtungsstandorte!W65="Ganzjahresbetrieb","GJB"))</f>
        <v>0</v>
      </c>
      <c r="E38" s="233">
        <f>Einrichtungsstandorte!X66</f>
        <v>0</v>
      </c>
      <c r="F38" s="244">
        <f>Einrichtungsstandorte!X68</f>
        <v>0</v>
      </c>
      <c r="G38" s="235">
        <f>Einrichtungsstandorte!X70</f>
        <v>0</v>
      </c>
      <c r="H38" s="236">
        <f t="shared" si="1"/>
        <v>0</v>
      </c>
      <c r="I38" s="237">
        <f>Einrichtungsstandorte!X72</f>
        <v>0</v>
      </c>
      <c r="J38" s="235">
        <f>Einrichtungsstandorte!X74</f>
        <v>0</v>
      </c>
      <c r="K38" s="242">
        <f t="shared" si="2"/>
        <v>0</v>
      </c>
    </row>
    <row r="39" spans="1:11">
      <c r="A39" s="231">
        <v>31</v>
      </c>
      <c r="B39" s="342">
        <f>Einrichtungsstandorte!X80</f>
        <v>0</v>
      </c>
      <c r="C39" s="344">
        <f>Einrichtungsstandorte!W82</f>
        <v>0</v>
      </c>
      <c r="D39" s="240" t="b">
        <f>IF(Einrichtungsstandorte!W90="Jahresbetrieb","JB",IF(Einrichtungsstandorte!W90="Ganzjahresbetrieb","GJB"))</f>
        <v>0</v>
      </c>
      <c r="E39" s="233">
        <f>Einrichtungsstandorte!X91</f>
        <v>0</v>
      </c>
      <c r="F39" s="244">
        <f>Einrichtungsstandorte!X93</f>
        <v>0</v>
      </c>
      <c r="G39" s="235">
        <f>Einrichtungsstandorte!X95</f>
        <v>0</v>
      </c>
      <c r="H39" s="236">
        <f t="shared" si="1"/>
        <v>0</v>
      </c>
      <c r="I39" s="237">
        <f>Einrichtungsstandorte!X97</f>
        <v>0</v>
      </c>
      <c r="J39" s="235">
        <f>Einrichtungsstandorte!X99</f>
        <v>0</v>
      </c>
      <c r="K39" s="242">
        <f t="shared" si="2"/>
        <v>0</v>
      </c>
    </row>
    <row r="40" spans="1:11">
      <c r="A40" s="231">
        <v>32</v>
      </c>
      <c r="B40" s="342">
        <f>Einrichtungsstandorte!AA4</f>
        <v>0</v>
      </c>
      <c r="C40" s="344">
        <f>Einrichtungsstandorte!Z6</f>
        <v>0</v>
      </c>
      <c r="D40" s="240" t="b">
        <f>IF(Einrichtungsstandorte!Z14="Jahresbetrieb","JB",IF(Einrichtungsstandorte!Z14="Ganzjahresbetrieb","GJB"))</f>
        <v>0</v>
      </c>
      <c r="E40" s="233">
        <f>Einrichtungsstandorte!AA15</f>
        <v>0</v>
      </c>
      <c r="F40" s="244">
        <f>Einrichtungsstandorte!AA17</f>
        <v>0</v>
      </c>
      <c r="G40" s="235">
        <f>Einrichtungsstandorte!AA19</f>
        <v>0</v>
      </c>
      <c r="H40" s="236">
        <f t="shared" si="1"/>
        <v>0</v>
      </c>
      <c r="I40" s="237">
        <f>Einrichtungsstandorte!AA21</f>
        <v>0</v>
      </c>
      <c r="J40" s="235">
        <f>Einrichtungsstandorte!AA23</f>
        <v>0</v>
      </c>
      <c r="K40" s="242">
        <f t="shared" si="2"/>
        <v>0</v>
      </c>
    </row>
    <row r="41" spans="1:11">
      <c r="A41" s="231">
        <v>33</v>
      </c>
      <c r="B41" s="342">
        <f>Einrichtungsstandorte!AA29</f>
        <v>0</v>
      </c>
      <c r="C41" s="344">
        <f>Einrichtungsstandorte!Z31</f>
        <v>0</v>
      </c>
      <c r="D41" s="240" t="b">
        <f>IF(Einrichtungsstandorte!Z39="Jahresbetrieb","JB",IF(Einrichtungsstandorte!Z39="Ganzjahresbetrieb","GJB"))</f>
        <v>0</v>
      </c>
      <c r="E41" s="233">
        <f>Einrichtungsstandorte!AA40</f>
        <v>0</v>
      </c>
      <c r="F41" s="244">
        <f>Einrichtungsstandorte!AA40</f>
        <v>0</v>
      </c>
      <c r="G41" s="235">
        <f>Einrichtungsstandorte!AA42</f>
        <v>0</v>
      </c>
      <c r="H41" s="236">
        <f t="shared" si="1"/>
        <v>0</v>
      </c>
      <c r="I41" s="237">
        <f>Einrichtungsstandorte!AA46</f>
        <v>0</v>
      </c>
      <c r="J41" s="235">
        <f>Einrichtungsstandorte!AA48</f>
        <v>0</v>
      </c>
      <c r="K41" s="242">
        <f t="shared" si="2"/>
        <v>0</v>
      </c>
    </row>
    <row r="42" spans="1:11">
      <c r="A42" s="231">
        <v>34</v>
      </c>
      <c r="B42" s="342">
        <f>Einrichtungsstandorte!AA55</f>
        <v>0</v>
      </c>
      <c r="C42" s="344">
        <f>Einrichtungsstandorte!Z57</f>
        <v>0</v>
      </c>
      <c r="D42" s="240" t="b">
        <f>IF(Einrichtungsstandorte!Z65="Jahresbetrieb","JB",IF(Einrichtungsstandorte!Z65="Ganzjahresbetrieb","GJB"))</f>
        <v>0</v>
      </c>
      <c r="E42" s="233">
        <f>Einrichtungsstandorte!AA66</f>
        <v>0</v>
      </c>
      <c r="F42" s="244">
        <f>Einrichtungsstandorte!AA68</f>
        <v>0</v>
      </c>
      <c r="G42" s="235">
        <f>Einrichtungsstandorte!AA70</f>
        <v>0</v>
      </c>
      <c r="H42" s="236">
        <f t="shared" si="1"/>
        <v>0</v>
      </c>
      <c r="I42" s="237">
        <f>Einrichtungsstandorte!AA72</f>
        <v>0</v>
      </c>
      <c r="J42" s="235">
        <f>Einrichtungsstandorte!AA74</f>
        <v>0</v>
      </c>
      <c r="K42" s="242">
        <f t="shared" si="2"/>
        <v>0</v>
      </c>
    </row>
    <row r="43" spans="1:11">
      <c r="A43" s="231">
        <v>35</v>
      </c>
      <c r="B43" s="342">
        <f>Einrichtungsstandorte!AA80</f>
        <v>0</v>
      </c>
      <c r="C43" s="344">
        <f>Einrichtungsstandorte!Z82</f>
        <v>0</v>
      </c>
      <c r="D43" s="240" t="b">
        <f>IF(Einrichtungsstandorte!Z90="Jahresbetrieb","JB",IF(Einrichtungsstandorte!Z90="Ganzjahresbetrieb","GJB"))</f>
        <v>0</v>
      </c>
      <c r="E43" s="233">
        <f>Einrichtungsstandorte!AA91</f>
        <v>0</v>
      </c>
      <c r="F43" s="244">
        <f>Einrichtungsstandorte!AA93</f>
        <v>0</v>
      </c>
      <c r="G43" s="235">
        <f>Einrichtungsstandorte!AA95</f>
        <v>0</v>
      </c>
      <c r="H43" s="236">
        <f t="shared" si="1"/>
        <v>0</v>
      </c>
      <c r="I43" s="237">
        <f>Einrichtungsstandorte!AA97</f>
        <v>0</v>
      </c>
      <c r="J43" s="235">
        <f>Einrichtungsstandorte!AA99</f>
        <v>0</v>
      </c>
      <c r="K43" s="242">
        <f t="shared" si="2"/>
        <v>0</v>
      </c>
    </row>
    <row r="44" spans="1:11">
      <c r="A44" s="231">
        <v>36</v>
      </c>
      <c r="B44" s="342">
        <f>Einrichtungsstandorte!AD4</f>
        <v>0</v>
      </c>
      <c r="C44" s="344">
        <f>Einrichtungsstandorte!AC6</f>
        <v>0</v>
      </c>
      <c r="D44" s="240" t="b">
        <f>IF(Einrichtungsstandorte!AC14="Jahresbetrieb","JB",IF(Einrichtungsstandorte!AC14="Ganzjahresbetrieb","GJB"))</f>
        <v>0</v>
      </c>
      <c r="E44" s="233">
        <f>Einrichtungsstandorte!AD15</f>
        <v>0</v>
      </c>
      <c r="F44" s="244">
        <f>Einrichtungsstandorte!AD17</f>
        <v>0</v>
      </c>
      <c r="G44" s="235">
        <f>Einrichtungsstandorte!AD19</f>
        <v>0</v>
      </c>
      <c r="H44" s="236">
        <f t="shared" si="1"/>
        <v>0</v>
      </c>
      <c r="I44" s="237">
        <f>Einrichtungsstandorte!AD21</f>
        <v>0</v>
      </c>
      <c r="J44" s="235">
        <f>Einrichtungsstandorte!AD23</f>
        <v>0</v>
      </c>
      <c r="K44" s="242">
        <f t="shared" si="2"/>
        <v>0</v>
      </c>
    </row>
    <row r="45" spans="1:11">
      <c r="A45" s="231">
        <v>37</v>
      </c>
      <c r="B45" s="342">
        <f>Einrichtungsstandorte!AD29</f>
        <v>0</v>
      </c>
      <c r="C45" s="344">
        <f>Einrichtungsstandorte!AC31</f>
        <v>0</v>
      </c>
      <c r="D45" s="240" t="b">
        <f>IF(Einrichtungsstandorte!AC39="Jahresbetrieb","JB",IF(Einrichtungsstandorte!AC39="Ganzjahresbetrieb","GJB"))</f>
        <v>0</v>
      </c>
      <c r="E45" s="233">
        <f>Einrichtungsstandorte!AD40</f>
        <v>0</v>
      </c>
      <c r="F45" s="244">
        <f>Einrichtungsstandorte!AD42</f>
        <v>0</v>
      </c>
      <c r="G45" s="235">
        <f>Einrichtungsstandorte!AD44</f>
        <v>0</v>
      </c>
      <c r="H45" s="236">
        <f t="shared" si="1"/>
        <v>0</v>
      </c>
      <c r="I45" s="237">
        <f>Einrichtungsstandorte!AD46</f>
        <v>0</v>
      </c>
      <c r="J45" s="235">
        <f>Einrichtungsstandorte!AD48</f>
        <v>0</v>
      </c>
      <c r="K45" s="242">
        <f t="shared" si="2"/>
        <v>0</v>
      </c>
    </row>
    <row r="46" spans="1:11">
      <c r="A46" s="231">
        <v>38</v>
      </c>
      <c r="B46" s="342">
        <f>Einrichtungsstandorte!AD55</f>
        <v>0</v>
      </c>
      <c r="C46" s="344">
        <f>Einrichtungsstandorte!AC57</f>
        <v>0</v>
      </c>
      <c r="D46" s="240" t="b">
        <f>IF(Einrichtungsstandorte!AC65="Jahresbetrieb","JB",IF(Einrichtungsstandorte!AC65="Ganzjahresbetrieb","GJB"))</f>
        <v>0</v>
      </c>
      <c r="E46" s="233">
        <f>Einrichtungsstandorte!AD66</f>
        <v>0</v>
      </c>
      <c r="F46" s="244">
        <f>Einrichtungsstandorte!AD68</f>
        <v>0</v>
      </c>
      <c r="G46" s="235">
        <f>Einrichtungsstandorte!AD70</f>
        <v>0</v>
      </c>
      <c r="H46" s="236">
        <f t="shared" si="1"/>
        <v>0</v>
      </c>
      <c r="I46" s="237">
        <f>Einrichtungsstandorte!AD72</f>
        <v>0</v>
      </c>
      <c r="J46" s="235">
        <f>Einrichtungsstandorte!AD74</f>
        <v>0</v>
      </c>
      <c r="K46" s="242">
        <f t="shared" si="2"/>
        <v>0</v>
      </c>
    </row>
    <row r="47" spans="1:11">
      <c r="A47" s="231">
        <v>39</v>
      </c>
      <c r="B47" s="342">
        <f>Einrichtungsstandorte!AD80</f>
        <v>0</v>
      </c>
      <c r="C47" s="344">
        <f>Einrichtungsstandorte!AC82</f>
        <v>0</v>
      </c>
      <c r="D47" s="240" t="b">
        <f>IF(Einrichtungsstandorte!AC90="Jahresbetrieb","JB",IF(Einrichtungsstandorte!AC90="Ganzjahresbetrieb","GJB"))</f>
        <v>0</v>
      </c>
      <c r="E47" s="233">
        <f>Einrichtungsstandorte!AD91</f>
        <v>0</v>
      </c>
      <c r="F47" s="244">
        <f>Einrichtungsstandorte!AD93</f>
        <v>0</v>
      </c>
      <c r="G47" s="235">
        <f>Einrichtungsstandorte!AD95</f>
        <v>0</v>
      </c>
      <c r="H47" s="236">
        <f t="shared" si="1"/>
        <v>0</v>
      </c>
      <c r="I47" s="237">
        <f>Einrichtungsstandorte!AD97</f>
        <v>0</v>
      </c>
      <c r="J47" s="235">
        <f>Einrichtungsstandorte!AD99</f>
        <v>0</v>
      </c>
      <c r="K47" s="242">
        <f t="shared" si="2"/>
        <v>0</v>
      </c>
    </row>
    <row r="48" spans="1:11">
      <c r="A48" s="231">
        <v>40</v>
      </c>
      <c r="B48" s="342">
        <f>Einrichtungsstandorte!AG4</f>
        <v>0</v>
      </c>
      <c r="C48" s="344">
        <f>Einrichtungsstandorte!AF6</f>
        <v>0</v>
      </c>
      <c r="D48" s="240" t="b">
        <f>IF(Einrichtungsstandorte!AF14="Jahresbetrieb","JB",IF(Einrichtungsstandorte!AF14="Ganzjahresbetrieb","GJB"))</f>
        <v>0</v>
      </c>
      <c r="E48" s="233">
        <f>Einrichtungsstandorte!AG15</f>
        <v>0</v>
      </c>
      <c r="F48" s="244">
        <f>Einrichtungsstandorte!AG17</f>
        <v>0</v>
      </c>
      <c r="G48" s="235">
        <f>Einrichtungsstandorte!AG19</f>
        <v>0</v>
      </c>
      <c r="H48" s="236">
        <f t="shared" si="1"/>
        <v>0</v>
      </c>
      <c r="I48" s="237">
        <f>Einrichtungsstandorte!AG21</f>
        <v>0</v>
      </c>
      <c r="J48" s="235">
        <f>Einrichtungsstandorte!AG23</f>
        <v>0</v>
      </c>
      <c r="K48" s="242">
        <f t="shared" si="2"/>
        <v>0</v>
      </c>
    </row>
    <row r="49" spans="1:11">
      <c r="A49" s="231">
        <v>41</v>
      </c>
      <c r="B49" s="342">
        <f>Einrichtungsstandorte!AG29</f>
        <v>0</v>
      </c>
      <c r="C49" s="344">
        <f>Einrichtungsstandorte!AF31</f>
        <v>0</v>
      </c>
      <c r="D49" s="240" t="b">
        <f>IF(Einrichtungsstandorte!AF39="Jahresbetrieb","JB",IF(Einrichtungsstandorte!AF39="Ganzjahresbetrieb","GJB"))</f>
        <v>0</v>
      </c>
      <c r="E49" s="233">
        <f>Einrichtungsstandorte!AG40</f>
        <v>0</v>
      </c>
      <c r="F49" s="244">
        <f>Einrichtungsstandorte!AG42</f>
        <v>0</v>
      </c>
      <c r="G49" s="235">
        <f>Einrichtungsstandorte!AG44</f>
        <v>0</v>
      </c>
      <c r="H49" s="236">
        <f t="shared" si="1"/>
        <v>0</v>
      </c>
      <c r="I49" s="237">
        <f>Einrichtungsstandorte!AG46</f>
        <v>0</v>
      </c>
      <c r="J49" s="235">
        <f>Einrichtungsstandorte!AG48</f>
        <v>0</v>
      </c>
      <c r="K49" s="242">
        <f t="shared" si="2"/>
        <v>0</v>
      </c>
    </row>
    <row r="50" spans="1:11">
      <c r="A50" s="231">
        <v>42</v>
      </c>
      <c r="B50" s="342">
        <f>Einrichtungsstandorte!AG55</f>
        <v>0</v>
      </c>
      <c r="C50" s="344">
        <f>Einrichtungsstandorte!AF57</f>
        <v>0</v>
      </c>
      <c r="D50" s="240" t="b">
        <f>IF(Einrichtungsstandorte!AF65="Jahresbetrieb","JB",IF(Einrichtungsstandorte!AF65="Ganzjahresbetrieb","GJB"))</f>
        <v>0</v>
      </c>
      <c r="E50" s="233">
        <f>Einrichtungsstandorte!AG66</f>
        <v>0</v>
      </c>
      <c r="F50" s="244">
        <f>Einrichtungsstandorte!AG68</f>
        <v>0</v>
      </c>
      <c r="G50" s="235">
        <f>Einrichtungsstandorte!AG70</f>
        <v>0</v>
      </c>
      <c r="H50" s="236">
        <f t="shared" si="1"/>
        <v>0</v>
      </c>
      <c r="I50" s="237">
        <f>Einrichtungsstandorte!AG72</f>
        <v>0</v>
      </c>
      <c r="J50" s="235">
        <f>Einrichtungsstandorte!AG74</f>
        <v>0</v>
      </c>
      <c r="K50" s="242">
        <f t="shared" si="2"/>
        <v>0</v>
      </c>
    </row>
    <row r="51" spans="1:11">
      <c r="A51" s="231">
        <v>43</v>
      </c>
      <c r="B51" s="342">
        <f>Einrichtungsstandorte!AG80</f>
        <v>0</v>
      </c>
      <c r="C51" s="344">
        <f>Einrichtungsstandorte!AF82</f>
        <v>0</v>
      </c>
      <c r="D51" s="240" t="b">
        <f>IF(Einrichtungsstandorte!AF90="Jahresbetrieb","JB",IF(Einrichtungsstandorte!AF90="Ganzjahresbetrieb","GJB"))</f>
        <v>0</v>
      </c>
      <c r="E51" s="233">
        <f>Einrichtungsstandorte!AG91</f>
        <v>0</v>
      </c>
      <c r="F51" s="244">
        <f>Einrichtungsstandorte!AG93</f>
        <v>0</v>
      </c>
      <c r="G51" s="235">
        <f>Einrichtungsstandorte!AG95</f>
        <v>0</v>
      </c>
      <c r="H51" s="236">
        <f t="shared" si="1"/>
        <v>0</v>
      </c>
      <c r="I51" s="237">
        <f>Einrichtungsstandorte!AG97</f>
        <v>0</v>
      </c>
      <c r="J51" s="235">
        <f>Einrichtungsstandorte!AG99</f>
        <v>0</v>
      </c>
      <c r="K51" s="242">
        <f t="shared" si="2"/>
        <v>0</v>
      </c>
    </row>
    <row r="52" spans="1:11">
      <c r="A52" s="231">
        <v>44</v>
      </c>
      <c r="B52" s="342">
        <f>Einrichtungsstandorte!AJ4</f>
        <v>0</v>
      </c>
      <c r="C52" s="344">
        <f>Einrichtungsstandorte!AI6</f>
        <v>0</v>
      </c>
      <c r="D52" s="240" t="b">
        <f>IF(Einrichtungsstandorte!AI14="Jahresbetrieb","JB",IF(Einrichtungsstandorte!AI14="Ganzjahresbetrieb","GJB"))</f>
        <v>0</v>
      </c>
      <c r="E52" s="233">
        <f>Einrichtungsstandorte!AJ15</f>
        <v>0</v>
      </c>
      <c r="F52" s="244">
        <f>Einrichtungsstandorte!AJ17</f>
        <v>0</v>
      </c>
      <c r="G52" s="235">
        <f>Einrichtungsstandorte!AJ19</f>
        <v>0</v>
      </c>
      <c r="H52" s="236">
        <f t="shared" si="1"/>
        <v>0</v>
      </c>
      <c r="I52" s="237">
        <f>Einrichtungsstandorte!AJ21</f>
        <v>0</v>
      </c>
      <c r="J52" s="235">
        <f>Einrichtungsstandorte!AJ23</f>
        <v>0</v>
      </c>
      <c r="K52" s="242">
        <f t="shared" si="2"/>
        <v>0</v>
      </c>
    </row>
    <row r="53" spans="1:11">
      <c r="A53" s="231">
        <v>45</v>
      </c>
      <c r="B53" s="342">
        <f>Einrichtungsstandorte!AJ29</f>
        <v>0</v>
      </c>
      <c r="C53" s="344">
        <f>Einrichtungsstandorte!AI31</f>
        <v>0</v>
      </c>
      <c r="D53" s="240" t="b">
        <f>IF(Einrichtungsstandorte!AI39="Jahresbetrieb","JB",IF(Einrichtungsstandorte!AI39="Ganzjahresbetrieb","GJB"))</f>
        <v>0</v>
      </c>
      <c r="E53" s="233">
        <f>Einrichtungsstandorte!AJ40</f>
        <v>0</v>
      </c>
      <c r="F53" s="244">
        <f>Einrichtungsstandorte!AJ42</f>
        <v>0</v>
      </c>
      <c r="G53" s="235">
        <f>Einrichtungsstandorte!AJ44</f>
        <v>0</v>
      </c>
      <c r="H53" s="236">
        <f t="shared" si="1"/>
        <v>0</v>
      </c>
      <c r="I53" s="237">
        <f>Einrichtungsstandorte!AJ46</f>
        <v>0</v>
      </c>
      <c r="J53" s="235">
        <f>Einrichtungsstandorte!AJ48</f>
        <v>0</v>
      </c>
      <c r="K53" s="242">
        <f t="shared" si="2"/>
        <v>0</v>
      </c>
    </row>
    <row r="54" spans="1:11">
      <c r="A54" s="231">
        <v>46</v>
      </c>
      <c r="B54" s="342">
        <f>Einrichtungsstandorte!AJ55</f>
        <v>0</v>
      </c>
      <c r="C54" s="344">
        <f>Einrichtungsstandorte!AI57</f>
        <v>0</v>
      </c>
      <c r="D54" s="240" t="b">
        <f>IF(Einrichtungsstandorte!AI65="Jahresbetrieb","JB",IF(Einrichtungsstandorte!AI65="Ganzjahresbetrieb","GJB"))</f>
        <v>0</v>
      </c>
      <c r="E54" s="233">
        <f>Einrichtungsstandorte!AJ66</f>
        <v>0</v>
      </c>
      <c r="F54" s="244">
        <f>Einrichtungsstandorte!AJ68</f>
        <v>0</v>
      </c>
      <c r="G54" s="235">
        <f>Einrichtungsstandorte!AJ70</f>
        <v>0</v>
      </c>
      <c r="H54" s="236">
        <f t="shared" si="1"/>
        <v>0</v>
      </c>
      <c r="I54" s="237">
        <f>Einrichtungsstandorte!AJ72</f>
        <v>0</v>
      </c>
      <c r="J54" s="235">
        <f>Einrichtungsstandorte!AJ74</f>
        <v>0</v>
      </c>
      <c r="K54" s="242">
        <f t="shared" si="2"/>
        <v>0</v>
      </c>
    </row>
    <row r="55" spans="1:11">
      <c r="A55" s="231">
        <v>47</v>
      </c>
      <c r="B55" s="342">
        <f>Einrichtungsstandorte!AJ80</f>
        <v>0</v>
      </c>
      <c r="C55" s="344">
        <f>Einrichtungsstandorte!AI82</f>
        <v>0</v>
      </c>
      <c r="D55" s="240" t="b">
        <f>IF(Einrichtungsstandorte!AI90="Jahresbetrieb","JB",IF(Einrichtungsstandorte!AI90="Ganzjahresbetrieb","GJB"))</f>
        <v>0</v>
      </c>
      <c r="E55" s="233">
        <f>Einrichtungsstandorte!AJ91</f>
        <v>0</v>
      </c>
      <c r="F55" s="244">
        <f>Einrichtungsstandorte!AJ93</f>
        <v>0</v>
      </c>
      <c r="G55" s="235">
        <f>Einrichtungsstandorte!AJ95</f>
        <v>0</v>
      </c>
      <c r="H55" s="236">
        <f t="shared" si="1"/>
        <v>0</v>
      </c>
      <c r="I55" s="237">
        <f>Einrichtungsstandorte!AJ97</f>
        <v>0</v>
      </c>
      <c r="J55" s="235">
        <f>Einrichtungsstandorte!AJ99</f>
        <v>0</v>
      </c>
      <c r="K55" s="242">
        <f t="shared" si="2"/>
        <v>0</v>
      </c>
    </row>
  </sheetData>
  <sheetProtection algorithmName="SHA-512" hashValue="rPMcauJW1MMm1nzklz2ZMwIV1+pCfFcJDYawvdq4JJcpUfySIS0PzztbOSCZ8WyXDXhc7NDWv8We5RIuksCKjQ==" saltValue="ey+LaE258CizYYdABdBERQ==" spinCount="100000" sheet="1" objects="1" scenarios="1"/>
  <mergeCells count="2">
    <mergeCell ref="J5:K5"/>
    <mergeCell ref="J6:K6"/>
  </mergeCells>
  <conditionalFormatting sqref="B8:E8">
    <cfRule type="containsText" dxfId="5" priority="5" operator="containsText" text="nein">
      <formula>NOT(ISERROR(SEARCH("nein",B8)))</formula>
    </cfRule>
    <cfRule type="containsText" dxfId="4" priority="6" operator="containsText" text="Ja">
      <formula>NOT(ISERROR(SEARCH("Ja",B8)))</formula>
    </cfRule>
  </conditionalFormatting>
  <conditionalFormatting sqref="D7:E7">
    <cfRule type="containsText" dxfId="3" priority="3" operator="containsText" text="nein">
      <formula>NOT(ISERROR(SEARCH("nein",D7)))</formula>
    </cfRule>
    <cfRule type="containsText" dxfId="2" priority="4" operator="containsText" text="Ja">
      <formula>NOT(ISERROR(SEARCH("Ja",D7)))</formula>
    </cfRule>
  </conditionalFormatting>
  <conditionalFormatting sqref="B9:B55">
    <cfRule type="cellIs" dxfId="1" priority="2" operator="equal">
      <formula>0</formula>
    </cfRule>
  </conditionalFormatting>
  <conditionalFormatting sqref="C9:C55">
    <cfRule type="cellIs" dxfId="0" priority="1" operator="equal">
      <formula>0</formula>
    </cfRule>
  </conditionalFormatting>
  <pageMargins left="0.7" right="0.7" top="0.78740157499999996" bottom="0.78740157499999996" header="0.3" footer="0.3"/>
  <pageSetup paperSize="9"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3:AS34"/>
  <sheetViews>
    <sheetView workbookViewId="0"/>
  </sheetViews>
  <sheetFormatPr baseColWidth="10" defaultRowHeight="15"/>
  <cols>
    <col min="4" max="4" width="13.42578125" customWidth="1"/>
    <col min="5" max="5" width="12.7109375" customWidth="1"/>
    <col min="6" max="6" width="13.42578125" customWidth="1"/>
    <col min="12" max="12" width="13.42578125" customWidth="1"/>
    <col min="15" max="15" width="11.42578125" customWidth="1"/>
    <col min="23" max="24" width="13.7109375" customWidth="1"/>
    <col min="25" max="27" width="15" customWidth="1"/>
    <col min="28" max="28" width="14.85546875" customWidth="1"/>
    <col min="29" max="29" width="13.7109375" customWidth="1"/>
    <col min="30" max="32" width="13.5703125" customWidth="1"/>
    <col min="33" max="33" width="14.85546875" customWidth="1"/>
  </cols>
  <sheetData>
    <row r="3" spans="1:45">
      <c r="B3" s="58" t="s">
        <v>47</v>
      </c>
      <c r="F3" s="54">
        <f>COUNTIF(Einrichtungsstandorte!$B39,"Jahresbetrieb")+COUNTIF(Einrichtungsstandorte!$B65,"Jahresbetrieb")+COUNTIF(Einrichtungsstandorte!$B90,"Jahresbetrieb")+COUNTIF(Einrichtungsstandorte!$E14,"Jahresbetrieb")+COUNTIF(Einrichtungsstandorte!$E39,"Jahresbetrieb")+COUNTIF(Einrichtungsstandorte!$E65,"Jahresbetrieb")+COUNTIF(Einrichtungsstandorte!$E90,"Jahresbetrieb")+COUNTIF(Einrichtungsstandorte!$H14,"Jahresbetrieb")+COUNTIF(Einrichtungsstandorte!$H39,"Jahresbetrieb")+COUNTIF(Einrichtungsstandorte!$H65,"Jahresbetrieb")+COUNTIF(Einrichtungsstandorte!$H90,"Jahresbetrieb")+COUNTIF(Einrichtungsstandorte!$K14,"Jahresbetrieb")+COUNTIF(Einrichtungsstandorte!$K39,"Jahresbetrieb")+COUNTIF(Einrichtungsstandorte!$K65,"Jahresbetrieb")+COUNTIF(Einrichtungsstandorte!$K90,"Jahresbetrieb")+COUNTIF(Einrichtungsstandorte!$N14,"Jahresbetrieb")+COUNTIF(Einrichtungsstandorte!$N39,"Jahresbetrieb")+COUNTIF(Einrichtungsstandorte!$N65,"Jahresbetrieb")+COUNTIF(Einrichtungsstandorte!$N90,"Jahresbetrieb")+COUNTIF(Einrichtungsstandorte!$Q14,"Jahresbetrieb")+COUNTIF(Einrichtungsstandorte!$Q39,"Jahresbetrieb")+COUNTIF(Einrichtungsstandorte!$Q65,"Jahresbetrieb")+COUNTIF(Einrichtungsstandorte!$Q90,"Jahresbetrieb")+COUNTIF(Einrichtungsstandorte!T14,"Jahresbetrieb")+COUNTIF(Einrichtungsstandorte!T39,"Jahresbetrieb")+COUNTIF(Einrichtungsstandorte!T65,"Jahresbetrieb")+COUNTIF(Einrichtungsstandorte!T90,"Jahresbetrieb")+COUNTIF(Einrichtungsstandorte!W14,"Jahresbetrieb")+COUNTIF(Einrichtungsstandorte!W39,"Jahresbetrieb")+COUNTIF(Einrichtungsstandorte!W65,"Jahresbetrieb")+COUNTIF(Einrichtungsstandorte!W90,"Jahresbetrieb")+COUNTIF(Einrichtungsstandorte!Z14,"Jahresbetrieb")+COUNTIF(Einrichtungsstandorte!Z39,"Jahresbetrieb")+COUNTIF(Einrichtungsstandorte!Z65,"Jahresbetrieb")+COUNTIF(Einrichtungsstandorte!Z90,"Jahresbetrieb")+COUNTIF(Einrichtungsstandorte!AC14,"Jahresbetrieb")+COUNTIF(Einrichtungsstandorte!AC39,"Jahresbetrieb")+COUNTIF(Einrichtungsstandorte!AC65,"Jahresbetrieb")+COUNTIF(Einrichtungsstandorte!AC90,"Jahresbetrieb")+COUNTIF(Einrichtungsstandorte!AF14,"Jahresbetrieb")+COUNTIF(Einrichtungsstandorte!AF39,"Jahresbetrieb")+COUNTIF(Einrichtungsstandorte!AF65,"Jahresbetrieb")+COUNTIF(Einrichtungsstandorte!AF90,"Jahresbetrieb")+COUNTIF(Einrichtungsstandorte!AI14,"Jahresbetrieb")+COUNTIF(Einrichtungsstandorte!AI39,"Jahresbetrieb")+COUNTIF(Einrichtungsstandorte!AI65,"Jahresbetrieb")+COUNTIF(Einrichtungsstandorte!AI90,"Jahresbetrieb")</f>
        <v>0</v>
      </c>
      <c r="G3" t="s">
        <v>50</v>
      </c>
      <c r="J3" s="57" t="s">
        <v>205</v>
      </c>
      <c r="K3" s="75"/>
      <c r="L3" s="75"/>
      <c r="M3" s="75"/>
      <c r="O3" s="60">
        <f>IF(AND(Einrichtungsstandorte!$C$44&gt;0,Einrichtungsstandorte!B39="Jahresbetrieb"),1,0)+IF(AND(Einrichtungsstandorte!$C$70&gt;0,Einrichtungsstandorte!B65="Jahresbetrieb"),1,0)+IF(AND(Einrichtungsstandorte!$C$95&gt;0,Einrichtungsstandorte!B90="Jahresbetrieb"),1,0)+IF(AND(Einrichtungsstandorte!$F$19&gt;0,Einrichtungsstandorte!E14="Jahresbetrieb"),1,0)+IF(AND(Einrichtungsstandorte!$F$44&gt;0,Einrichtungsstandorte!E39="Jahresbetrieb"),1,0)+IF(AND(Einrichtungsstandorte!$F$70&gt;0,Einrichtungsstandorte!E65="Jahresbetrieb"),1,0)+IF(AND(Einrichtungsstandorte!$F$95&gt;0,Einrichtungsstandorte!E90="Jahresbetrieb"),1,0)+IF(AND(Einrichtungsstandorte!$I$19&gt;0,Einrichtungsstandorte!H14="Jahresbetrieb"),1,0)+IF(AND(Einrichtungsstandorte!$I$44&gt;0,Einrichtungsstandorte!H39="Jahresbetrieb"),1,0)+IF(AND(Einrichtungsstandorte!$I$70&gt;0,Einrichtungsstandorte!H65="Jahresbetrieb"),1,0)+IF(AND(Einrichtungsstandorte!$I$95&gt;0,Einrichtungsstandorte!H90="Jahresbetrieb"),1,0)+IF(AND(Einrichtungsstandorte!$L$19&gt;0,Einrichtungsstandorte!K14="Jahresbetrieb"),1,0)+IF(AND(Einrichtungsstandorte!$L$44&gt;0,Einrichtungsstandorte!K39="Jahresbetrieb"),1,0)+IF(AND(Einrichtungsstandorte!$L$70&gt;0,Einrichtungsstandorte!K65="Jahresbetrieb"),1,0)+IF(AND(Einrichtungsstandorte!$L$95&gt;0,Einrichtungsstandorte!K90="Jahresbetrieb"),1,0)+IF(AND(Einrichtungsstandorte!$O$19&gt;0,Einrichtungsstandorte!N14="Jahresbetrieb"),1,0)+IF(AND(Einrichtungsstandorte!$O$44&gt;0,Einrichtungsstandorte!N39="Jahresbetrieb"),1,0)+IF(AND(Einrichtungsstandorte!$O$70&gt;0,Einrichtungsstandorte!N65="Jahresbetrieb"),1,0)+IF(AND(Einrichtungsstandorte!$O$95&gt;0,Einrichtungsstandorte!N90="Jahresbetrieb"),1,0)+IF(AND(Einrichtungsstandorte!$R$19&gt;0,Einrichtungsstandorte!Q14="Jahresbetrieb"),1,0)+IF(AND(Einrichtungsstandorte!$R$44&gt;0,Einrichtungsstandorte!Q39="Jahresbetrieb"),1,0)+IF(AND(Einrichtungsstandorte!$R$70&gt;0,Einrichtungsstandorte!Q65="Jahresbetrieb"),1,0)+IF(AND(Einrichtungsstandorte!$R$95&gt;0,Einrichtungsstandorte!Q90="Jahresbetrieb"),1,0)+IF(AND(Einrichtungsstandorte!U19&gt;0,Einrichtungsstandorte!T14="Jahresbetrieb"),1,0)+IF(AND(Einrichtungsstandorte!U44&gt;0,Einrichtungsstandorte!T39="Jahresbetrieb"),1,0)+IF(AND(Einrichtungsstandorte!U70&gt;0,Einrichtungsstandorte!T65="Jahresbetrieb"),1,0)+IF(AND(Einrichtungsstandorte!U95&gt;0,Einrichtungsstandorte!T90="Jahresbetrieb"),1,0)+IF(AND(Einrichtungsstandorte!X19&gt;0,Einrichtungsstandorte!W14="Jahresbetrieb"),1,0)+IF(AND(Einrichtungsstandorte!X44&gt;0,Einrichtungsstandorte!W39="Jahresbetrieb"),1,0)+IF(AND(Einrichtungsstandorte!X70&gt;0,Einrichtungsstandorte!W65="Jahresbetrieb"),1,0)+IF(AND(Einrichtungsstandorte!X95&gt;0,Einrichtungsstandorte!W90="Jahresbetrieb"),1,0)+IF(AND(Einrichtungsstandorte!AA19&gt;0,Einrichtungsstandorte!Z14="Jahresbetrieb"),1,0)+IF(AND(Einrichtungsstandorte!AA44&gt;0,Einrichtungsstandorte!Z39="Jahresbetrieb"),1,0)+IF(AND(Einrichtungsstandorte!AA70&gt;0,Einrichtungsstandorte!Z65="Jahresbetrieb"),1,0)+IF(AND(Einrichtungsstandorte!AA95&gt;0,Einrichtungsstandorte!Z90="Jahresbetrieb"),1,0)+IF(AND(Einrichtungsstandorte!AD19&gt;0,Einrichtungsstandorte!AC14="Jahresbetrieb"),1,0)+IF(AND(Einrichtungsstandorte!AD44&gt;0,Einrichtungsstandorte!AC39="Jahresbetrieb"),1,0)+IF(AND(Einrichtungsstandorte!AD70&gt;0,Einrichtungsstandorte!AC65="Jahresbetrieb"),1,0)+IF(AND(Einrichtungsstandorte!AD95&gt;0,Einrichtungsstandorte!AC90="Jahresbetrieb"),1,0)+IF(AND(Einrichtungsstandorte!AG19&gt;0,Einrichtungsstandorte!AF14="Jahresbetrieb"),1,0)+IF(AND(Einrichtungsstandorte!AG44&gt;0,Einrichtungsstandorte!AF39="Jahresbetrieb"),1,0)+IF(AND(Einrichtungsstandorte!AG70&gt;0,Einrichtungsstandorte!AF65="Jahresbetrieb"),1,0)+IF(AND(Einrichtungsstandorte!AG95&gt;0,Einrichtungsstandorte!AF90="Jahresbetrieb"),1,0)+IF(AND(Einrichtungsstandorte!AJ19&gt;0,Einrichtungsstandorte!AI14="Jahresbetrieb"),1,0)+IF(AND(Einrichtungsstandorte!AJ44&gt;0,Einrichtungsstandorte!AI39="Jahresbetrieb"),1,0)+IF(AND(Einrichtungsstandorte!AJ70&gt;0,Einrichtungsstandorte!AI65="Jahresbetrieb"),1,0)+IF(AND(Einrichtungsstandorte!AJ95&gt;0,Einrichtungsstandorte!AI90="Jahresbetrieb"),1,0)</f>
        <v>0</v>
      </c>
      <c r="P3" t="s">
        <v>50</v>
      </c>
    </row>
    <row r="4" spans="1:45">
      <c r="B4" s="53"/>
      <c r="J4" s="53"/>
    </row>
    <row r="5" spans="1:45">
      <c r="B5" s="58" t="s">
        <v>48</v>
      </c>
      <c r="F5" s="54">
        <f>COUNTIF(Einrichtungsstandorte!$B39,"Ganzjahresbetrieb")+COUNTIF(Einrichtungsstandorte!$B65,"Ganzjahresbetrieb")+COUNTIF(Einrichtungsstandorte!$B90,"Ganzjahresbetrieb")+COUNTIF(Einrichtungsstandorte!$E14,"Ganzjahresbetrieb")+COUNTIF(Einrichtungsstandorte!$E39,"Ganzjahresbetrieb")+COUNTIF(Einrichtungsstandorte!$E65,"Ganzjahresbetrieb")+COUNTIF(Einrichtungsstandorte!$E90,"Ganzjahresbetrieb")+COUNTIF(Einrichtungsstandorte!$H14,"Ganzjahresbetrieb")+COUNTIF(Einrichtungsstandorte!$H39,"Ganzjahresbetrieb")+COUNTIF(Einrichtungsstandorte!$H65,"Ganzjahresbetrieb")+COUNTIF(Einrichtungsstandorte!$H90,"Ganzjahresbetrieb")+COUNTIF(Einrichtungsstandorte!$K14,"Ganzjahresbetrieb")+COUNTIF(Einrichtungsstandorte!$K39,"Ganzjahresbetrieb")+COUNTIF(Einrichtungsstandorte!$K65,"Ganzjahresbetrieb")+COUNTIF(Einrichtungsstandorte!$K90,"Ganzjahresbetrieb")+COUNTIF(Einrichtungsstandorte!$N14,"Ganzjahresbetrieb")+COUNTIF(Einrichtungsstandorte!$N39,"Ganzjahresbetrieb")+COUNTIF(Einrichtungsstandorte!$N65,"Ganzjahresbetrieb")+COUNTIF(Einrichtungsstandorte!$N90,"Ganzjahresbetrieb")+COUNTIF(Einrichtungsstandorte!$Q14,"Ganzjahresbetrieb")+COUNTIF(Einrichtungsstandorte!$Q39,"Ganzjahresbetrieb")+COUNTIF(Einrichtungsstandorte!$Q65,"Ganzjahresbetrieb")+COUNTIF(Einrichtungsstandorte!$Q90,"Ganzjahresbetrieb")+COUNTIF(Einrichtungsstandorte!T14,"Ganzjahresbetrieb")+COUNTIF(Einrichtungsstandorte!T39,"Ganzjahresbetrieb")+COUNTIF(Einrichtungsstandorte!T65,"Ganzjahresbetrieb")+COUNTIF(Einrichtungsstandorte!T90,"Ganzjahresbetrieb")+COUNTIF(Einrichtungsstandorte!W14,"Ganzjahresbetrieb")+COUNTIF(Einrichtungsstandorte!W39,"Ganzjahresbetrieb")+COUNTIF(Einrichtungsstandorte!W65,"Ganzjahresbetrieb")+COUNTIF(Einrichtungsstandorte!W90,"Ganzjahresbetrieb")+COUNTIF(Einrichtungsstandorte!Z14,"Ganzjahresbetrieb")+COUNTIF(Einrichtungsstandorte!Z39,"Ganzjahresbetrieb")+COUNTIF(Einrichtungsstandorte!Z65,"Ganzjahresbetrieb")+COUNTIF(Einrichtungsstandorte!Z90,"Ganzjahresbetrieb")+COUNTIF(Einrichtungsstandorte!AC14,"Ganzjahresbetrieb")+COUNTIF(Einrichtungsstandorte!AC39,"Ganzjahresbetrieb")+COUNTIF(Einrichtungsstandorte!AC65,"Ganzjahresbetrieb")+COUNTIF(Einrichtungsstandorte!AC90,"Ganzjahresbetrieb")+COUNTIF(Einrichtungsstandorte!AF14,"Ganzjahresbetrieb")+COUNTIF(Einrichtungsstandorte!AF39,"Ganzjahresbetrieb")+COUNTIF(Einrichtungsstandorte!AF65,"Ganzjahresbetrieb")+COUNTIF(Einrichtungsstandorte!AF90,"Ganzjahresbetrieb")+COUNTIF(Einrichtungsstandorte!AI14,"Ganzjahresbetrieb")+COUNTIF(Einrichtungsstandorte!AI39,"Ganzjahresbetrieb")+COUNTIF(Einrichtungsstandorte!AI65,"Ganzjahresbetrieb")+COUNTIF(Einrichtungsstandorte!AI90,"Ganzjahresbetrieb")</f>
        <v>0</v>
      </c>
      <c r="G5" t="s">
        <v>50</v>
      </c>
      <c r="J5" s="57" t="s">
        <v>206</v>
      </c>
      <c r="O5" s="60">
        <f>IF(AND(Einrichtungsstandorte!$C$44&gt;0,Einrichtungsstandorte!B39="Ganzjahresbetrieb"),1,0)+IF(AND(Einrichtungsstandorte!$C$70&gt;0,Einrichtungsstandorte!B65="Ganzjahresbetrieb"),1,0)+IF(AND(Einrichtungsstandorte!$C$95&gt;0,Einrichtungsstandorte!B90="Ganzjahresbetrieb"),1,0)+IF(AND(Einrichtungsstandorte!$F$19&gt;0,Einrichtungsstandorte!E14="Ganzjahresbetrieb"),1,0)+IF(AND(Einrichtungsstandorte!$F$44&gt;0,Einrichtungsstandorte!E39="Ganzjahresbetrieb"),1,0)+IF(AND(Einrichtungsstandorte!$F$70&gt;0,Einrichtungsstandorte!E65="Ganzjahresbetrieb"),1,0)+IF(AND(Einrichtungsstandorte!$F$95&gt;0,Einrichtungsstandorte!E90="Ganzjahresbetrieb"),1,0)+IF(AND(Einrichtungsstandorte!$I$19&gt;0,Einrichtungsstandorte!H14="Ganzjahresbetrieb"),1,0)+IF(AND(Einrichtungsstandorte!$I$44&gt;0,Einrichtungsstandorte!H39="Ganzjahresbetrieb"),1,0)+IF(AND(Einrichtungsstandorte!$I$70&gt;0,Einrichtungsstandorte!H65="Ganzjahresbetrieb"),1,0)+IF(AND(Einrichtungsstandorte!$I$95&gt;0,Einrichtungsstandorte!H90="Ganzjahresbetrieb"),1,0)+IF(AND(Einrichtungsstandorte!$L$19&gt;0,Einrichtungsstandorte!K14="Ganzjahresbetrieb"),1,0)+IF(AND(Einrichtungsstandorte!$L$44&gt;0,Einrichtungsstandorte!K39="Ganzjahresbetrieb"),1,0)+IF(AND(Einrichtungsstandorte!$L$70&gt;0,Einrichtungsstandorte!K65="Ganzjahresbetrieb"),1,0)+IF(AND(Einrichtungsstandorte!$L$95&gt;0,Einrichtungsstandorte!K90="Ganzjahresbetrieb"),1,0)+IF(AND(Einrichtungsstandorte!$O$19&gt;0,Einrichtungsstandorte!N14="Ganzjahresbetrieb"),1,0)+IF(AND(Einrichtungsstandorte!$O$44&gt;0,Einrichtungsstandorte!N39="Ganzjahresbetrieb"),1,0)+IF(AND(Einrichtungsstandorte!$O$70&gt;0,Einrichtungsstandorte!N65="Ganzjahresbetrieb"),1,0)+IF(AND(Einrichtungsstandorte!$O$95&gt;0,Einrichtungsstandorte!N90="Ganzjahresbetrieb"),1,0)+IF(AND(Einrichtungsstandorte!$R$19&gt;0,Einrichtungsstandorte!Q14="Ganzjahresbetrieb"),1,0)+IF(AND(Einrichtungsstandorte!$R$44&gt;0,Einrichtungsstandorte!Q39="Ganzjahresbetrieb"),1,0)+IF(AND(Einrichtungsstandorte!$R$70&gt;0,Einrichtungsstandorte!Q65="Ganzjahresbetrieb"),1,0)+IF(AND(Einrichtungsstandorte!$R$95&gt;0,Einrichtungsstandorte!Q90="Ganzjahresbetrieb"),1,0)+IF(AND(Einrichtungsstandorte!U19&gt;0,Einrichtungsstandorte!T14="Ganzjahresbetrieb"),1,0)+IF(AND(Einrichtungsstandorte!U44&gt;0,Einrichtungsstandorte!T39="Ganzjahresbetrieb"),1,0)+IF(AND(Einrichtungsstandorte!U70&gt;0,Einrichtungsstandorte!T65="Ganzjahresbetrieb"),1,0)+IF(AND(Einrichtungsstandorte!U95&gt;0,Einrichtungsstandorte!T90="Ganzjahresbetrieb"),1,0)+IF(AND(Einrichtungsstandorte!X19&gt;0,Einrichtungsstandorte!W14="Ganzjahresbetrieb"),1,0)+IF(AND(Einrichtungsstandorte!X44&gt;0,Einrichtungsstandorte!W39="Ganzjahresbetrieb"),1,0)+IF(AND(Einrichtungsstandorte!X70&gt;0,Einrichtungsstandorte!W65="Ganzjahresbetrieb"),1,0)+IF(AND(Einrichtungsstandorte!X95&gt;0,Einrichtungsstandorte!W90="Ganzjahresbetrieb"),1,0)+IF(AND(Einrichtungsstandorte!AA19&gt;0,Einrichtungsstandorte!Z14="Ganzjahresbetrieb"),1,0)+IF(AND(Einrichtungsstandorte!AA44&gt;0,Einrichtungsstandorte!Z39="Ganzjahresbetrieb"),1,0)+IF(AND(Einrichtungsstandorte!AA70&gt;0,Einrichtungsstandorte!Z65="Ganzjahresbetrieb"),1,0)+IF(AND(Einrichtungsstandorte!AA95&gt;0,Einrichtungsstandorte!Z90="Ganzjahresbetrieb"),1,0)+IF(AND(Einrichtungsstandorte!AD19&gt;0,Einrichtungsstandorte!AC14="Ganzjahresbetrieb"),1,0)+IF(AND(Einrichtungsstandorte!AD44&gt;0,Einrichtungsstandorte!AC39="Ganzjahresbetrieb"),1,0)+IF(AND(Einrichtungsstandorte!AD70&gt;0,Einrichtungsstandorte!AC65="Ganzjahresbetrieb"),1,0)+IF(AND(Einrichtungsstandorte!AD95&gt;0,Einrichtungsstandorte!AC90="Ganzjahresbetrieb"),1,0)+IF(AND(Einrichtungsstandorte!AG19&gt;0,Einrichtungsstandorte!AF14="Ganzjahresbetrieb"),1,0)+IF(AND(Einrichtungsstandorte!AG44&gt;0,Einrichtungsstandorte!AF39="Ganzjahresbetrieb"),1,0)+IF(AND(Einrichtungsstandorte!AG70&gt;0,Einrichtungsstandorte!AF65="Ganzjahresbetrieb"),1,0)+IF(AND(Einrichtungsstandorte!AG95&gt;0,Einrichtungsstandorte!AF90="Ganzjahresbetrieb"),1,0)+IF(AND(Einrichtungsstandorte!AJ19&gt;0,Einrichtungsstandorte!AI14="Ganzjahresbetrieb"),1,0)+IF(AND(Einrichtungsstandorte!AJ44&gt;0,Einrichtungsstandorte!AI39="Ganzjahresbetrieb"),1,0)+IF(AND(Einrichtungsstandorte!AJ70&gt;0,Einrichtungsstandorte!AI65="Ganzjahresbetrieb"),1,0)+IF(AND(Einrichtungsstandorte!AJ95&gt;0,Einrichtungsstandorte!AI90="Ganzjahresbetrieb"),1,0)</f>
        <v>0</v>
      </c>
      <c r="P5" t="s">
        <v>50</v>
      </c>
    </row>
    <row r="6" spans="1:45" ht="15.75" thickBot="1">
      <c r="B6" s="53"/>
      <c r="O6" s="61"/>
    </row>
    <row r="7" spans="1:45" ht="15.75" thickBot="1">
      <c r="B7" s="53" t="s">
        <v>54</v>
      </c>
      <c r="D7" s="55">
        <v>35</v>
      </c>
      <c r="E7" t="s">
        <v>49</v>
      </c>
      <c r="F7" t="s">
        <v>56</v>
      </c>
      <c r="J7" s="57" t="s">
        <v>207</v>
      </c>
      <c r="O7" s="60">
        <f>IF(AND(Einrichtungsstandorte!$C$48&gt;0,Einrichtungsstandorte!B39="Jahresbetrieb"),1,0)+IF(AND(Einrichtungsstandorte!$C$74&gt;0,Einrichtungsstandorte!B65="Jahresbetrieb"),1,0)+IF(AND(Einrichtungsstandorte!$C$99&gt;0,Einrichtungsstandorte!B90="Jahresbetrieb"),1,0)+IF(AND(Einrichtungsstandorte!$F$23&gt;0,Einrichtungsstandorte!E14="Jahresbetrieb"),1,0)+IF(AND(Einrichtungsstandorte!$F$48&gt;0,Einrichtungsstandorte!E39="Jahresbetrieb"),1,0)+IF(AND(Einrichtungsstandorte!$F$74&gt;0,Einrichtungsstandorte!E65="Jahresbetrieb"),1,0)+IF(AND(Einrichtungsstandorte!$F$99&gt;0,Einrichtungsstandorte!E90="Jahresbetrieb"),1,0)+IF(AND(Einrichtungsstandorte!$I$23&gt;0,Einrichtungsstandorte!H14="Jahresbetrieb"),1,0)+IF(AND(Einrichtungsstandorte!$I$48&gt;0,Einrichtungsstandorte!H39="Jahresbetrieb"),1,0)+IF(AND(Einrichtungsstandorte!$I$74&gt;0,Einrichtungsstandorte!H65="Jahresbetrieb"),1,0)+IF(AND(Einrichtungsstandorte!$I$99&gt;0,Einrichtungsstandorte!H90="Jahresbetrieb"),1,0)+IF(AND(Einrichtungsstandorte!$L$23&gt;0,Einrichtungsstandorte!K14="Jahresbetrieb"),1,0)+IF(AND(Einrichtungsstandorte!$L$48&gt;0,Einrichtungsstandorte!K39="Jahresbetrieb"),1,0)+IF(AND(Einrichtungsstandorte!$L$74&gt;0,Einrichtungsstandorte!K65="Jahresbetrieb"),1,0)+IF(AND(Einrichtungsstandorte!$L$99&gt;0,Einrichtungsstandorte!K90="Jahresbetrieb"),1,0)+IF(AND(Einrichtungsstandorte!$O$23&gt;0,Einrichtungsstandorte!N14="Jahresbetrieb"),1,0)+IF(AND(Einrichtungsstandorte!$O$48&gt;0,Einrichtungsstandorte!N39="Jahresbetrieb"),1,0)+IF(AND(Einrichtungsstandorte!$O$74&gt;0,Einrichtungsstandorte!N65="Jahresbetrieb"),1,0)+IF(AND(Einrichtungsstandorte!$O$99&gt;0,Einrichtungsstandorte!N90="Jahresbetrieb"),1,0)+IF(AND(Einrichtungsstandorte!$R$23&gt;0,Einrichtungsstandorte!Q14="Jahresbetrieb"),1,0)+IF(AND(Einrichtungsstandorte!$R$48&gt;0,Einrichtungsstandorte!Q39="Jahresbetrieb"),1,0)+IF(AND(Einrichtungsstandorte!$R$74&gt;0,Einrichtungsstandorte!Q65="Jahresbetrieb"),1,0)+IF(AND(Einrichtungsstandorte!$R$99&gt;0,Einrichtungsstandorte!Q90="Jahresbetrieb"),1,0)+IF(AND(Einrichtungsstandorte!U23&gt;0,Einrichtungsstandorte!T14="Jahresbetrieb"),1,0)+IF(AND(Einrichtungsstandorte!U48&gt;0,Einrichtungsstandorte!T39="Jahresbetrieb"),1,0)+IF(AND(Einrichtungsstandorte!U74&gt;0,Einrichtungsstandorte!T65="Jahresbetrieb"),1,0)+IF(AND(Einrichtungsstandorte!U99&gt;0,Einrichtungsstandorte!T90="Jahresbetrieb"),1,0)+IF(AND(Einrichtungsstandorte!X23&gt;0,Einrichtungsstandorte!W14="Jahresbetrieb"),1,0)+IF(AND(Einrichtungsstandorte!X48&gt;0,Einrichtungsstandorte!W39="Jahresbetrieb"),1,0)+IF(AND(Einrichtungsstandorte!X74&gt;0,Einrichtungsstandorte!W65="Jahresbetrieb"),1,0)+IF(AND(Einrichtungsstandorte!X99&gt;0,Einrichtungsstandorte!W90="Jahresbetrieb"),1,0)+IF(AND(Einrichtungsstandorte!AA23&gt;0,Einrichtungsstandorte!Z14="Jahresbetrieb"),1,0)+IF(AND(Einrichtungsstandorte!AA48&gt;0,Einrichtungsstandorte!Z39="Jahresbetrieb"),1,0)+IF(AND(Einrichtungsstandorte!AA74&gt;0,Einrichtungsstandorte!Z65="Jahresbetrieb"),1,0)+IF(AND(Einrichtungsstandorte!AA99&gt;0,Einrichtungsstandorte!Z90="Jahresbetrieb"),1,0)+IF(AND(Einrichtungsstandorte!AD23&gt;0,Einrichtungsstandorte!AC14="Jahresbetrieb"),1,0)+IF(AND(Einrichtungsstandorte!AD48&gt;0,Einrichtungsstandorte!AC39="Jahresbetrieb"),1,0)+IF(AND(Einrichtungsstandorte!AD74&gt;0,Einrichtungsstandorte!AC65="Jahresbetrieb"),1,0)+IF(AND(Einrichtungsstandorte!AD99&gt;0,Einrichtungsstandorte!AC90="Jahresbetrieb"),1,0)+IF(AND(Einrichtungsstandorte!AG23&gt;0,Einrichtungsstandorte!AF14="Jahresbetrieb"),1,0)+IF(AND(Einrichtungsstandorte!AG48&gt;0,Einrichtungsstandorte!AF39="Jahresbetrieb"),1,0)+IF(AND(Einrichtungsstandorte!AG74&gt;0,Einrichtungsstandorte!AF65="Jahresbetrieb"),1,0)+IF(AND(Einrichtungsstandorte!AG99&gt;0,Einrichtungsstandorte!AF90="Jahresbetrieb"),1,0)+IF(AND(Einrichtungsstandorte!AJ23&gt;0,Einrichtungsstandorte!AI14="Jahresbetrieb"),1,0)+IF(AND(Einrichtungsstandorte!AJ48&gt;0,Einrichtungsstandorte!AI39="Jahresbetrieb"),1,0)+IF(AND(Einrichtungsstandorte!AJ74&gt;0,Einrichtungsstandorte!AI65="Jahresbetrieb"),1,0)+IF(AND(Einrichtungsstandorte!AJ99&gt;0,Einrichtungsstandorte!AI90="Jahresbetrieb"),1,0)</f>
        <v>0</v>
      </c>
      <c r="P7" t="s">
        <v>50</v>
      </c>
    </row>
    <row r="8" spans="1:45" ht="15.75" thickBot="1">
      <c r="B8" s="53" t="s">
        <v>52</v>
      </c>
      <c r="D8" s="55">
        <v>65</v>
      </c>
      <c r="E8" t="s">
        <v>49</v>
      </c>
      <c r="F8" t="s">
        <v>53</v>
      </c>
      <c r="J8" s="53"/>
    </row>
    <row r="9" spans="1:45" ht="15.75" thickBot="1">
      <c r="B9" s="53" t="s">
        <v>55</v>
      </c>
      <c r="D9" s="55">
        <v>1.2</v>
      </c>
      <c r="E9" t="s">
        <v>57</v>
      </c>
      <c r="F9" t="s">
        <v>51</v>
      </c>
      <c r="J9" s="57" t="s">
        <v>208</v>
      </c>
      <c r="O9" s="60">
        <f>IF(AND(Einrichtungsstandorte!$C$48&gt;0,Einrichtungsstandorte!B39="Ganzjahresbetrieb"),1,0)+IF(AND(Einrichtungsstandorte!$C$74&gt;0,Einrichtungsstandorte!B65="Ganzjahresbetrieb"),1,0)+IF(AND(Einrichtungsstandorte!$C$99&gt;0,Einrichtungsstandorte!B90="Ganzjahresbetrieb"),1,0)+IF(AND(Einrichtungsstandorte!$F$23&gt;0,Einrichtungsstandorte!E14="Ganzjahresbetrieb"),1,0)+IF(AND(Einrichtungsstandorte!$F$48&gt;0,Einrichtungsstandorte!E39="Ganzjahresbetrieb"),1,0)+IF(AND(Einrichtungsstandorte!$F$74&gt;0,Einrichtungsstandorte!E65="Ganzjahresbetrieb"),1,0)+IF(AND(Einrichtungsstandorte!$F$99&gt;0,Einrichtungsstandorte!E90="Ganzjahresbetrieb"),1,0)+IF(AND(Einrichtungsstandorte!$I$23&gt;0,Einrichtungsstandorte!H14="Ganzjahresbetrieb"),1,0)+IF(AND(Einrichtungsstandorte!$I$48&gt;0,Einrichtungsstandorte!H39="Ganzjahresbetrieb"),1,0)+IF(AND(Einrichtungsstandorte!$I$74&gt;0,Einrichtungsstandorte!H65="Ganzjahresbetrieb"),1,0)+IF(AND(Einrichtungsstandorte!$I$99&gt;0,Einrichtungsstandorte!H90="Ganzjahresbetrieb"),1,0)+IF(AND(Einrichtungsstandorte!$L$23&gt;0,Einrichtungsstandorte!K14="Ganzjahresbetrieb"),1,0)+IF(AND(Einrichtungsstandorte!$L$48&gt;0,Einrichtungsstandorte!K39="Ganzjahresbetrieb"),1,0)+IF(AND(Einrichtungsstandorte!$L$74&gt;0,Einrichtungsstandorte!K65="Ganzjahresbetrieb"),1,0)+IF(AND(Einrichtungsstandorte!$L$99&gt;0,Einrichtungsstandorte!K90="Ganzjahresbetrieb"),1,0)+IF(AND(Einrichtungsstandorte!$O$23&gt;0,Einrichtungsstandorte!N14="Ganzjahresbetrieb"),1,0)+IF(AND(Einrichtungsstandorte!$O$48&gt;0,Einrichtungsstandorte!N39="Ganzjahresbetrieb"),1,0)+IF(AND(Einrichtungsstandorte!$O$74&gt;0,Einrichtungsstandorte!N65="Ganzjahresbetrieb"),1,0)+IF(AND(Einrichtungsstandorte!$O$99&gt;0,Einrichtungsstandorte!N90="Ganzjahresbetrieb"),1,0)+IF(AND(Einrichtungsstandorte!$R$23&gt;0,Einrichtungsstandorte!Q14="Ganzjahresbetrieb"),1,0)+IF(AND(Einrichtungsstandorte!$R$48&gt;0,Einrichtungsstandorte!Q39="Ganzjahresbetrieb"),1,0)+IF(AND(Einrichtungsstandorte!$R$74&gt;0,Einrichtungsstandorte!Q65="Ganzjahresbetrieb"),1,0)+IF(AND(Einrichtungsstandorte!$R$99&gt;0,Einrichtungsstandorte!Q90="Ganzjahresbetrieb"),1,0)+IF(AND(Einrichtungsstandorte!U23&gt;0,Einrichtungsstandorte!T14="Ganzjahresbetrieb"),1,0)+IF(AND(Einrichtungsstandorte!U48&gt;0,Einrichtungsstandorte!T39="Ganzjahresbetrieb"),1,0)+IF(AND(Einrichtungsstandorte!U74&gt;0,Einrichtungsstandorte!T65="Ganzjahresbetrieb"),1,0)+IF(AND(Einrichtungsstandorte!U99&gt;0,Einrichtungsstandorte!T90="Ganzjahresbetrieb"),1,0)+IF(AND(Einrichtungsstandorte!X23&gt;0,Einrichtungsstandorte!W14="Ganzjahresbetrieb"),1,0)+IF(AND(Einrichtungsstandorte!X48&gt;0,Einrichtungsstandorte!W39="Ganzjahresbetrieb"),1,0)+IF(AND(Einrichtungsstandorte!X74&gt;0,Einrichtungsstandorte!W65="Ganzjahresbetrieb"),1,0)+IF(AND(Einrichtungsstandorte!X99&gt;0,Einrichtungsstandorte!W90="Ganzjahresbetrieb"),1,0)+IF(AND(Einrichtungsstandorte!AA23&gt;0,Einrichtungsstandorte!Z14="Ganzjahresbetrieb"),1,0)+IF(AND(Einrichtungsstandorte!AA48&gt;0,Einrichtungsstandorte!Z39="Ganzjahresbetrieb"),1,0)+IF(AND(Einrichtungsstandorte!AA74&gt;0,Einrichtungsstandorte!Z65="Ganzjahresbetrieb"),1,0)+IF(AND(Einrichtungsstandorte!AA99&gt;0,Einrichtungsstandorte!Z90="Ganzjahresbetrieb"),1,0)+IF(AND(Einrichtungsstandorte!AD23&gt;0,Einrichtungsstandorte!AC14="Ganzjahresbetrieb"),1,0)+IF(AND(Einrichtungsstandorte!AD48&gt;0,Einrichtungsstandorte!AC39="Ganzjahresbetrieb"),1,0)+IF(AND(Einrichtungsstandorte!AD74&gt;0,Einrichtungsstandorte!AC65="Ganzjahresbetrieb"),1,0)+IF(AND(Einrichtungsstandorte!AD99&gt;0,Einrichtungsstandorte!AC90="Ganzjahresbetrieb"),1,0)+IF(AND(Einrichtungsstandorte!AG23&gt;0,Einrichtungsstandorte!AF14="Ganzjahresbetrieb"),1,0)+IF(AND(Einrichtungsstandorte!AG48&gt;0,Einrichtungsstandorte!AF39="Ganzjahresbetrieb"),1,0)+IF(AND(Einrichtungsstandorte!AG74&gt;0,Einrichtungsstandorte!AF65="Ganzjahresbetrieb"),1,0)+IF(AND(Einrichtungsstandorte!AG99&gt;0,Einrichtungsstandorte!AF90="Ganzjahresbetrieb"),1,0)+IF(AND(Einrichtungsstandorte!AJ23&gt;0,Einrichtungsstandorte!AI14="Ganzjahresbetrieb"),1,0)+IF(AND(Einrichtungsstandorte!AJ48&gt;0,Einrichtungsstandorte!AI39="Ganzjahresbetrieb"),1,0)+IF(AND(Einrichtungsstandorte!AJ74&gt;0,Einrichtungsstandorte!AI65="Ganzjahresbetrieb"),1,0)+IF(AND(Einrichtungsstandorte!AJ99&gt;0,Einrichtungsstandorte!AI90="Ganzjahresbetrieb"),1,0)</f>
        <v>0</v>
      </c>
      <c r="P9" t="s">
        <v>50</v>
      </c>
    </row>
    <row r="12" spans="1:45" ht="15.75" thickBot="1">
      <c r="B12" s="53" t="s">
        <v>59</v>
      </c>
      <c r="AI12" s="245"/>
    </row>
    <row r="13" spans="1:45" ht="23.25">
      <c r="D13" s="538" t="s">
        <v>181</v>
      </c>
      <c r="E13" s="539"/>
      <c r="F13" s="539"/>
      <c r="G13" s="539"/>
      <c r="H13" s="539"/>
      <c r="I13" s="539"/>
      <c r="J13" s="539"/>
      <c r="K13" s="540"/>
      <c r="L13" s="541" t="s">
        <v>182</v>
      </c>
      <c r="M13" s="541"/>
      <c r="N13" s="541"/>
      <c r="O13" s="541"/>
      <c r="P13" s="541"/>
      <c r="Q13" s="541"/>
      <c r="R13" s="541"/>
      <c r="S13" s="542"/>
      <c r="T13" s="549" t="s">
        <v>201</v>
      </c>
      <c r="U13" s="550"/>
      <c r="V13" s="551"/>
      <c r="W13" s="543" t="s">
        <v>183</v>
      </c>
      <c r="X13" s="544"/>
      <c r="Y13" s="544"/>
      <c r="Z13" s="544"/>
      <c r="AA13" s="544"/>
      <c r="AB13" s="544"/>
      <c r="AC13" s="544"/>
      <c r="AD13" s="544"/>
      <c r="AE13" s="544"/>
      <c r="AF13" s="544"/>
      <c r="AG13" s="545"/>
      <c r="AH13" s="546" t="s">
        <v>184</v>
      </c>
      <c r="AI13" s="547"/>
      <c r="AJ13" s="547"/>
      <c r="AK13" s="547"/>
      <c r="AL13" s="547"/>
      <c r="AM13" s="547"/>
      <c r="AN13" s="547"/>
      <c r="AO13" s="547"/>
      <c r="AP13" s="548"/>
    </row>
    <row r="14" spans="1:45" ht="75">
      <c r="A14" s="111"/>
      <c r="B14" s="110" t="s">
        <v>60</v>
      </c>
      <c r="C14" s="106"/>
      <c r="D14" s="107" t="s">
        <v>209</v>
      </c>
      <c r="E14" s="79" t="s">
        <v>160</v>
      </c>
      <c r="F14" s="79" t="s">
        <v>180</v>
      </c>
      <c r="G14" s="79" t="s">
        <v>161</v>
      </c>
      <c r="H14" s="80" t="s">
        <v>61</v>
      </c>
      <c r="I14" s="81" t="s">
        <v>62</v>
      </c>
      <c r="J14" s="82" t="s">
        <v>63</v>
      </c>
      <c r="K14" s="102" t="s">
        <v>64</v>
      </c>
      <c r="L14" s="104" t="s">
        <v>210</v>
      </c>
      <c r="M14" s="83" t="s">
        <v>179</v>
      </c>
      <c r="N14" s="83" t="s">
        <v>180</v>
      </c>
      <c r="O14" s="83" t="s">
        <v>161</v>
      </c>
      <c r="P14" s="80" t="s">
        <v>61</v>
      </c>
      <c r="Q14" s="81" t="s">
        <v>62</v>
      </c>
      <c r="R14" s="82" t="s">
        <v>63</v>
      </c>
      <c r="S14" s="102" t="s">
        <v>64</v>
      </c>
      <c r="T14" s="113" t="s">
        <v>202</v>
      </c>
      <c r="U14" s="84" t="s">
        <v>203</v>
      </c>
      <c r="V14" s="114" t="s">
        <v>204</v>
      </c>
      <c r="W14" s="100" t="s">
        <v>185</v>
      </c>
      <c r="X14" s="84" t="s">
        <v>186</v>
      </c>
      <c r="Y14" s="92" t="s">
        <v>189</v>
      </c>
      <c r="Z14" s="92" t="s">
        <v>231</v>
      </c>
      <c r="AA14" s="92" t="s">
        <v>232</v>
      </c>
      <c r="AB14" s="93" t="s">
        <v>187</v>
      </c>
      <c r="AC14" s="84" t="s">
        <v>188</v>
      </c>
      <c r="AD14" s="93" t="s">
        <v>190</v>
      </c>
      <c r="AE14" s="309" t="s">
        <v>231</v>
      </c>
      <c r="AF14" s="309" t="s">
        <v>232</v>
      </c>
      <c r="AG14" s="98" t="s">
        <v>65</v>
      </c>
      <c r="AH14" s="99" t="s">
        <v>191</v>
      </c>
      <c r="AI14" s="95" t="s">
        <v>192</v>
      </c>
      <c r="AJ14" s="95" t="s">
        <v>193</v>
      </c>
      <c r="AK14" s="94" t="s">
        <v>194</v>
      </c>
      <c r="AL14" s="94" t="s">
        <v>195</v>
      </c>
      <c r="AM14" s="94" t="s">
        <v>196</v>
      </c>
      <c r="AN14" s="87" t="s">
        <v>198</v>
      </c>
      <c r="AO14" s="87" t="s">
        <v>197</v>
      </c>
      <c r="AP14" s="116" t="s">
        <v>200</v>
      </c>
      <c r="AQ14" s="310" t="s">
        <v>233</v>
      </c>
      <c r="AR14" s="311" t="s">
        <v>26</v>
      </c>
      <c r="AS14" s="311" t="s">
        <v>27</v>
      </c>
    </row>
    <row r="15" spans="1:45">
      <c r="A15" s="111"/>
      <c r="B15" s="105">
        <f>Grunddaten!F32</f>
        <v>0</v>
      </c>
      <c r="C15" s="108"/>
      <c r="D15" s="109">
        <f>F3</f>
        <v>0</v>
      </c>
      <c r="E15" s="85">
        <f>Grunddaten!D21</f>
        <v>0</v>
      </c>
      <c r="F15" s="85">
        <f>Grunddaten!F21</f>
        <v>0</v>
      </c>
      <c r="G15" s="88">
        <f>Finanzplan!K15</f>
        <v>0</v>
      </c>
      <c r="H15" s="89">
        <f>K19</f>
        <v>0</v>
      </c>
      <c r="I15" s="88">
        <f>ROUND(H15*D9,2)</f>
        <v>0</v>
      </c>
      <c r="J15" s="89">
        <f>K28</f>
        <v>0</v>
      </c>
      <c r="K15" s="103">
        <f>ROUND(J15*D9,2)</f>
        <v>0</v>
      </c>
      <c r="L15" s="105">
        <f>F5</f>
        <v>0</v>
      </c>
      <c r="M15" s="85">
        <f>Grunddaten!D22</f>
        <v>0</v>
      </c>
      <c r="N15" s="85">
        <f>Grunddaten!F22</f>
        <v>0</v>
      </c>
      <c r="O15" s="88">
        <f>Finanzplan!K17</f>
        <v>0</v>
      </c>
      <c r="P15" s="68">
        <f>K23</f>
        <v>0</v>
      </c>
      <c r="Q15" s="88">
        <f>P15*1.2</f>
        <v>0</v>
      </c>
      <c r="R15" s="68">
        <f>K32</f>
        <v>0</v>
      </c>
      <c r="S15" s="103">
        <f>R15*1.2</f>
        <v>0</v>
      </c>
      <c r="T15" s="115">
        <f>I15+K15</f>
        <v>0</v>
      </c>
      <c r="U15" s="88">
        <f>Q15+S15</f>
        <v>0</v>
      </c>
      <c r="V15" s="112">
        <f>T15+U15</f>
        <v>0</v>
      </c>
      <c r="W15" s="101">
        <f>Finanzplan!K28</f>
        <v>0</v>
      </c>
      <c r="X15" s="88">
        <f>FinPlan1!I6</f>
        <v>0</v>
      </c>
      <c r="Y15" s="86">
        <f>Finanzplan!K32</f>
        <v>0</v>
      </c>
      <c r="Z15" s="86">
        <f>ROUND((Finanzplan!K22/40*Finanzplan!K15)+(Finanzplan!K23/40*Finanzplan!K17)*D8,2)</f>
        <v>0</v>
      </c>
      <c r="AA15" s="86">
        <f>Y15+Z15</f>
        <v>0</v>
      </c>
      <c r="AB15" s="88">
        <f>Finanzplan!W28</f>
        <v>0</v>
      </c>
      <c r="AC15" s="88">
        <f>FinPlan2!I6</f>
        <v>0</v>
      </c>
      <c r="AD15" s="86">
        <f>Finanzplan!W32</f>
        <v>0</v>
      </c>
      <c r="AE15" s="96">
        <f>ROUND((Finanzplan!W22/40*Finanzplan!W15)+(Finanzplan!W23/40*Finanzplan!W17)*D8,2)</f>
        <v>0</v>
      </c>
      <c r="AF15" s="96">
        <f>AD15+AE15</f>
        <v>0</v>
      </c>
      <c r="AG15" s="96">
        <f>Finanzplan!K32+Finanzplan!W32</f>
        <v>0</v>
      </c>
      <c r="AH15" s="97">
        <f>Finanzplan!K51</f>
        <v>0</v>
      </c>
      <c r="AI15" s="88">
        <f>ROUND((Finanzplan!K22/40*Finanzplan!K15)+(Finanzplan!K23/40*Finanzplan!K17)*D8,2)</f>
        <v>0</v>
      </c>
      <c r="AJ15" s="91">
        <f>AH15+AI15</f>
        <v>0</v>
      </c>
      <c r="AK15" s="88">
        <f>Finanzplan!K64</f>
        <v>0</v>
      </c>
      <c r="AL15" s="88">
        <f>ROUND((Finanzplan!W22/40*Finanzplan!W15)+(Finanzplan!W23/40*Finanzplan!W17)*D8,2)</f>
        <v>0</v>
      </c>
      <c r="AM15" s="91">
        <f>AK15+AL15</f>
        <v>0</v>
      </c>
      <c r="AN15" s="88">
        <f>AH15+AK15</f>
        <v>0</v>
      </c>
      <c r="AO15" s="88">
        <f>AI15+AL15</f>
        <v>0</v>
      </c>
      <c r="AP15" s="117">
        <f>AN15+AO15</f>
        <v>0</v>
      </c>
      <c r="AQ15" t="str">
        <f>IF(Grunddaten!D24&gt;0,"Ja","Nein")</f>
        <v>Nein</v>
      </c>
      <c r="AR15" s="322" t="str">
        <f>IF(AQ15="Ja",Grunddaten!D24," ")</f>
        <v xml:space="preserve"> </v>
      </c>
      <c r="AS15" s="322" t="str">
        <f>IF(AQ15="Ja",Grunddaten!F24," ")</f>
        <v xml:space="preserve"> </v>
      </c>
    </row>
    <row r="16" spans="1:45">
      <c r="AB16" s="56"/>
      <c r="AC16" s="56"/>
      <c r="AD16" s="56"/>
      <c r="AE16" s="56"/>
      <c r="AF16" s="56"/>
      <c r="AG16" s="61"/>
      <c r="AJ16" s="90"/>
    </row>
    <row r="17" spans="2:33">
      <c r="AG17" s="61"/>
    </row>
    <row r="18" spans="2:33">
      <c r="B18" s="76" t="s">
        <v>66</v>
      </c>
      <c r="C18" s="73"/>
      <c r="D18" s="73"/>
      <c r="E18" s="73"/>
      <c r="F18" s="73"/>
      <c r="G18" s="73"/>
      <c r="H18" s="73"/>
      <c r="I18" s="73"/>
      <c r="J18" s="73"/>
      <c r="K18" s="73"/>
      <c r="L18">
        <f>K19+K23</f>
        <v>0</v>
      </c>
      <c r="M18">
        <f>L18*1.2</f>
        <v>0</v>
      </c>
      <c r="U18" s="90"/>
    </row>
    <row r="19" spans="2:33">
      <c r="B19" s="57" t="s">
        <v>214</v>
      </c>
      <c r="C19" s="75"/>
      <c r="D19" s="75"/>
      <c r="E19" s="75"/>
      <c r="F19" s="75"/>
      <c r="G19" s="75"/>
      <c r="H19" s="75"/>
      <c r="I19" s="75"/>
      <c r="J19" s="75"/>
      <c r="K19" s="54">
        <f>IF(Einrichtungsstandorte!B39="Jahresbetrieb",Einrichtungsstandorte!C44,"0")+IF(Einrichtungsstandorte!B65="Jahresbetrieb",Einrichtungsstandorte!C70,"0")+IF(Einrichtungsstandorte!B90="Jahresbetrieb",Einrichtungsstandorte!C95,"0")+IF(Einrichtungsstandorte!E14="Jahresbetrieb",Einrichtungsstandorte!F19,"0")+IF(Einrichtungsstandorte!E39="Jahresbetrieb",Einrichtungsstandorte!F44,"0")+IF(Einrichtungsstandorte!E65="Jahresbetrieb",Einrichtungsstandorte!F70,"0")+IF(Einrichtungsstandorte!E90="Jahresbetrieb",Einrichtungsstandorte!F95,"0")+IF(Einrichtungsstandorte!H14="Jahresbetrieb",Einrichtungsstandorte!I19,"0")+IF(Einrichtungsstandorte!H39="Jahresbetrieb",Einrichtungsstandorte!I44,"0")+IF(Einrichtungsstandorte!H65="Jahresbetrieb",Einrichtungsstandorte!I70,"0")+IF(Einrichtungsstandorte!H90="Jahresbetrieb",Einrichtungsstandorte!I95,"0")+IF(Einrichtungsstandorte!K14="Jahresbetrieb",Einrichtungsstandorte!L19,"0")+IF(Einrichtungsstandorte!K39="Jahresbetrieb",Einrichtungsstandorte!L44,"0")+IF(Einrichtungsstandorte!K65="Jahresbetrieb",Einrichtungsstandorte!L70,"0")+IF(Einrichtungsstandorte!K90="Jahresbetrieb",Einrichtungsstandorte!L95,"0")+IF(Einrichtungsstandorte!N14="Jahresbetrieb",Einrichtungsstandorte!O19,"0")+IF(Einrichtungsstandorte!N39="Jahresbetrieb",Einrichtungsstandorte!O44,"0")+IF(Einrichtungsstandorte!N65="Jahresbetrieb",Einrichtungsstandorte!O70,"0")+IF(Einrichtungsstandorte!N90="Jahresbetrieb",Einrichtungsstandorte!O95,"0")+IF(Einrichtungsstandorte!Q14="Jahresbetrieb",Einrichtungsstandorte!R19,"0")+IF(Einrichtungsstandorte!Q39="Jahresbetrieb",Einrichtungsstandorte!R44,"0")+IF(Einrichtungsstandorte!Q65="Jahresbetrieb",Einrichtungsstandorte!R70,"0")+IF(Einrichtungsstandorte!Q90="Jahresbetrieb",Einrichtungsstandorte!R95,"0")+IF(Einrichtungsstandorte!T14="Jahresbetrieb",Einrichtungsstandorte!U19,"0")+IF(Einrichtungsstandorte!T39="Jahresbetrieb",Einrichtungsstandorte!U44,"0")+IF(Einrichtungsstandorte!T65="Jahresbetrieb",Einrichtungsstandorte!U70,"0")+IF(Einrichtungsstandorte!T90="Jahresbetrieb",Einrichtungsstandorte!U95,"0")+IF(Einrichtungsstandorte!W14="Jahresbetrieb",Einrichtungsstandorte!X19,"0")+IF(Einrichtungsstandorte!W39="Jahresbetrieb",Einrichtungsstandorte!X44,"0")+IF(Einrichtungsstandorte!W65="Jahresbetrieb",Einrichtungsstandorte!X70,"0")+IF(Einrichtungsstandorte!W90="Jahresbetrieb",Einrichtungsstandorte!X95,"0")+IF(Einrichtungsstandorte!Z14="Jahresbetrieb",Einrichtungsstandorte!AA19,"0")+IF(Einrichtungsstandorte!Z39="Jahresbetrieb",Einrichtungsstandorte!AA44,"0")+IF(Einrichtungsstandorte!Z65="Jahresbetrieb",Einrichtungsstandorte!AA70,"0")+IF(Einrichtungsstandorte!Z90="Jahresbetrieb",Einrichtungsstandorte!AA95,"0")+IF(Einrichtungsstandorte!AC14="Jahresbetrieb",Einrichtungsstandorte!AD19,"0")+IF(Einrichtungsstandorte!AC39="Jahresbetrieb",Einrichtungsstandorte!AD44,"0")+IF(Einrichtungsstandorte!AC65="Jahresbetrieb",Einrichtungsstandorte!AD70,"0")+IF(Einrichtungsstandorte!AC90="Jahresbetrieb",Einrichtungsstandorte!AD95,"0")+IF(Einrichtungsstandorte!AF14="Jahresbetrieb",Einrichtungsstandorte!AG19,"0")+IF(Einrichtungsstandorte!AF39="Jahresbetrieb",Einrichtungsstandorte!AG44,"0")+IF(Einrichtungsstandorte!AF65="Jahresbetrieb",Einrichtungsstandorte!AG70,"0")+IF(Einrichtungsstandorte!AF90="Jahresbetrieb",Einrichtungsstandorte!AG95,"0")+IF(Einrichtungsstandorte!AI14="Jahresbetrieb",Einrichtungsstandorte!AJ19,"0")+IF(Einrichtungsstandorte!AI39="Jahresbetrieb",Einrichtungsstandorte!AJ44,"0")+IF(Einrichtungsstandorte!AI65="Jahresbetrieb",Einrichtungsstandorte!AJ70,"0")+IF(Einrichtungsstandorte!AI90="Jahresbetrieb",Einrichtungsstandorte!AJ95,"0")</f>
        <v>0</v>
      </c>
    </row>
    <row r="20" spans="2:33">
      <c r="B20" s="57"/>
      <c r="C20" s="75"/>
      <c r="D20" s="75"/>
      <c r="E20" s="75"/>
      <c r="F20" s="75"/>
      <c r="G20" s="75"/>
      <c r="H20" s="75"/>
      <c r="I20" s="75"/>
      <c r="J20" s="75"/>
    </row>
    <row r="21" spans="2:33">
      <c r="B21" s="57" t="s">
        <v>215</v>
      </c>
      <c r="C21" s="75"/>
      <c r="D21" s="75"/>
      <c r="E21" s="75"/>
      <c r="F21" s="75"/>
      <c r="G21" s="75"/>
      <c r="H21" s="75"/>
      <c r="I21" s="75"/>
      <c r="J21" s="75"/>
      <c r="K21" s="54">
        <f>ROUND(Finanzplan!K15*Finanzplan!K22,0)</f>
        <v>0</v>
      </c>
    </row>
    <row r="22" spans="2:33">
      <c r="B22" s="75"/>
      <c r="C22" s="75"/>
      <c r="D22" s="75"/>
      <c r="E22" s="75"/>
      <c r="F22" s="75"/>
      <c r="G22" s="75"/>
      <c r="H22" s="75"/>
      <c r="I22" s="75"/>
      <c r="J22" s="75"/>
      <c r="K22" s="75"/>
    </row>
    <row r="23" spans="2:33">
      <c r="B23" s="57" t="s">
        <v>216</v>
      </c>
      <c r="C23" s="57"/>
      <c r="D23" s="57"/>
      <c r="E23" s="57"/>
      <c r="F23" s="57"/>
      <c r="G23" s="57"/>
      <c r="H23" s="57"/>
      <c r="I23" s="57"/>
      <c r="J23" s="57"/>
      <c r="K23" s="54">
        <f>IF(Einrichtungsstandorte!B39="Ganzjahresbetrieb",Einrichtungsstandorte!C44,"0")+IF(Einrichtungsstandorte!B65="Ganzjahresbetrieb",Einrichtungsstandorte!C70,"0")+IF(Einrichtungsstandorte!B90="Ganzjahresbetrieb",Einrichtungsstandorte!C95,"0")+IF(Einrichtungsstandorte!E14="Ganzjahresbetrieb",Einrichtungsstandorte!F19,"0")+IF(Einrichtungsstandorte!E39="Ganzjahresbetrieb",Einrichtungsstandorte!F44,"0")+IF(Einrichtungsstandorte!E65="Ganzjahresbetrieb",Einrichtungsstandorte!F70,"0")+IF(Einrichtungsstandorte!E90="Ganzjahresbetrieb",Einrichtungsstandorte!F95,"0")+IF(Einrichtungsstandorte!H14="Ganzjahresbetrieb",Einrichtungsstandorte!I19,"0")+IF(Einrichtungsstandorte!H39="Ganzjahresbetrieb",Einrichtungsstandorte!I44,"0")+IF(Einrichtungsstandorte!H65="Ganzjahresbetrieb",Einrichtungsstandorte!I70,"0")+IF(Einrichtungsstandorte!H90="Ganzjahresbetrieb",Einrichtungsstandorte!I95,"0")+IF(Einrichtungsstandorte!K14="Ganzjahresbetrieb",Einrichtungsstandorte!L19,"0")+IF(Einrichtungsstandorte!K39="Ganzjahresbetrieb",Einrichtungsstandorte!L44,"0")+IF(Einrichtungsstandorte!K65="Ganzjahresbetrieb",Einrichtungsstandorte!L70,"0")+IF(Einrichtungsstandorte!K90="Ganzjahresbetrieb",Einrichtungsstandorte!L95,"0")+IF(Einrichtungsstandorte!N14="Ganzjahresbetrieb",Einrichtungsstandorte!O19,"0")+IF(Einrichtungsstandorte!N39="Ganzjahresbetrieb",Einrichtungsstandorte!O44,"0")+IF(Einrichtungsstandorte!N65="Ganzjahresbetrieb",Einrichtungsstandorte!O70,"0")+IF(Einrichtungsstandorte!N90="Ganzjahresbetrieb",Einrichtungsstandorte!O95,"0")+IF(Einrichtungsstandorte!Q14="Ganzjahresbetrieb",Einrichtungsstandorte!R19,"0")+IF(Einrichtungsstandorte!Q39="Ganzjahresbetrieb",Einrichtungsstandorte!R44,"0")+IF(Einrichtungsstandorte!Q65="Ganzjahresbetrieb",Einrichtungsstandorte!R70,"0")+IF(Einrichtungsstandorte!Q90="Ganzjahresbetrieb",Einrichtungsstandorte!R95,"0")+IF(Einrichtungsstandorte!T14="Ganzjahresbetrieb",Einrichtungsstandorte!U19,"0")+IF(Einrichtungsstandorte!T39="Ganzjahresbetrieb",Einrichtungsstandorte!U44,"0")+IF(Einrichtungsstandorte!T65="Ganzjahresbetrieb",Einrichtungsstandorte!U70,"0")+IF(Einrichtungsstandorte!T90="Ganzjahresbetrieb",Einrichtungsstandorte!U95,"0")+IF(Einrichtungsstandorte!W14="Ganzjahresbetrieb",Einrichtungsstandorte!X19,"0")+IF(Einrichtungsstandorte!W39="Ganzjahresbetrieb",Einrichtungsstandorte!X44,"0")+IF(Einrichtungsstandorte!W65="Ganzjahresbetrieb",Einrichtungsstandorte!X70,"0")+IF(Einrichtungsstandorte!W90="Ganzjahresbetrieb",Einrichtungsstandorte!X95,"0")+IF(Einrichtungsstandorte!Z14="Ganzjahresbetrieb",Einrichtungsstandorte!AA19,"0")+IF(Einrichtungsstandorte!Z39="Ganzjahresbetrieb",Einrichtungsstandorte!AA44,"0")+IF(Einrichtungsstandorte!Z65="Ganzjahresbetrieb",Einrichtungsstandorte!AA70,"0")+IF(Einrichtungsstandorte!Z90="Ganzjahresbetrieb",Einrichtungsstandorte!AA95,"0")+IF(Einrichtungsstandorte!AC14="Ganzjahresbetrieb",Einrichtungsstandorte!AD19,"0")+IF(Einrichtungsstandorte!AC39="Ganzjahresbetrieb",Einrichtungsstandorte!AD44,"0")+IF(Einrichtungsstandorte!AC65="Ganzjahresbetrieb",Einrichtungsstandorte!AD70,"0")+IF(Einrichtungsstandorte!AC90="Ganzjahresbetrieb",Einrichtungsstandorte!AD95,"0")+IF(Einrichtungsstandorte!AF14="Ganzjahresbetrieb",Einrichtungsstandorte!AG19,"0")+IF(Einrichtungsstandorte!AF39="Ganzjahresbetrieb",Einrichtungsstandorte!AG44,"0")+IF(Einrichtungsstandorte!AF65="Ganzjahresbetrieb",Einrichtungsstandorte!AG70,"0")+IF(Einrichtungsstandorte!AF90="Ganzjahresbetrieb",Einrichtungsstandorte!AG95,"0")+IF(Einrichtungsstandorte!AI14="Ganzjahresbetrieb",Einrichtungsstandorte!AJ19,"0")+IF(Einrichtungsstandorte!AI39="Ganzjahresbetrieb",Einrichtungsstandorte!AJ44,"0")+IF(Einrichtungsstandorte!AI65="Ganzjahresbetrieb",Einrichtungsstandorte!AJ70,"0")+IF(Einrichtungsstandorte!AI90="Ganzjahresbetrieb",Einrichtungsstandorte!AJ95,"0")</f>
        <v>0</v>
      </c>
    </row>
    <row r="25" spans="2:33">
      <c r="B25" s="57" t="s">
        <v>217</v>
      </c>
      <c r="K25" s="54">
        <f>ROUND(Finanzplan!K17*Finanzplan!K23,0)</f>
        <v>0</v>
      </c>
      <c r="T25" s="78"/>
      <c r="U25" s="78"/>
      <c r="V25" s="78"/>
    </row>
    <row r="27" spans="2:33">
      <c r="B27" s="77" t="s">
        <v>67</v>
      </c>
      <c r="C27" s="72"/>
      <c r="D27" s="72"/>
      <c r="E27" s="72"/>
      <c r="F27" s="72"/>
      <c r="G27" s="72"/>
      <c r="H27" s="72"/>
      <c r="I27" s="72"/>
      <c r="J27" s="72"/>
      <c r="K27" s="72"/>
      <c r="L27">
        <f>K28+K32</f>
        <v>0</v>
      </c>
      <c r="M27">
        <f>L27*1.2</f>
        <v>0</v>
      </c>
    </row>
    <row r="28" spans="2:33">
      <c r="B28" s="57" t="s">
        <v>68</v>
      </c>
      <c r="C28" s="75"/>
      <c r="D28" s="75"/>
      <c r="E28" s="75"/>
      <c r="F28" s="75"/>
      <c r="G28" s="75"/>
      <c r="H28" s="75"/>
      <c r="I28" s="75"/>
      <c r="J28" s="75"/>
      <c r="K28" s="54">
        <f>IF(Einrichtungsstandorte!B39="Jahresbetrieb",Einrichtungsstandorte!C48,"0")+IF(Einrichtungsstandorte!B65="Jahresbetrieb",Einrichtungsstandorte!C74,"0")+IF(Einrichtungsstandorte!B90="Jahresbetrieb",Einrichtungsstandorte!C99,"0")+IF(Einrichtungsstandorte!E14="Jahresbetrieb",Einrichtungsstandorte!F23,"0")+IF(Einrichtungsstandorte!E39="Jahresbetrieb",Einrichtungsstandorte!F48,"0")+IF(Einrichtungsstandorte!E65="Jahresbetrieb",Einrichtungsstandorte!F74,"0")+IF(Einrichtungsstandorte!E90="Jahresbetrieb",Einrichtungsstandorte!F99,"0")+IF(Einrichtungsstandorte!H14="Jahresbetrieb",Einrichtungsstandorte!I23,"0")+IF(Einrichtungsstandorte!H39="Jahresbetrieb",Einrichtungsstandorte!I48,"0")+IF(Einrichtungsstandorte!H65="Jahresbetrieb",Einrichtungsstandorte!I74,"0")+IF(Einrichtungsstandorte!H90="Jahresbetrieb",Einrichtungsstandorte!I99,"0")+IF(Einrichtungsstandorte!K14="Jahresbetrieb",Einrichtungsstandorte!L23,"0")+IF(Einrichtungsstandorte!K39="Jahresbetrieb",Einrichtungsstandorte!L48,"0")+IF(Einrichtungsstandorte!K65="Jahresbetrieb",Einrichtungsstandorte!L74,"0")+IF(Einrichtungsstandorte!K90="Jahresbetrieb",Einrichtungsstandorte!L99,"0")+IF(Einrichtungsstandorte!N14="Jahresbetrieb",Einrichtungsstandorte!O23,"0")+IF(Einrichtungsstandorte!N39="Jahresbetrieb",Einrichtungsstandorte!O48,"0")+IF(Einrichtungsstandorte!N65="Jahresbetrieb",Einrichtungsstandorte!O74,"0")+IF(Einrichtungsstandorte!N90="Jahresbetrieb",Einrichtungsstandorte!O99,"0")+IF(Einrichtungsstandorte!Q14="Jahresbetrieb",Einrichtungsstandorte!R23,"0")+IF(Einrichtungsstandorte!Q39="Jahresbetrieb",Einrichtungsstandorte!R48,"0")+IF(Einrichtungsstandorte!Q65="Jahresbetrieb",Einrichtungsstandorte!R74,"0")+IF(Einrichtungsstandorte!Q90="Jahresbetrieb",Einrichtungsstandorte!R99,"0")+IF(Einrichtungsstandorte!T14="Jahresbetrieb",Einrichtungsstandorte!U23,"0")+IF(Einrichtungsstandorte!T39="Jahresbetrieb",Einrichtungsstandorte!U48,"0")+IF(Einrichtungsstandorte!T65="Jahresbetrieb",Einrichtungsstandorte!U74,"0")+IF(Einrichtungsstandorte!T90="Jahresbetrieb",Einrichtungsstandorte!U99,"0")+IF(Einrichtungsstandorte!W14="Jahresbetrieb",Einrichtungsstandorte!X23,"0")+IF(Einrichtungsstandorte!W39="Jahresbetrieb",Einrichtungsstandorte!X48,"0")+IF(Einrichtungsstandorte!W65="Jahresbetrieb",Einrichtungsstandorte!X74,"0")+IF(Einrichtungsstandorte!W90="Jahresbetrieb",Einrichtungsstandorte!X99,"0")+IF(Einrichtungsstandorte!Z14="Jahresbetrieb",Einrichtungsstandorte!AA23,"0")+IF(Einrichtungsstandorte!Z39="Jahresbetrieb",Einrichtungsstandorte!AA48,"0")+IF(Einrichtungsstandorte!Z65="Jahresbetrieb",Einrichtungsstandorte!AA74,"0")+IF(Einrichtungsstandorte!Z90="Jahresbetrieb",Einrichtungsstandorte!AA99,"0")+IF(Einrichtungsstandorte!AC14="Jahresbetrieb",Einrichtungsstandorte!AD23,"0")+IF(Einrichtungsstandorte!AC39="Jahresbetrieb",Einrichtungsstandorte!AD48,"0")+IF(Einrichtungsstandorte!AC65="Jahresbetrieb",Einrichtungsstandorte!AD74,"0")+IF(Einrichtungsstandorte!AC90="Jahresbetrieb",Einrichtungsstandorte!AD99,"0")+IF(Einrichtungsstandorte!AF14="Jahresbetrieb",Einrichtungsstandorte!AG23,"0")+IF(Einrichtungsstandorte!AF39="Jahresbetrieb",Einrichtungsstandorte!AG48,"0")+IF(Einrichtungsstandorte!AF65="Jahresbetrieb",Einrichtungsstandorte!AG74,"0")+IF(Einrichtungsstandorte!AF90="Jahresbetrieb",Einrichtungsstandorte!AG99,"0")+IF(Einrichtungsstandorte!AI14="Jahresbetrieb",Einrichtungsstandorte!AJ23,"0")+IF(Einrichtungsstandorte!AI39="Jahresbetrieb",Einrichtungsstandorte!AJ48,"0")+IF(Einrichtungsstandorte!AI65="Jahresbetrieb",Einrichtungsstandorte!AJ74,"0")+IF(Einrichtungsstandorte!AI90="Jahresbetrieb",Einrichtungsstandorte!AJ99,"0")</f>
        <v>0</v>
      </c>
    </row>
    <row r="29" spans="2:33">
      <c r="B29" s="57"/>
      <c r="C29" s="75"/>
      <c r="D29" s="75"/>
      <c r="E29" s="75"/>
      <c r="F29" s="75"/>
      <c r="G29" s="75"/>
      <c r="H29" s="75"/>
      <c r="I29" s="75"/>
      <c r="J29" s="75"/>
    </row>
    <row r="30" spans="2:33">
      <c r="B30" s="57" t="s">
        <v>215</v>
      </c>
      <c r="C30" s="75"/>
      <c r="D30" s="75"/>
      <c r="E30" s="75"/>
      <c r="F30" s="75"/>
      <c r="G30" s="75"/>
      <c r="H30" s="75"/>
      <c r="I30" s="75"/>
      <c r="J30" s="75"/>
      <c r="K30" s="54">
        <f>ROUND(Finanzplan!W15*Finanzplan!W22,0)</f>
        <v>0</v>
      </c>
    </row>
    <row r="31" spans="2:33">
      <c r="B31" s="75"/>
      <c r="C31" s="75"/>
      <c r="D31" s="75"/>
      <c r="E31" s="75"/>
      <c r="F31" s="75"/>
      <c r="G31" s="75"/>
      <c r="H31" s="75"/>
      <c r="I31" s="75"/>
      <c r="J31" s="75"/>
    </row>
    <row r="32" spans="2:33">
      <c r="B32" s="57" t="s">
        <v>69</v>
      </c>
      <c r="C32" s="75"/>
      <c r="D32" s="75"/>
      <c r="E32" s="75"/>
      <c r="F32" s="75"/>
      <c r="G32" s="75"/>
      <c r="H32" s="75"/>
      <c r="I32" s="75"/>
      <c r="J32" s="75"/>
      <c r="K32" s="54">
        <f>IF(Einrichtungsstandorte!B39="Ganzjahresbetrieb",Einrichtungsstandorte!C48,"0")+IF(Einrichtungsstandorte!B65="Ganzjahresbetrieb",Einrichtungsstandorte!C74,"0")+IF(Einrichtungsstandorte!B90="Ganzjahresbetrieb",Einrichtungsstandorte!C99,"0")+IF(Einrichtungsstandorte!E14="Ganzjahresbetrieb",Einrichtungsstandorte!F23,"0")+IF(Einrichtungsstandorte!E39="Ganzjahresbetrieb",Einrichtungsstandorte!F48,"0")+IF(Einrichtungsstandorte!E65="Ganzjahresbetrieb",Einrichtungsstandorte!F74,"0")+IF(Einrichtungsstandorte!E90="Ganzjahresbetrieb",Einrichtungsstandorte!F99,"0")+IF(Einrichtungsstandorte!H14="Ganzjahresbetrieb",Einrichtungsstandorte!I23,"0")+IF(Einrichtungsstandorte!H39="Ganzjahresbetrieb",Einrichtungsstandorte!I48,"0")+IF(Einrichtungsstandorte!H65="Ganzjahresbetrieb",Einrichtungsstandorte!I74,"0")+IF(Einrichtungsstandorte!H90="Ganzjahresbetrieb",Einrichtungsstandorte!I99,"0")+IF(Einrichtungsstandorte!K14="Ganzjahresbetrieb",Einrichtungsstandorte!L23,"0")+IF(Einrichtungsstandorte!K39="Ganzjahresbetrieb",Einrichtungsstandorte!L48,"0")+IF(Einrichtungsstandorte!K65="Ganzjahresbetrieb",Einrichtungsstandorte!L74,"0")+IF(Einrichtungsstandorte!K90="Ganzjahresbetrieb",Einrichtungsstandorte!L99,"0")+IF(Einrichtungsstandorte!N14="Ganzjahresbetrieb",Einrichtungsstandorte!O23,"0")+IF(Einrichtungsstandorte!N39="Ganzjahresbetrieb",Einrichtungsstandorte!O48,"0")+IF(Einrichtungsstandorte!N65="Ganzjahresbetrieb",Einrichtungsstandorte!O74,"0")+IF(Einrichtungsstandorte!N90="Ganzjahresbetrieb",Einrichtungsstandorte!O99,"0")+IF(Einrichtungsstandorte!Q14="Ganzjahresbetrieb",Einrichtungsstandorte!R23,"0")+IF(Einrichtungsstandorte!Q39="Ganzjahresbetrieb",Einrichtungsstandorte!R48,"0")+IF(Einrichtungsstandorte!Q65="Ganzjahresbetrieb",Einrichtungsstandorte!R74,"0")+IF(Einrichtungsstandorte!Q90="Ganzjahresbetrieb",Einrichtungsstandorte!R99,"0")+IF(Einrichtungsstandorte!T14="Ganzjahresbetrieb",Einrichtungsstandorte!U23,"0")+IF(Einrichtungsstandorte!T39="Ganzjahresbetrieb",Einrichtungsstandorte!U48,"0")+IF(Einrichtungsstandorte!T65="Ganzjahresbetrieb",Einrichtungsstandorte!U74,"0")+IF(Einrichtungsstandorte!T90="Ganzjahresbetrieb",Einrichtungsstandorte!U99,"0")+IF(Einrichtungsstandorte!W14="Ganzjahresbetrieb",Einrichtungsstandorte!X23,"0")+IF(Einrichtungsstandorte!W39="Ganzjahresbetrieb",Einrichtungsstandorte!X48,"0")+IF(Einrichtungsstandorte!W65="Ganzjahresbetrieb",Einrichtungsstandorte!X74,"0")+IF(Einrichtungsstandorte!W90="Ganzjahresbetrieb",Einrichtungsstandorte!X99,"0")+IF(Einrichtungsstandorte!Z14="Ganzjahresbetrieb",Einrichtungsstandorte!AA23,"0")+IF(Einrichtungsstandorte!Z39="Ganzjahresbetrieb",Einrichtungsstandorte!AA48,"0")+IF(Einrichtungsstandorte!Z65="Ganzjahresbetrieb",Einrichtungsstandorte!AA74,"0")+IF(Einrichtungsstandorte!Z90="Ganzjahresbetrieb",Einrichtungsstandorte!AA99,"0")+IF(Einrichtungsstandorte!AC14="Ganzjahresbetrieb",Einrichtungsstandorte!AD23,"0")+IF(Einrichtungsstandorte!AC39="Ganzjahresbetrieb",Einrichtungsstandorte!AD48,"0")+IF(Einrichtungsstandorte!AC65="Ganzjahresbetrieb",Einrichtungsstandorte!AD74,"0")+IF(Einrichtungsstandorte!AC90="Ganzjahresbetrieb",Einrichtungsstandorte!AD99,"0")+IF(Einrichtungsstandorte!AF14="Ganzjahresbetrieb",Einrichtungsstandorte!AG23,"0")+IF(Einrichtungsstandorte!AF39="Ganzjahresbetrieb",Einrichtungsstandorte!AG48,"0")+IF(Einrichtungsstandorte!AF65="Ganzjahresbetrieb",Einrichtungsstandorte!AG74,"0")+IF(Einrichtungsstandorte!AF90="Ganzjahresbetrieb",Einrichtungsstandorte!AG99,"0")+IF(Einrichtungsstandorte!AI14="Ganzjahresbetrieb",Einrichtungsstandorte!AJ23,"0")+IF(Einrichtungsstandorte!AI39="Ganzjahresbetrieb",Einrichtungsstandorte!AJ48,"0")+IF(Einrichtungsstandorte!AI65="Ganzjahresbetrieb",Einrichtungsstandorte!AJ74,"0")+IF(Einrichtungsstandorte!AI90="Ganzjahresbetrieb",Einrichtungsstandorte!AJ99,"0")</f>
        <v>0</v>
      </c>
    </row>
    <row r="34" spans="2:11">
      <c r="B34" s="57" t="s">
        <v>217</v>
      </c>
      <c r="K34" s="54">
        <f>ROUND(Finanzplan!W17*Finanzplan!W23,0)</f>
        <v>0</v>
      </c>
    </row>
  </sheetData>
  <sheetProtection algorithmName="SHA-512" hashValue="OectWX3e8FSOZROgmM0UWYZFiNefoNj5L3LRZjBMCf53GyhkDUbLhU4evJI4+GX3NqxfwQdolHs9SsgZCieLOg==" saltValue="ZxnvOWk47oumwUvSuneO9g==" spinCount="100000" sheet="1" objects="1" scenarios="1"/>
  <mergeCells count="5">
    <mergeCell ref="D13:K13"/>
    <mergeCell ref="L13:S13"/>
    <mergeCell ref="W13:AG13"/>
    <mergeCell ref="AH13:AP13"/>
    <mergeCell ref="T13:V13"/>
  </mergeCells>
  <pageMargins left="0.7" right="0.7" top="0.78740157499999996" bottom="0.78740157499999996" header="0.3" footer="0.3"/>
  <ignoredErrors>
    <ignoredError sqref="R15" 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Grunddaten</vt:lpstr>
      <vt:lpstr>Einrichtungsstandorte</vt:lpstr>
      <vt:lpstr>Finanzplan</vt:lpstr>
      <vt:lpstr>FinPlan1</vt:lpstr>
      <vt:lpstr>FinPlan2</vt:lpstr>
      <vt:lpstr>Daten BESK</vt:lpstr>
      <vt:lpstr>Info_IT</vt:lpstr>
      <vt:lpstr>Einrichtungsstandorte!Druckbereich</vt:lpstr>
      <vt:lpstr>Grunddaten!Druckbereich</vt:lpstr>
    </vt:vector>
  </TitlesOfParts>
  <Company>Land Steiermark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maximilian.tonsern@stmk.gv.at</dc:creator>
  <cp:lastModifiedBy>Haring Christopher</cp:lastModifiedBy>
  <cp:lastPrinted>2025-06-03T05:33:30Z</cp:lastPrinted>
  <dcterms:created xsi:type="dcterms:W3CDTF">2019-04-18T11:22:06Z</dcterms:created>
  <dcterms:modified xsi:type="dcterms:W3CDTF">2025-06-06T04:25:24Z</dcterms:modified>
</cp:coreProperties>
</file>