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M:\10_Pflege-Neu\LPF - Das neue Finanzierungsmodell\_AKTUELLE FILES\"/>
    </mc:Choice>
  </mc:AlternateContent>
  <xr:revisionPtr revIDLastSave="0" documentId="13_ncr:1_{D01C3C42-4AAF-401E-8B5E-C4850D22E2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stenaufschlüsselung" sheetId="1" r:id="rId1"/>
    <sheet name="Rohdaten" sheetId="2" r:id="rId2"/>
  </sheets>
  <definedNames>
    <definedName name="_xlnm.Print_Titles" localSheetId="0">Kostenaufschlüsselung!$22:$22</definedName>
    <definedName name="Spaltentitel1">Anlagevermögen[[#Headers],[Kostenart]]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2" l="1"/>
  <c r="F7" i="1" s="1"/>
  <c r="D14" i="1" l="1"/>
  <c r="F10" i="1" l="1"/>
  <c r="F9" i="1"/>
  <c r="F8" i="1"/>
  <c r="C15" i="1"/>
  <c r="E15" i="1" s="1"/>
  <c r="C1" i="2"/>
  <c r="D1" i="2"/>
  <c r="E1" i="2"/>
  <c r="G1" i="2"/>
  <c r="F1" i="2"/>
  <c r="F11" i="1" l="1"/>
  <c r="C20" i="1"/>
  <c r="E20" i="1" s="1"/>
  <c r="C16" i="1"/>
  <c r="E16" i="1" s="1"/>
  <c r="C19" i="1"/>
  <c r="E19" i="1" s="1"/>
  <c r="C22" i="1"/>
  <c r="E22" i="1" s="1"/>
  <c r="C18" i="1"/>
  <c r="E18" i="1" s="1"/>
  <c r="C21" i="1"/>
  <c r="E21" i="1" s="1"/>
  <c r="C17" i="1"/>
  <c r="E17" i="1" s="1"/>
  <c r="C8" i="1" l="1"/>
</calcChain>
</file>

<file path=xl/sharedStrings.xml><?xml version="1.0" encoding="utf-8"?>
<sst xmlns="http://schemas.openxmlformats.org/spreadsheetml/2006/main" count="35" uniqueCount="28">
  <si>
    <t>Betten</t>
  </si>
  <si>
    <t>Kategorie</t>
  </si>
  <si>
    <t>Grundleistungen</t>
  </si>
  <si>
    <t>Tagsatz</t>
  </si>
  <si>
    <t>keine Pflegegeldstufe</t>
  </si>
  <si>
    <t>Pflegegeldstufe</t>
  </si>
  <si>
    <t>Pflegegeldstufe 1</t>
  </si>
  <si>
    <t>Pflegegeldstufe 2</t>
  </si>
  <si>
    <t>Pflegegeldstufe 3</t>
  </si>
  <si>
    <t>Pflegegeldstufe 4</t>
  </si>
  <si>
    <t>Pflegegeldstufe 5</t>
  </si>
  <si>
    <t>Pflegegeldstufe 6</t>
  </si>
  <si>
    <t>Pflegegeldstufe 7</t>
  </si>
  <si>
    <t>Unterkunft</t>
  </si>
  <si>
    <t>Verpflegung</t>
  </si>
  <si>
    <t>Grundbetreuung</t>
  </si>
  <si>
    <t>7-90</t>
  </si>
  <si>
    <t>besondere Pflegeleistungen</t>
  </si>
  <si>
    <t>Spalte</t>
  </si>
  <si>
    <t>Summe</t>
  </si>
  <si>
    <t>Bitte auswählen</t>
  </si>
  <si>
    <t>Kostenart</t>
  </si>
  <si>
    <r>
      <t>m</t>
    </r>
    <r>
      <rPr>
        <b/>
        <vertAlign val="superscript"/>
        <sz val="11"/>
        <color theme="0"/>
        <rFont val="Century Gothic"/>
        <family val="2"/>
      </rPr>
      <t>2</t>
    </r>
    <r>
      <rPr>
        <b/>
        <sz val="11"/>
        <color theme="0"/>
        <rFont val="Century Gothic"/>
        <family val="2"/>
      </rPr>
      <t xml:space="preserve"> NRF pro Bett</t>
    </r>
  </si>
  <si>
    <t>01.01 - 31.03.</t>
  </si>
  <si>
    <t>01.04. - 31.12.</t>
  </si>
  <si>
    <t>Betrag in EUR</t>
  </si>
  <si>
    <t>in EUR</t>
  </si>
  <si>
    <t>Aufschlüsselung des Tagsatzes ab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</si>
</sst>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#,##0.00\ &quot;€&quot;"/>
    <numFmt numFmtId="167" formatCode="&quot;€&quot;\ #,##0.00"/>
    <numFmt numFmtId="168" formatCode="#,##0.00\ [$€-1];[Red]\-#,##0.00\ [$€-1]"/>
  </numFmts>
  <fonts count="16" x14ac:knownFonts="1">
    <font>
      <sz val="11"/>
      <color theme="1"/>
      <name val="Constantia"/>
      <family val="2"/>
      <scheme val="minor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1"/>
      <name val="Constantia"/>
      <family val="2"/>
      <scheme val="minor"/>
    </font>
    <font>
      <b/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vertAlign val="superscript"/>
      <sz val="11"/>
      <color theme="0"/>
      <name val="Century Gothic"/>
      <family val="2"/>
    </font>
    <font>
      <sz val="8"/>
      <color rgb="FFC00000"/>
      <name val="Century Gothic"/>
      <family val="2"/>
    </font>
    <font>
      <sz val="11"/>
      <color rgb="FFC00000"/>
      <name val="Century Gothic"/>
      <family val="2"/>
    </font>
    <font>
      <b/>
      <sz val="36"/>
      <color theme="1"/>
      <name val="Century Gothic"/>
      <family val="2"/>
    </font>
    <font>
      <sz val="11"/>
      <color theme="1"/>
      <name val="Arial"/>
      <family val="2"/>
    </font>
    <font>
      <sz val="10"/>
      <color rgb="FF000000"/>
      <name val="Times New Roman"/>
      <family val="1"/>
    </font>
    <font>
      <sz val="11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7844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wrapText="1"/>
    </xf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49">
    <xf numFmtId="0" fontId="0" fillId="0" borderId="0" xfId="0">
      <alignment wrapText="1"/>
    </xf>
    <xf numFmtId="0" fontId="5" fillId="0" borderId="0" xfId="0" applyFont="1" applyBorder="1">
      <alignment wrapText="1"/>
    </xf>
    <xf numFmtId="164" fontId="5" fillId="0" borderId="0" xfId="1" applyFont="1" applyAlignment="1"/>
    <xf numFmtId="0" fontId="5" fillId="0" borderId="0" xfId="0" applyFont="1">
      <alignment wrapText="1"/>
    </xf>
    <xf numFmtId="0" fontId="5" fillId="0" borderId="1" xfId="0" applyFont="1" applyBorder="1" applyProtection="1">
      <alignment wrapText="1"/>
      <protection locked="0"/>
    </xf>
    <xf numFmtId="0" fontId="8" fillId="4" borderId="1" xfId="0" applyFont="1" applyFill="1" applyBorder="1">
      <alignment wrapText="1"/>
    </xf>
    <xf numFmtId="0" fontId="5" fillId="0" borderId="3" xfId="0" applyFont="1" applyBorder="1">
      <alignment wrapText="1"/>
    </xf>
    <xf numFmtId="0" fontId="4" fillId="2" borderId="4" xfId="0" applyFont="1" applyFill="1" applyBorder="1">
      <alignment wrapText="1"/>
    </xf>
    <xf numFmtId="0" fontId="4" fillId="3" borderId="5" xfId="0" applyFont="1" applyFill="1" applyBorder="1">
      <alignment wrapText="1"/>
    </xf>
    <xf numFmtId="0" fontId="4" fillId="2" borderId="7" xfId="0" applyFont="1" applyFill="1" applyBorder="1">
      <alignment wrapText="1"/>
    </xf>
    <xf numFmtId="0" fontId="4" fillId="3" borderId="6" xfId="0" applyFont="1" applyFill="1" applyBorder="1">
      <alignment wrapText="1"/>
    </xf>
    <xf numFmtId="0" fontId="5" fillId="5" borderId="1" xfId="0" applyFont="1" applyFill="1" applyBorder="1" applyAlignment="1">
      <alignment horizontal="right" wrapText="1"/>
    </xf>
    <xf numFmtId="0" fontId="5" fillId="0" borderId="1" xfId="0" applyFont="1" applyBorder="1" applyAlignment="1" applyProtection="1">
      <alignment horizontal="right" wrapText="1"/>
      <protection locked="0"/>
    </xf>
    <xf numFmtId="0" fontId="11" fillId="0" borderId="3" xfId="0" applyFont="1" applyBorder="1">
      <alignment wrapText="1"/>
    </xf>
    <xf numFmtId="0" fontId="10" fillId="0" borderId="3" xfId="0" applyFont="1" applyBorder="1">
      <alignment wrapText="1"/>
    </xf>
    <xf numFmtId="0" fontId="2" fillId="0" borderId="0" xfId="0" applyFont="1">
      <alignment wrapText="1"/>
    </xf>
    <xf numFmtId="166" fontId="2" fillId="0" borderId="1" xfId="0" applyNumberFormat="1" applyFont="1" applyFill="1" applyBorder="1" applyAlignment="1"/>
    <xf numFmtId="0" fontId="8" fillId="4" borderId="1" xfId="0" applyFont="1" applyFill="1" applyBorder="1" applyAlignment="1">
      <alignment horizontal="center" wrapText="1"/>
    </xf>
    <xf numFmtId="0" fontId="7" fillId="4" borderId="11" xfId="0" applyFont="1" applyFill="1" applyBorder="1" applyProtection="1">
      <alignment wrapText="1"/>
    </xf>
    <xf numFmtId="0" fontId="7" fillId="4" borderId="10" xfId="0" applyFont="1" applyFill="1" applyBorder="1" applyAlignment="1" applyProtection="1">
      <alignment horizontal="center" wrapText="1"/>
    </xf>
    <xf numFmtId="0" fontId="4" fillId="0" borderId="0" xfId="0" applyFont="1" applyBorder="1" applyProtection="1">
      <alignment wrapText="1"/>
    </xf>
    <xf numFmtId="0" fontId="3" fillId="0" borderId="0" xfId="0" applyFont="1" applyBorder="1" applyProtection="1">
      <alignment wrapText="1"/>
    </xf>
    <xf numFmtId="0" fontId="7" fillId="0" borderId="8" xfId="0" applyFont="1" applyBorder="1" applyProtection="1">
      <alignment wrapText="1"/>
    </xf>
    <xf numFmtId="0" fontId="1" fillId="0" borderId="0" xfId="0" applyFont="1">
      <alignment wrapText="1"/>
    </xf>
    <xf numFmtId="0" fontId="13" fillId="0" borderId="0" xfId="0" applyFont="1">
      <alignment wrapText="1"/>
    </xf>
    <xf numFmtId="0" fontId="13" fillId="0" borderId="2" xfId="0" applyFont="1" applyBorder="1" applyAlignment="1"/>
    <xf numFmtId="167" fontId="13" fillId="0" borderId="0" xfId="0" applyNumberFormat="1" applyFont="1">
      <alignment wrapText="1"/>
    </xf>
    <xf numFmtId="168" fontId="14" fillId="0" borderId="12" xfId="0" applyNumberFormat="1" applyFont="1" applyBorder="1" applyAlignment="1">
      <alignment horizontal="right" vertical="center"/>
    </xf>
    <xf numFmtId="168" fontId="14" fillId="0" borderId="13" xfId="0" applyNumberFormat="1" applyFont="1" applyBorder="1" applyAlignment="1">
      <alignment horizontal="right" vertical="center"/>
    </xf>
    <xf numFmtId="168" fontId="14" fillId="0" borderId="14" xfId="0" applyNumberFormat="1" applyFont="1" applyBorder="1" applyAlignment="1">
      <alignment horizontal="right" vertical="center"/>
    </xf>
    <xf numFmtId="168" fontId="14" fillId="0" borderId="15" xfId="0" applyNumberFormat="1" applyFont="1" applyBorder="1" applyAlignment="1">
      <alignment horizontal="right" vertical="center"/>
    </xf>
    <xf numFmtId="2" fontId="5" fillId="0" borderId="3" xfId="1" applyNumberFormat="1" applyFont="1" applyBorder="1" applyAlignment="1" applyProtection="1">
      <alignment horizontal="center"/>
    </xf>
    <xf numFmtId="2" fontId="4" fillId="0" borderId="3" xfId="1" applyNumberFormat="1" applyFont="1" applyBorder="1" applyAlignment="1" applyProtection="1">
      <alignment horizontal="center"/>
    </xf>
    <xf numFmtId="2" fontId="7" fillId="0" borderId="9" xfId="1" applyNumberFormat="1" applyFont="1" applyBorder="1" applyAlignment="1" applyProtection="1">
      <alignment horizontal="center"/>
    </xf>
    <xf numFmtId="2" fontId="4" fillId="2" borderId="4" xfId="0" applyNumberFormat="1" applyFont="1" applyFill="1" applyBorder="1">
      <alignment wrapText="1"/>
    </xf>
    <xf numFmtId="2" fontId="4" fillId="2" borderId="7" xfId="0" applyNumberFormat="1" applyFont="1" applyFill="1" applyBorder="1">
      <alignment wrapText="1"/>
    </xf>
    <xf numFmtId="2" fontId="4" fillId="3" borderId="6" xfId="1" applyNumberFormat="1" applyFont="1" applyFill="1" applyBorder="1" applyAlignment="1"/>
    <xf numFmtId="2" fontId="4" fillId="3" borderId="5" xfId="1" applyNumberFormat="1" applyFont="1" applyFill="1" applyBorder="1" applyAlignment="1"/>
    <xf numFmtId="0" fontId="7" fillId="0" borderId="16" xfId="0" applyFont="1" applyBorder="1" applyAlignment="1">
      <alignment wrapText="1"/>
    </xf>
    <xf numFmtId="0" fontId="7" fillId="0" borderId="16" xfId="0" applyFont="1" applyBorder="1" applyAlignment="1">
      <alignment horizontal="center" wrapText="1"/>
    </xf>
    <xf numFmtId="2" fontId="15" fillId="0" borderId="1" xfId="0" applyNumberFormat="1" applyFont="1" applyBorder="1" applyAlignment="1"/>
    <xf numFmtId="2" fontId="15" fillId="0" borderId="1" xfId="2" applyNumberFormat="1" applyFont="1" applyBorder="1"/>
    <xf numFmtId="166" fontId="15" fillId="0" borderId="2" xfId="2" applyNumberFormat="1" applyFont="1" applyBorder="1"/>
    <xf numFmtId="166" fontId="15" fillId="0" borderId="2" xfId="0" applyNumberFormat="1" applyFont="1" applyBorder="1" applyAlignment="1"/>
    <xf numFmtId="0" fontId="12" fillId="0" borderId="0" xfId="0" applyFont="1" applyAlignment="1">
      <alignment horizontal="left" vertical="center" wrapText="1"/>
    </xf>
    <xf numFmtId="2" fontId="0" fillId="0" borderId="1" xfId="0" applyNumberFormat="1" applyBorder="1" applyAlignment="1"/>
    <xf numFmtId="17" fontId="15" fillId="0" borderId="0" xfId="0" quotePrefix="1" applyNumberFormat="1" applyFont="1">
      <alignment wrapText="1"/>
    </xf>
    <xf numFmtId="0" fontId="15" fillId="0" borderId="2" xfId="0" applyFont="1" applyBorder="1" applyAlignment="1"/>
    <xf numFmtId="0" fontId="15" fillId="0" borderId="0" xfId="0" applyFont="1">
      <alignment wrapText="1"/>
    </xf>
  </cellXfs>
  <cellStyles count="3">
    <cellStyle name="Komma" xfId="2" builtinId="3"/>
    <cellStyle name="Standard" xfId="0" builtinId="0" customBuiltin="1"/>
    <cellStyle name="Währung" xfId="1" builtinId="4" customBuiltin="1"/>
  </cellStyles>
  <dxfs count="10">
    <dxf>
      <numFmt numFmtId="164" formatCode="_-* #,##0\ &quot;€&quot;_-;\-* #,##0\ &quot;€&quot;_-;_-* &quot;-&quot;\ &quot;€&quot;_-;_-@_-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fill>
        <patternFill patternType="solid">
          <fgColor indexed="64"/>
          <bgColor rgb="FF0078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Anlagevermögen" defaultPivotStyle="PivotStyleLight16">
    <tableStyle name="Anlagevermögen" pivot="0" count="4" xr9:uid="{00000000-0011-0000-FFFF-FFFF00000000}">
      <tableStyleElement type="wholeTable" dxfId="9"/>
      <tableStyleElement type="headerRow" dxfId="8"/>
      <tableStyleElement type="totalRow" dxfId="7"/>
      <tableStyleElement type="firstRowStripe" dxfId="6"/>
    </tableStyle>
  </tableStyles>
  <colors>
    <mruColors>
      <color rgb="FF0078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>
                <a:latin typeface="Arial Narrow" panose="020B0606020202030204" pitchFamily="34" charset="0"/>
              </a:defRPr>
            </a:pPr>
            <a:r>
              <a:rPr lang="en-US">
                <a:latin typeface="Arial Narrow" panose="020B0606020202030204" pitchFamily="34" charset="0"/>
              </a:rPr>
              <a:t>Aufschlüsselung des Entgelts</a:t>
            </a:r>
          </a:p>
        </c:rich>
      </c:tx>
      <c:layout>
        <c:manualLayout>
          <c:xMode val="edge"/>
          <c:yMode val="edge"/>
          <c:x val="0.3428070385696835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439434511623285"/>
          <c:y val="7.269865914647991E-2"/>
          <c:w val="0.48545974031236178"/>
          <c:h val="0.84026341777700309"/>
        </c:manualLayout>
      </c:layout>
      <c:pieChart>
        <c:varyColors val="1"/>
        <c:ser>
          <c:idx val="0"/>
          <c:order val="0"/>
          <c:tx>
            <c:strRef>
              <c:f>Kostenaufschlüsselung!$F$6</c:f>
              <c:strCache>
                <c:ptCount val="1"/>
                <c:pt idx="0">
                  <c:v>Betrag in EUR</c:v>
                </c:pt>
              </c:strCache>
            </c:strRef>
          </c:tx>
          <c:spPr>
            <a:ln w="19050"/>
            <a:effectLst/>
            <a:scene3d>
              <a:camera prst="orthographicFront"/>
              <a:lightRig rig="threePt" dir="t"/>
            </a:scene3d>
          </c:spPr>
          <c:dPt>
            <c:idx val="0"/>
            <c:bubble3D val="0"/>
            <c:spPr>
              <a:solidFill>
                <a:srgbClr val="007844"/>
              </a:solidFill>
              <a:ln w="19050"/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4-A808-43C1-8755-60F30B40A5AC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/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B-A808-43C1-8755-60F30B40A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/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8-A808-43C1-8755-60F30B40A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/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2-A808-43C1-8755-60F30B40A5AC}"/>
              </c:ext>
            </c:extLst>
          </c:dPt>
          <c:dLbls>
            <c:numFmt formatCode="General" sourceLinked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baseline="0">
                    <a:latin typeface="Arial Narrow" panose="020B0606020202030204" pitchFamily="34" charset="0"/>
                  </a:defRPr>
                </a:pPr>
                <a:endParaRPr lang="de-DE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Kostenaufschlüsselung!$E$7:$E$10</c:f>
              <c:strCache>
                <c:ptCount val="4"/>
                <c:pt idx="0">
                  <c:v>Unterkunft</c:v>
                </c:pt>
                <c:pt idx="1">
                  <c:v>Verpflegung</c:v>
                </c:pt>
                <c:pt idx="2">
                  <c:v>Grundbetreuung</c:v>
                </c:pt>
                <c:pt idx="3">
                  <c:v>besondere Pflegeleistungen</c:v>
                </c:pt>
              </c:strCache>
            </c:strRef>
          </c:cat>
          <c:val>
            <c:numRef>
              <c:f>Kostenaufschlüsselung!$F$7:$F$10</c:f>
              <c:numCache>
                <c:formatCode>0.00</c:formatCode>
                <c:ptCount val="4"/>
                <c:pt idx="0">
                  <c:v>46.995643212426238</c:v>
                </c:pt>
                <c:pt idx="1">
                  <c:v>18.257241213145619</c:v>
                </c:pt>
                <c:pt idx="2">
                  <c:v>13.954685097784694</c:v>
                </c:pt>
                <c:pt idx="3">
                  <c:v>85.64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0-41D9-8667-C218A5565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10"/>
      </c:pieChart>
      <c:spPr>
        <a:solidFill>
          <a:sysClr val="window" lastClr="FFFFFF"/>
        </a:solidFill>
        <a:effectLst>
          <a:outerShdw blurRad="50800" dist="50800" dir="5400000" algn="ctr" rotWithShape="0">
            <a:schemeClr val="bg1"/>
          </a:outerShdw>
        </a:effectLst>
      </c:spPr>
    </c:plotArea>
    <c:plotVisOnly val="1"/>
    <c:dispBlanksAs val="gap"/>
    <c:showDLblsOverMax val="0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444499</xdr:colOff>
      <xdr:row>13</xdr:row>
      <xdr:rowOff>27213</xdr:rowOff>
    </xdr:from>
    <xdr:to>
      <xdr:col>14</xdr:col>
      <xdr:colOff>87539</xdr:colOff>
      <xdr:row>25</xdr:row>
      <xdr:rowOff>208643</xdr:rowOff>
    </xdr:to>
    <xdr:graphicFrame macro="">
      <xdr:nvGraphicFramePr>
        <xdr:cNvPr id="2" name="Mein Anlagevermögen" descr="Dreidimensionales Kreisdiagramm mit der Aufteilung des Anlagevermögen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nlagevermögen" displayName="Anlagevermögen" ref="E6:F10" headerRowDxfId="5" dataDxfId="4" totalsRowDxfId="3">
  <autoFilter ref="E6:F10" xr:uid="{00000000-0009-0000-0100-000001000000}"/>
  <tableColumns count="2">
    <tableColumn id="1" xr3:uid="{00000000-0010-0000-0000-000001000000}" name="Kostenart" totalsRowLabel="Ergebnis" dataDxfId="2"/>
    <tableColumn id="2" xr3:uid="{00000000-0010-0000-0000-000002000000}" name="Betrag in EUR" totalsRowFunction="sum" dataDxfId="1" totalsRowDxfId="0" dataCellStyle="Währung"/>
  </tableColumns>
  <tableStyleInfo name="Anlagevermögen" showFirstColumn="0" showLastColumn="0" showRowStripes="1" showColumnStripes="0"/>
  <extLst>
    <ext xmlns:x14="http://schemas.microsoft.com/office/spreadsheetml/2009/9/main" uri="{504A1905-F514-4f6f-8877-14C23A59335A}">
      <x14:table altTextSummary="Geben Sie den Anlagentyp und den entsprechenden Betrag in dieser Tabelle ein."/>
    </ext>
  </extLst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4"/>
    <pageSetUpPr fitToPage="1"/>
  </sheetPr>
  <dimension ref="A2:AJ54"/>
  <sheetViews>
    <sheetView showGridLines="0" tabSelected="1" topLeftCell="A4" zoomScale="70" zoomScaleNormal="70" workbookViewId="0">
      <selection activeCell="D26" sqref="D26"/>
    </sheetView>
  </sheetViews>
  <sheetFormatPr baseColWidth="10" defaultColWidth="9" defaultRowHeight="30" customHeight="1" x14ac:dyDescent="0.25"/>
  <cols>
    <col min="1" max="1" width="2.58203125" style="3" customWidth="1"/>
    <col min="2" max="2" width="21" style="3" customWidth="1"/>
    <col min="3" max="3" width="18.75" style="3" customWidth="1"/>
    <col min="4" max="4" width="28.83203125" style="3" customWidth="1"/>
    <col min="5" max="5" width="19.5" style="3" customWidth="1"/>
    <col min="6" max="6" width="17.75" style="3" customWidth="1"/>
    <col min="7" max="8" width="9" style="3"/>
    <col min="9" max="9" width="26.83203125" style="3" bestFit="1" customWidth="1"/>
    <col min="10" max="10" width="18.08203125" style="3" customWidth="1"/>
    <col min="11" max="16" width="9" style="3"/>
    <col min="17" max="17" width="9" style="3" customWidth="1"/>
    <col min="18" max="22" width="9" style="3"/>
    <col min="23" max="43" width="0" style="3" hidden="1" customWidth="1"/>
    <col min="44" max="16384" width="9" style="3"/>
  </cols>
  <sheetData>
    <row r="2" spans="1:6" ht="110.25" customHeight="1" x14ac:dyDescent="0.25">
      <c r="B2" s="44" t="s">
        <v>27</v>
      </c>
      <c r="C2" s="44"/>
      <c r="D2" s="44"/>
      <c r="E2" s="44"/>
    </row>
    <row r="6" spans="1:6" ht="30" customHeight="1" x14ac:dyDescent="0.3">
      <c r="B6" s="5" t="s">
        <v>0</v>
      </c>
      <c r="C6" s="4">
        <v>105</v>
      </c>
      <c r="D6" s="14" t="s">
        <v>20</v>
      </c>
      <c r="E6" s="18" t="s">
        <v>21</v>
      </c>
      <c r="F6" s="19" t="s">
        <v>25</v>
      </c>
    </row>
    <row r="7" spans="1:6" ht="30" customHeight="1" x14ac:dyDescent="0.3">
      <c r="B7" s="5" t="s">
        <v>22</v>
      </c>
      <c r="C7" s="4">
        <v>49</v>
      </c>
      <c r="D7" s="14" t="s">
        <v>20</v>
      </c>
      <c r="E7" s="20" t="s">
        <v>13</v>
      </c>
      <c r="F7" s="31">
        <f>IF(C6&lt;=90,HLOOKUP(Kostenaufschlüsselung!C7,Rohdaten!C2:G7,5,FALSE),VLOOKUP(C6,Rohdaten!A7:G166,Rohdaten!P3,FALSE))</f>
        <v>46.995643212426238</v>
      </c>
    </row>
    <row r="8" spans="1:6" ht="30" customHeight="1" x14ac:dyDescent="0.3">
      <c r="B8" s="5" t="s">
        <v>1</v>
      </c>
      <c r="C8" s="11" t="str">
        <f>C7&amp;"/"&amp;C6</f>
        <v>49/105</v>
      </c>
      <c r="D8" s="13"/>
      <c r="E8" s="21" t="s">
        <v>14</v>
      </c>
      <c r="F8" s="31">
        <f>HLOOKUP(Kostenaufschlüsselung!C7,Rohdaten!C2:G4,2,FALSE)</f>
        <v>18.257241213145619</v>
      </c>
    </row>
    <row r="9" spans="1:6" ht="30" customHeight="1" x14ac:dyDescent="0.3">
      <c r="B9" s="5" t="s">
        <v>5</v>
      </c>
      <c r="C9" s="12" t="s">
        <v>9</v>
      </c>
      <c r="D9" s="14" t="s">
        <v>20</v>
      </c>
      <c r="E9" s="20" t="s">
        <v>15</v>
      </c>
      <c r="F9" s="32">
        <f>HLOOKUP(Kostenaufschlüsselung!C7,Rohdaten!C2:G4,3,FALSE)</f>
        <v>13.954685097784694</v>
      </c>
    </row>
    <row r="10" spans="1:6" ht="30" customHeight="1" x14ac:dyDescent="0.3">
      <c r="D10" s="14"/>
      <c r="E10" s="20" t="s">
        <v>17</v>
      </c>
      <c r="F10" s="31">
        <f>VLOOKUP(C9,B15:E22,3,FALSE)</f>
        <v>85.64</v>
      </c>
    </row>
    <row r="11" spans="1:6" ht="30" customHeight="1" x14ac:dyDescent="0.3">
      <c r="D11" s="6"/>
      <c r="E11" s="22" t="s">
        <v>19</v>
      </c>
      <c r="F11" s="33">
        <f>F7+F8+F9+F10</f>
        <v>164.84756952335655</v>
      </c>
    </row>
    <row r="13" spans="1:6" ht="30" customHeight="1" x14ac:dyDescent="0.3">
      <c r="A13" s="1"/>
      <c r="C13" s="38"/>
      <c r="D13" s="38"/>
      <c r="E13" s="39" t="s">
        <v>26</v>
      </c>
    </row>
    <row r="14" spans="1:6" ht="30" customHeight="1" x14ac:dyDescent="0.3">
      <c r="A14" s="6"/>
      <c r="B14" s="5" t="s">
        <v>5</v>
      </c>
      <c r="C14" s="17" t="s">
        <v>2</v>
      </c>
      <c r="D14" s="17" t="str">
        <f>"Pflegezuschlag " &amp; C10</f>
        <v xml:space="preserve">Pflegezuschlag </v>
      </c>
      <c r="E14" s="17" t="s">
        <v>3</v>
      </c>
    </row>
    <row r="15" spans="1:6" ht="30" customHeight="1" x14ac:dyDescent="0.25">
      <c r="B15" s="7" t="s">
        <v>4</v>
      </c>
      <c r="C15" s="34">
        <f>HLOOKUP(Kostenaufschlüsselung!C7,Rohdaten!C2:G4,2,FALSE)+HLOOKUP(Kostenaufschlüsselung!C7,Rohdaten!C2:G4,3,FALSE)+IF(C6&lt;=90,HLOOKUP(Kostenaufschlüsselung!C7,Rohdaten!C2:G7,5,FALSE),VLOOKUP(C6,Rohdaten!A7:G166,Rohdaten!P3,FALSE))</f>
        <v>79.20756952335654</v>
      </c>
      <c r="D15" s="35">
        <v>0</v>
      </c>
      <c r="E15" s="34">
        <f>SUM(C15:D15)</f>
        <v>79.20756952335654</v>
      </c>
    </row>
    <row r="16" spans="1:6" ht="30" customHeight="1" x14ac:dyDescent="0.25">
      <c r="B16" s="10" t="s">
        <v>6</v>
      </c>
      <c r="C16" s="36">
        <f t="shared" ref="C16:C22" si="0">$C$15</f>
        <v>79.20756952335654</v>
      </c>
      <c r="D16" s="36">
        <v>22.02</v>
      </c>
      <c r="E16" s="36">
        <f t="shared" ref="E16:E22" si="1">SUM(C16:D16)</f>
        <v>101.22756952335654</v>
      </c>
    </row>
    <row r="17" spans="2:27" ht="30" customHeight="1" x14ac:dyDescent="0.25">
      <c r="B17" s="9" t="s">
        <v>7</v>
      </c>
      <c r="C17" s="35">
        <f t="shared" si="0"/>
        <v>79.20756952335654</v>
      </c>
      <c r="D17" s="35">
        <v>35.01</v>
      </c>
      <c r="E17" s="35">
        <f t="shared" si="1"/>
        <v>114.21756952335653</v>
      </c>
    </row>
    <row r="18" spans="2:27" ht="30" customHeight="1" x14ac:dyDescent="0.25">
      <c r="B18" s="10" t="s">
        <v>8</v>
      </c>
      <c r="C18" s="36">
        <f t="shared" si="0"/>
        <v>79.20756952335654</v>
      </c>
      <c r="D18" s="36">
        <v>56.1</v>
      </c>
      <c r="E18" s="36">
        <f t="shared" si="1"/>
        <v>135.30756952335653</v>
      </c>
    </row>
    <row r="19" spans="2:27" ht="30" customHeight="1" x14ac:dyDescent="0.25">
      <c r="B19" s="9" t="s">
        <v>9</v>
      </c>
      <c r="C19" s="35">
        <f t="shared" si="0"/>
        <v>79.20756952335654</v>
      </c>
      <c r="D19" s="35">
        <v>85.64</v>
      </c>
      <c r="E19" s="35">
        <f t="shared" si="1"/>
        <v>164.84756952335653</v>
      </c>
    </row>
    <row r="20" spans="2:27" ht="30" customHeight="1" x14ac:dyDescent="0.25">
      <c r="B20" s="10" t="s">
        <v>10</v>
      </c>
      <c r="C20" s="36">
        <f t="shared" si="0"/>
        <v>79.20756952335654</v>
      </c>
      <c r="D20" s="36">
        <v>105.33</v>
      </c>
      <c r="E20" s="36">
        <f t="shared" si="1"/>
        <v>184.53756952335652</v>
      </c>
    </row>
    <row r="21" spans="2:27" ht="30" customHeight="1" x14ac:dyDescent="0.25">
      <c r="B21" s="9" t="s">
        <v>11</v>
      </c>
      <c r="C21" s="35">
        <f t="shared" si="0"/>
        <v>79.20756952335654</v>
      </c>
      <c r="D21" s="35">
        <v>122.7</v>
      </c>
      <c r="E21" s="35">
        <f t="shared" si="1"/>
        <v>201.90756952335653</v>
      </c>
    </row>
    <row r="22" spans="2:27" ht="30" customHeight="1" x14ac:dyDescent="0.25">
      <c r="B22" s="8" t="s">
        <v>12</v>
      </c>
      <c r="C22" s="37">
        <f t="shared" si="0"/>
        <v>79.20756952335654</v>
      </c>
      <c r="D22" s="37">
        <v>129.94</v>
      </c>
      <c r="E22" s="37">
        <f t="shared" si="1"/>
        <v>209.14756952335654</v>
      </c>
    </row>
    <row r="24" spans="2:27" ht="30" customHeight="1" x14ac:dyDescent="0.25">
      <c r="AA24" s="3">
        <v>45</v>
      </c>
    </row>
    <row r="25" spans="2:27" ht="30" customHeight="1" x14ac:dyDescent="0.25">
      <c r="AA25" s="3">
        <v>46</v>
      </c>
    </row>
    <row r="26" spans="2:27" ht="30" customHeight="1" x14ac:dyDescent="0.25">
      <c r="AA26" s="3">
        <v>47</v>
      </c>
    </row>
    <row r="27" spans="2:27" ht="30" customHeight="1" x14ac:dyDescent="0.25">
      <c r="AA27" s="3">
        <v>48</v>
      </c>
    </row>
    <row r="28" spans="2:27" ht="30" customHeight="1" x14ac:dyDescent="0.25">
      <c r="B28" s="1"/>
      <c r="C28" s="2"/>
      <c r="AA28" s="3">
        <v>49</v>
      </c>
    </row>
    <row r="38" spans="32:36" ht="30" customHeight="1" x14ac:dyDescent="0.25">
      <c r="AG38" s="15"/>
      <c r="AH38" s="15"/>
      <c r="AI38" s="15"/>
    </row>
    <row r="39" spans="32:36" ht="30" customHeight="1" x14ac:dyDescent="0.25">
      <c r="AG39" s="15"/>
      <c r="AH39" s="15"/>
      <c r="AI39" s="15"/>
    </row>
    <row r="40" spans="32:36" ht="30" customHeight="1" x14ac:dyDescent="0.25">
      <c r="AG40" s="15"/>
      <c r="AH40" s="15"/>
      <c r="AI40" s="15"/>
    </row>
    <row r="41" spans="32:36" ht="30" customHeight="1" x14ac:dyDescent="0.25">
      <c r="AG41" s="15"/>
      <c r="AH41" s="15"/>
      <c r="AI41" s="15"/>
    </row>
    <row r="42" spans="32:36" ht="30" customHeight="1" x14ac:dyDescent="0.25">
      <c r="AG42" s="15"/>
      <c r="AH42" s="15"/>
      <c r="AI42" s="15"/>
    </row>
    <row r="43" spans="32:36" ht="30" customHeight="1" x14ac:dyDescent="0.25">
      <c r="AG43" s="15"/>
      <c r="AH43" s="15"/>
      <c r="AI43" s="15"/>
    </row>
    <row r="44" spans="32:36" ht="30" customHeight="1" x14ac:dyDescent="0.25">
      <c r="AG44" s="15"/>
      <c r="AH44" s="15"/>
      <c r="AI44" s="15"/>
    </row>
    <row r="45" spans="32:36" ht="30" customHeight="1" x14ac:dyDescent="0.25">
      <c r="AG45" s="23" t="s">
        <v>23</v>
      </c>
      <c r="AH45" s="23" t="s">
        <v>24</v>
      </c>
      <c r="AI45" s="15"/>
      <c r="AJ45" s="15"/>
    </row>
    <row r="46" spans="32:36" ht="30" customHeight="1" x14ac:dyDescent="0.25">
      <c r="AF46" s="3">
        <v>2</v>
      </c>
      <c r="AG46" s="16">
        <v>0</v>
      </c>
      <c r="AH46" s="16">
        <v>0</v>
      </c>
      <c r="AI46" s="15"/>
      <c r="AJ46" s="15"/>
    </row>
    <row r="47" spans="32:36" ht="30" customHeight="1" x14ac:dyDescent="0.25">
      <c r="AF47" s="3">
        <v>3</v>
      </c>
      <c r="AG47" s="16">
        <v>16.38</v>
      </c>
      <c r="AH47" s="16">
        <v>16.79</v>
      </c>
      <c r="AI47" s="15"/>
      <c r="AJ47" s="15"/>
    </row>
    <row r="48" spans="32:36" ht="30" customHeight="1" x14ac:dyDescent="0.25">
      <c r="AF48" s="3">
        <v>4</v>
      </c>
      <c r="AG48" s="16">
        <v>23.68</v>
      </c>
      <c r="AH48" s="16">
        <v>26.77</v>
      </c>
      <c r="AI48" s="15"/>
      <c r="AJ48" s="15"/>
    </row>
    <row r="49" spans="32:36" ht="30" customHeight="1" x14ac:dyDescent="0.25">
      <c r="AF49" s="3">
        <v>5</v>
      </c>
      <c r="AG49" s="16">
        <v>42.22</v>
      </c>
      <c r="AH49" s="16">
        <v>42.99</v>
      </c>
      <c r="AI49" s="15"/>
      <c r="AJ49" s="15"/>
    </row>
    <row r="50" spans="32:36" ht="30" customHeight="1" x14ac:dyDescent="0.25">
      <c r="AF50" s="3">
        <v>6</v>
      </c>
      <c r="AG50" s="16">
        <v>62.18</v>
      </c>
      <c r="AH50" s="16">
        <v>65.7</v>
      </c>
      <c r="AI50" s="15"/>
      <c r="AJ50" s="15"/>
    </row>
    <row r="51" spans="32:36" ht="30" customHeight="1" x14ac:dyDescent="0.25">
      <c r="AF51" s="3">
        <v>7</v>
      </c>
      <c r="AG51" s="16">
        <v>75.77</v>
      </c>
      <c r="AH51" s="16">
        <v>80.84</v>
      </c>
      <c r="AI51" s="15"/>
      <c r="AJ51" s="15"/>
    </row>
    <row r="52" spans="32:36" ht="30" customHeight="1" x14ac:dyDescent="0.25">
      <c r="AF52" s="3">
        <v>8</v>
      </c>
      <c r="AG52" s="16">
        <v>92.38</v>
      </c>
      <c r="AH52" s="16">
        <v>94.19</v>
      </c>
      <c r="AI52" s="15"/>
      <c r="AJ52" s="15"/>
    </row>
    <row r="53" spans="32:36" ht="30" customHeight="1" x14ac:dyDescent="0.25">
      <c r="AF53" s="3">
        <v>9</v>
      </c>
      <c r="AG53" s="16">
        <v>97.83</v>
      </c>
      <c r="AH53" s="16">
        <v>99.76</v>
      </c>
      <c r="AI53" s="15"/>
      <c r="AJ53" s="15"/>
    </row>
    <row r="54" spans="32:36" ht="30" customHeight="1" x14ac:dyDescent="0.25">
      <c r="AI54" s="15"/>
      <c r="AJ54" s="15"/>
    </row>
  </sheetData>
  <sheetProtection selectLockedCells="1"/>
  <mergeCells count="1">
    <mergeCell ref="B2:E2"/>
  </mergeCells>
  <dataValidations count="8">
    <dataValidation allowBlank="1" showInputMessage="1" showErrorMessage="1" prompt="Erstellen Sie auf diesem Arbeitsblatt ein Kreisdiagramm für das 21. Jahrhundert. Geben Sie die Anlagedetails in der Tabelle &quot;Anlagevermögen&quot; ab Zelle B1 ein. Ein Kreisdiagramm mit der Darstellung der Anlagenverteilung ist in Zelle E2." sqref="A22" xr:uid="{00000000-0002-0000-0000-000000000000}"/>
    <dataValidation allowBlank="1" showInputMessage="1" showErrorMessage="1" prompt="Geben Sie in dieser Spalte unter dieser Überschrift die Art des Guthabens ein. Verwenden Sie Überschriftsfilter, um bestimmte Einträge zu finden." sqref="E6" xr:uid="{00000000-0002-0000-0000-000001000000}"/>
    <dataValidation allowBlank="1" showInputMessage="1" showErrorMessage="1" prompt="Geben Sie in dieser Spalte unter dieser Überschrift den Betrag ein." sqref="F6" xr:uid="{00000000-0002-0000-0000-000002000000}"/>
    <dataValidation allowBlank="1" showInputMessage="1" showErrorMessage="1" prompt="Ein Kreisdiagramm &quot;Mein Anlagevermögen&quot; mit der Darstellung der Anlagenverteilung ist in dieser Zelle." sqref="E23" xr:uid="{00000000-0002-0000-0000-000003000000}"/>
    <dataValidation type="whole" allowBlank="1" showInputMessage="1" showErrorMessage="1" sqref="C6" xr:uid="{00000000-0002-0000-0000-000004000000}">
      <formula1>1</formula1>
      <formula2>250</formula2>
    </dataValidation>
    <dataValidation type="list" allowBlank="1" showInputMessage="1" showErrorMessage="1" sqref="C7" xr:uid="{00000000-0002-0000-0000-000005000000}">
      <formula1>$AA$24:$AA$28</formula1>
    </dataValidation>
    <dataValidation type="list" allowBlank="1" showInputMessage="1" showErrorMessage="1" sqref="C9" xr:uid="{00000000-0002-0000-0000-000006000000}">
      <formula1>$B$15:$B$22</formula1>
    </dataValidation>
    <dataValidation type="list" allowBlank="1" showInputMessage="1" showErrorMessage="1" sqref="C10" xr:uid="{00000000-0002-0000-0000-000007000000}">
      <formula1>$AG$45:$AH$45</formula1>
    </dataValidation>
  </dataValidations>
  <printOptions horizontalCentered="1"/>
  <pageMargins left="0.5" right="0.5" top="0.5" bottom="0.5" header="0.3" footer="0.3"/>
  <pageSetup paperSize="9" scale="89" fitToHeight="0" orientation="landscape"/>
  <headerFooter differentFirst="1">
    <oddFooter>Page &amp;P of &amp;N</oddFooter>
  </headerFooter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P255"/>
  <sheetViews>
    <sheetView workbookViewId="0">
      <selection activeCell="C7" sqref="C7:G166"/>
    </sheetView>
  </sheetViews>
  <sheetFormatPr baseColWidth="10" defaultColWidth="11" defaultRowHeight="14" x14ac:dyDescent="0.3"/>
  <cols>
    <col min="1" max="1" width="11" style="24"/>
    <col min="2" max="2" width="16.33203125" style="24" bestFit="1" customWidth="1"/>
    <col min="3" max="16384" width="11" style="24"/>
  </cols>
  <sheetData>
    <row r="1" spans="1:16" x14ac:dyDescent="0.3">
      <c r="C1" s="24">
        <f>COLUMN(C2)</f>
        <v>3</v>
      </c>
      <c r="D1" s="24">
        <f>COLUMN(D2)</f>
        <v>4</v>
      </c>
      <c r="E1" s="24">
        <f>COLUMN(E2)</f>
        <v>5</v>
      </c>
      <c r="F1" s="24">
        <f>COLUMN(F2)</f>
        <v>6</v>
      </c>
      <c r="G1" s="24">
        <f>COLUMN(G2)</f>
        <v>7</v>
      </c>
    </row>
    <row r="2" spans="1:16" x14ac:dyDescent="0.3">
      <c r="B2" s="25"/>
      <c r="C2" s="25">
        <v>45</v>
      </c>
      <c r="D2" s="25">
        <v>46</v>
      </c>
      <c r="E2" s="25">
        <v>47</v>
      </c>
      <c r="F2" s="25">
        <v>48</v>
      </c>
      <c r="G2" s="25">
        <v>49</v>
      </c>
      <c r="J2" s="25">
        <v>45</v>
      </c>
      <c r="K2" s="25">
        <v>46</v>
      </c>
      <c r="L2" s="25">
        <v>47</v>
      </c>
      <c r="M2" s="25">
        <v>48</v>
      </c>
      <c r="N2" s="25">
        <v>49</v>
      </c>
      <c r="P2" s="24" t="s">
        <v>18</v>
      </c>
    </row>
    <row r="3" spans="1:16" x14ac:dyDescent="0.3">
      <c r="B3" s="25" t="s">
        <v>14</v>
      </c>
      <c r="C3" s="42">
        <v>18.257241213145619</v>
      </c>
      <c r="D3" s="42">
        <v>18.257241213145619</v>
      </c>
      <c r="E3" s="42">
        <v>18.257241213145619</v>
      </c>
      <c r="F3" s="42">
        <v>18.257241213145619</v>
      </c>
      <c r="G3" s="42">
        <v>18.257241213145619</v>
      </c>
      <c r="J3" s="24">
        <v>3</v>
      </c>
      <c r="K3" s="24">
        <v>4</v>
      </c>
      <c r="L3" s="24">
        <v>5</v>
      </c>
      <c r="M3" s="24">
        <v>6</v>
      </c>
      <c r="N3" s="24">
        <v>7</v>
      </c>
      <c r="P3" s="24">
        <f>HLOOKUP(Kostenaufschlüsselung!C7,Rohdaten!J2:N3,2,FALSE)</f>
        <v>7</v>
      </c>
    </row>
    <row r="4" spans="1:16" x14ac:dyDescent="0.3">
      <c r="B4" s="25" t="s">
        <v>15</v>
      </c>
      <c r="C4" s="43">
        <v>13.174662475798902</v>
      </c>
      <c r="D4" s="43">
        <v>13.369668131295347</v>
      </c>
      <c r="E4" s="43">
        <v>13.564673786791795</v>
      </c>
      <c r="F4" s="43">
        <v>13.759679442288244</v>
      </c>
      <c r="G4" s="43">
        <v>13.954685097784694</v>
      </c>
    </row>
    <row r="5" spans="1:16" ht="14.5" thickBot="1" x14ac:dyDescent="0.35"/>
    <row r="6" spans="1:16" ht="15" thickBot="1" x14ac:dyDescent="0.4">
      <c r="A6" s="46" t="s">
        <v>16</v>
      </c>
      <c r="B6" s="47" t="s">
        <v>13</v>
      </c>
      <c r="C6" s="45">
        <v>47.057554177237542</v>
      </c>
      <c r="D6" s="45">
        <v>47.199383447482262</v>
      </c>
      <c r="E6" s="45">
        <v>47.341212157245472</v>
      </c>
      <c r="F6" s="45">
        <v>47.483040867008711</v>
      </c>
      <c r="G6" s="45">
        <v>47.624869576771921</v>
      </c>
      <c r="J6" s="27">
        <v>66.27</v>
      </c>
      <c r="K6" s="28">
        <v>66.540000000000006</v>
      </c>
      <c r="L6" s="28">
        <v>66.819999999999993</v>
      </c>
      <c r="M6" s="28">
        <v>67.099999999999994</v>
      </c>
      <c r="N6" s="28">
        <v>67.38</v>
      </c>
    </row>
    <row r="7" spans="1:16" ht="14.5" thickBot="1" x14ac:dyDescent="0.35">
      <c r="A7" s="48">
        <v>91</v>
      </c>
      <c r="B7" s="48"/>
      <c r="C7" s="41">
        <v>47.009152149210955</v>
      </c>
      <c r="D7" s="41">
        <v>47.150981419455661</v>
      </c>
      <c r="E7" s="41">
        <v>47.292810129218893</v>
      </c>
      <c r="F7" s="41">
        <v>47.434638838982117</v>
      </c>
      <c r="G7" s="41">
        <v>47.576467548745342</v>
      </c>
      <c r="J7" s="29">
        <v>66.23</v>
      </c>
      <c r="K7" s="30">
        <v>66.510000000000005</v>
      </c>
      <c r="L7" s="30">
        <v>66.78</v>
      </c>
      <c r="M7" s="30">
        <v>67.06</v>
      </c>
      <c r="N7" s="30">
        <v>67.34</v>
      </c>
    </row>
    <row r="8" spans="1:16" ht="14.5" thickBot="1" x14ac:dyDescent="0.35">
      <c r="A8" s="48">
        <v>92</v>
      </c>
      <c r="B8" s="48"/>
      <c r="C8" s="40">
        <v>46.961802339184949</v>
      </c>
      <c r="D8" s="40">
        <v>47.103631609429655</v>
      </c>
      <c r="E8" s="40">
        <v>47.245460319192873</v>
      </c>
      <c r="F8" s="40">
        <v>47.387289028956118</v>
      </c>
      <c r="G8" s="40">
        <v>47.529117738719329</v>
      </c>
      <c r="J8" s="29">
        <v>66.19</v>
      </c>
      <c r="K8" s="30">
        <v>66.47</v>
      </c>
      <c r="L8" s="30">
        <v>66.75</v>
      </c>
      <c r="M8" s="30">
        <v>67.02</v>
      </c>
      <c r="N8" s="30">
        <v>67.3</v>
      </c>
    </row>
    <row r="9" spans="1:16" ht="14.5" thickBot="1" x14ac:dyDescent="0.35">
      <c r="A9" s="48">
        <v>93</v>
      </c>
      <c r="B9" s="48"/>
      <c r="C9" s="40">
        <v>46.915470804643363</v>
      </c>
      <c r="D9" s="40">
        <v>47.057300074888062</v>
      </c>
      <c r="E9" s="40">
        <v>47.199128784651293</v>
      </c>
      <c r="F9" s="40">
        <v>47.340957494414525</v>
      </c>
      <c r="G9" s="40">
        <v>47.482786204177742</v>
      </c>
      <c r="J9" s="29">
        <v>66.150000000000006</v>
      </c>
      <c r="K9" s="30">
        <v>66.430000000000007</v>
      </c>
      <c r="L9" s="30">
        <v>66.709999999999994</v>
      </c>
      <c r="M9" s="30">
        <v>66.989999999999995</v>
      </c>
      <c r="N9" s="30">
        <v>67.27</v>
      </c>
    </row>
    <row r="10" spans="1:16" ht="14.5" thickBot="1" x14ac:dyDescent="0.35">
      <c r="A10" s="48">
        <v>94</v>
      </c>
      <c r="B10" s="48"/>
      <c r="C10" s="40">
        <v>46.870125047432445</v>
      </c>
      <c r="D10" s="40">
        <v>47.011954317677151</v>
      </c>
      <c r="E10" s="40">
        <v>47.153783027440383</v>
      </c>
      <c r="F10" s="40">
        <v>47.295611737203615</v>
      </c>
      <c r="G10" s="40">
        <v>47.437440446966832</v>
      </c>
      <c r="J10" s="29">
        <v>66.11</v>
      </c>
      <c r="K10" s="30">
        <v>66.39</v>
      </c>
      <c r="L10" s="30">
        <v>66.67</v>
      </c>
      <c r="M10" s="30">
        <v>66.95</v>
      </c>
      <c r="N10" s="30">
        <v>67.23</v>
      </c>
    </row>
    <row r="11" spans="1:16" ht="14.5" thickBot="1" x14ac:dyDescent="0.35">
      <c r="A11" s="48">
        <v>95</v>
      </c>
      <c r="B11" s="48"/>
      <c r="C11" s="40">
        <v>46.825733937741774</v>
      </c>
      <c r="D11" s="40">
        <v>46.96756320798648</v>
      </c>
      <c r="E11" s="40">
        <v>47.109391917749704</v>
      </c>
      <c r="F11" s="40">
        <v>47.251220627512936</v>
      </c>
      <c r="G11" s="40">
        <v>47.393049337276153</v>
      </c>
      <c r="J11" s="29">
        <v>66.08</v>
      </c>
      <c r="K11" s="30">
        <v>66.36</v>
      </c>
      <c r="L11" s="30">
        <v>66.63</v>
      </c>
      <c r="M11" s="30">
        <v>66.91</v>
      </c>
      <c r="N11" s="30">
        <v>67.19</v>
      </c>
    </row>
    <row r="12" spans="1:16" ht="14.5" thickBot="1" x14ac:dyDescent="0.35">
      <c r="A12" s="48">
        <v>96</v>
      </c>
      <c r="B12" s="48"/>
      <c r="C12" s="40">
        <v>46.782267642836302</v>
      </c>
      <c r="D12" s="40">
        <v>46.924096913081023</v>
      </c>
      <c r="E12" s="40">
        <v>47.065925622844254</v>
      </c>
      <c r="F12" s="40">
        <v>47.207754332607472</v>
      </c>
      <c r="G12" s="40">
        <v>47.349583042370703</v>
      </c>
      <c r="J12" s="29">
        <v>66.040000000000006</v>
      </c>
      <c r="K12" s="30">
        <v>66.319999999999993</v>
      </c>
      <c r="L12" s="30">
        <v>66.599999999999994</v>
      </c>
      <c r="M12" s="30">
        <v>66.88</v>
      </c>
      <c r="N12" s="30">
        <v>67.16</v>
      </c>
    </row>
    <row r="13" spans="1:16" ht="14.5" thickBot="1" x14ac:dyDescent="0.35">
      <c r="A13" s="48">
        <v>97</v>
      </c>
      <c r="B13" s="48"/>
      <c r="C13" s="40">
        <v>46.73969756019693</v>
      </c>
      <c r="D13" s="40">
        <v>46.881526830441651</v>
      </c>
      <c r="E13" s="40">
        <v>47.023355540204875</v>
      </c>
      <c r="F13" s="40">
        <v>47.1651842499681</v>
      </c>
      <c r="G13" s="40">
        <v>47.307012959731324</v>
      </c>
      <c r="I13" s="26"/>
      <c r="J13" s="29">
        <v>66.010000000000005</v>
      </c>
      <c r="K13" s="30">
        <v>66.290000000000006</v>
      </c>
      <c r="L13" s="30">
        <v>66.56</v>
      </c>
      <c r="M13" s="30">
        <v>66.84</v>
      </c>
      <c r="N13" s="30">
        <v>67.12</v>
      </c>
    </row>
    <row r="14" spans="1:16" ht="14.5" thickBot="1" x14ac:dyDescent="0.35">
      <c r="A14" s="48">
        <v>98</v>
      </c>
      <c r="B14" s="48"/>
      <c r="C14" s="40">
        <v>46.697996254754294</v>
      </c>
      <c r="D14" s="40">
        <v>46.839825524999007</v>
      </c>
      <c r="E14" s="40">
        <v>46.981654234762239</v>
      </c>
      <c r="F14" s="40">
        <v>47.123482944525463</v>
      </c>
      <c r="G14" s="40">
        <v>47.265311654288681</v>
      </c>
      <c r="J14" s="29">
        <v>65.97</v>
      </c>
      <c r="K14" s="30">
        <v>66.25</v>
      </c>
      <c r="L14" s="30">
        <v>66.53</v>
      </c>
      <c r="M14" s="30">
        <v>66.81</v>
      </c>
      <c r="N14" s="30">
        <v>67.09</v>
      </c>
    </row>
    <row r="15" spans="1:16" ht="14.5" thickBot="1" x14ac:dyDescent="0.35">
      <c r="A15" s="48">
        <v>99</v>
      </c>
      <c r="B15" s="48"/>
      <c r="C15" s="40">
        <v>46.657137399926647</v>
      </c>
      <c r="D15" s="40">
        <v>46.798966670171367</v>
      </c>
      <c r="E15" s="40">
        <v>46.940795379934592</v>
      </c>
      <c r="F15" s="40">
        <v>47.082624089697809</v>
      </c>
      <c r="G15" s="40">
        <v>47.224452799461027</v>
      </c>
      <c r="J15" s="29">
        <v>65.94</v>
      </c>
      <c r="K15" s="30">
        <v>66.22</v>
      </c>
      <c r="L15" s="30">
        <v>66.5</v>
      </c>
      <c r="M15" s="30">
        <v>66.78</v>
      </c>
      <c r="N15" s="30">
        <v>67.06</v>
      </c>
    </row>
    <row r="16" spans="1:16" ht="14.5" thickBot="1" x14ac:dyDescent="0.35">
      <c r="A16" s="48">
        <v>100</v>
      </c>
      <c r="B16" s="48"/>
      <c r="C16" s="40">
        <v>46.617095722195565</v>
      </c>
      <c r="D16" s="40">
        <v>46.758924992440278</v>
      </c>
      <c r="E16" s="40">
        <v>46.900753702203502</v>
      </c>
      <c r="F16" s="40">
        <v>47.042582411966734</v>
      </c>
      <c r="G16" s="40">
        <v>47.184411121729937</v>
      </c>
      <c r="J16" s="29">
        <v>65.91</v>
      </c>
      <c r="K16" s="30">
        <v>66.19</v>
      </c>
      <c r="L16" s="30">
        <v>66.47</v>
      </c>
      <c r="M16" s="30">
        <v>66.739999999999995</v>
      </c>
      <c r="N16" s="30">
        <v>67.02</v>
      </c>
    </row>
    <row r="17" spans="1:14" ht="14.5" thickBot="1" x14ac:dyDescent="0.35">
      <c r="A17" s="48">
        <v>101</v>
      </c>
      <c r="B17" s="48"/>
      <c r="C17" s="40">
        <v>46.577846948974006</v>
      </c>
      <c r="D17" s="40">
        <v>46.719676219218712</v>
      </c>
      <c r="E17" s="40">
        <v>46.861504928981937</v>
      </c>
      <c r="F17" s="40">
        <v>47.003333638745168</v>
      </c>
      <c r="G17" s="40">
        <v>47.145162348508393</v>
      </c>
      <c r="J17" s="29">
        <v>65.88</v>
      </c>
      <c r="K17" s="30">
        <v>66.150000000000006</v>
      </c>
      <c r="L17" s="30">
        <v>66.430000000000007</v>
      </c>
      <c r="M17" s="30">
        <v>66.709999999999994</v>
      </c>
      <c r="N17" s="30">
        <v>66.989999999999995</v>
      </c>
    </row>
    <row r="18" spans="1:14" ht="14.5" thickBot="1" x14ac:dyDescent="0.35">
      <c r="A18" s="48">
        <v>102</v>
      </c>
      <c r="B18" s="48"/>
      <c r="C18" s="40">
        <v>46.539367759541094</v>
      </c>
      <c r="D18" s="40">
        <v>46.681197029785807</v>
      </c>
      <c r="E18" s="40">
        <v>46.823025739549031</v>
      </c>
      <c r="F18" s="40">
        <v>46.964854449312242</v>
      </c>
      <c r="G18" s="40">
        <v>47.106683159075473</v>
      </c>
      <c r="J18" s="29">
        <v>65.84</v>
      </c>
      <c r="K18" s="30">
        <v>66.12</v>
      </c>
      <c r="L18" s="30">
        <v>66.400000000000006</v>
      </c>
      <c r="M18" s="30">
        <v>66.680000000000007</v>
      </c>
      <c r="N18" s="30">
        <v>66.959999999999994</v>
      </c>
    </row>
    <row r="19" spans="1:14" ht="14.5" thickBot="1" x14ac:dyDescent="0.35">
      <c r="A19" s="48">
        <v>103</v>
      </c>
      <c r="B19" s="48"/>
      <c r="C19" s="40">
        <v>46.501635738835041</v>
      </c>
      <c r="D19" s="40">
        <v>46.643465009079748</v>
      </c>
      <c r="E19" s="40">
        <v>46.785293718842972</v>
      </c>
      <c r="F19" s="40">
        <v>46.927122428606204</v>
      </c>
      <c r="G19" s="40">
        <v>47.068951138369421</v>
      </c>
      <c r="J19" s="29">
        <v>65.81</v>
      </c>
      <c r="K19" s="30">
        <v>66.09</v>
      </c>
      <c r="L19" s="30">
        <v>66.37</v>
      </c>
      <c r="M19" s="30">
        <v>66.650000000000006</v>
      </c>
      <c r="N19" s="30">
        <v>66.930000000000007</v>
      </c>
    </row>
    <row r="20" spans="1:14" ht="14.5" thickBot="1" x14ac:dyDescent="0.35">
      <c r="A20" s="48">
        <v>104</v>
      </c>
      <c r="B20" s="48"/>
      <c r="C20" s="40">
        <v>46.464629333911795</v>
      </c>
      <c r="D20" s="40">
        <v>46.606458604156508</v>
      </c>
      <c r="E20" s="40">
        <v>46.748287313919725</v>
      </c>
      <c r="F20" s="40">
        <v>46.89011602368295</v>
      </c>
      <c r="G20" s="40">
        <v>47.031944733446181</v>
      </c>
      <c r="J20" s="29">
        <v>65.78</v>
      </c>
      <c r="K20" s="30">
        <v>66.06</v>
      </c>
      <c r="L20" s="30">
        <v>66.34</v>
      </c>
      <c r="M20" s="30">
        <v>66.62</v>
      </c>
      <c r="N20" s="30">
        <v>66.900000000000006</v>
      </c>
    </row>
    <row r="21" spans="1:14" ht="14.5" thickBot="1" x14ac:dyDescent="0.35">
      <c r="A21" s="48">
        <v>105</v>
      </c>
      <c r="B21" s="48"/>
      <c r="C21" s="40">
        <v>46.428327812891844</v>
      </c>
      <c r="D21" s="40">
        <v>46.570157083136557</v>
      </c>
      <c r="E21" s="40">
        <v>46.711985792899796</v>
      </c>
      <c r="F21" s="40">
        <v>46.85381450266302</v>
      </c>
      <c r="G21" s="40">
        <v>46.995643212426238</v>
      </c>
      <c r="J21" s="29">
        <v>65.75</v>
      </c>
      <c r="K21" s="30">
        <v>66.03</v>
      </c>
      <c r="L21" s="30">
        <v>66.31</v>
      </c>
      <c r="M21" s="30">
        <v>66.59</v>
      </c>
      <c r="N21" s="30">
        <v>66.87</v>
      </c>
    </row>
    <row r="22" spans="1:14" ht="14.5" thickBot="1" x14ac:dyDescent="0.35">
      <c r="A22" s="48">
        <v>106</v>
      </c>
      <c r="B22" s="48"/>
      <c r="C22" s="40">
        <v>46.39271122623078</v>
      </c>
      <c r="D22" s="40">
        <v>46.534540496475493</v>
      </c>
      <c r="E22" s="40">
        <v>46.676369206238718</v>
      </c>
      <c r="F22" s="40">
        <v>46.818197916001942</v>
      </c>
      <c r="G22" s="40">
        <v>46.960026625765167</v>
      </c>
      <c r="J22" s="29">
        <v>65.72</v>
      </c>
      <c r="K22" s="30">
        <v>66</v>
      </c>
      <c r="L22" s="30">
        <v>66.28</v>
      </c>
      <c r="M22" s="30">
        <v>66.56</v>
      </c>
      <c r="N22" s="30">
        <v>66.84</v>
      </c>
    </row>
    <row r="23" spans="1:14" ht="14.5" thickBot="1" x14ac:dyDescent="0.35">
      <c r="A23" s="48">
        <v>107</v>
      </c>
      <c r="B23" s="48"/>
      <c r="C23" s="40">
        <v>46.357760370161493</v>
      </c>
      <c r="D23" s="40">
        <v>46.499589640406207</v>
      </c>
      <c r="E23" s="40">
        <v>46.641418350169438</v>
      </c>
      <c r="F23" s="40">
        <v>46.783247059932656</v>
      </c>
      <c r="G23" s="40">
        <v>46.925075769695887</v>
      </c>
      <c r="J23" s="29">
        <v>65.7</v>
      </c>
      <c r="K23" s="30">
        <v>65.98</v>
      </c>
      <c r="L23" s="30">
        <v>66.25</v>
      </c>
      <c r="M23" s="30">
        <v>66.53</v>
      </c>
      <c r="N23" s="30">
        <v>66.81</v>
      </c>
    </row>
    <row r="24" spans="1:14" ht="14.5" thickBot="1" x14ac:dyDescent="0.35">
      <c r="A24" s="48">
        <v>108</v>
      </c>
      <c r="B24" s="48"/>
      <c r="C24" s="40">
        <v>46.323456752167566</v>
      </c>
      <c r="D24" s="40">
        <v>46.465286022412272</v>
      </c>
      <c r="E24" s="40">
        <v>46.607114732175496</v>
      </c>
      <c r="F24" s="40">
        <v>46.748943441938721</v>
      </c>
      <c r="G24" s="40">
        <v>46.890772151701945</v>
      </c>
      <c r="J24" s="29">
        <v>65.67</v>
      </c>
      <c r="K24" s="30">
        <v>65.95</v>
      </c>
      <c r="L24" s="30">
        <v>66.23</v>
      </c>
      <c r="M24" s="30">
        <v>66.510000000000005</v>
      </c>
      <c r="N24" s="30">
        <v>66.78</v>
      </c>
    </row>
    <row r="25" spans="1:14" ht="14.5" thickBot="1" x14ac:dyDescent="0.35">
      <c r="A25" s="48">
        <v>109</v>
      </c>
      <c r="B25" s="48"/>
      <c r="C25" s="40">
        <v>46.289782558357025</v>
      </c>
      <c r="D25" s="40">
        <v>46.431611828601739</v>
      </c>
      <c r="E25" s="40">
        <v>46.57344053836497</v>
      </c>
      <c r="F25" s="40">
        <v>46.715269248128187</v>
      </c>
      <c r="G25" s="40">
        <v>46.857097957891419</v>
      </c>
      <c r="J25" s="29">
        <v>65.64</v>
      </c>
      <c r="K25" s="30">
        <v>65.92</v>
      </c>
      <c r="L25" s="30">
        <v>66.2</v>
      </c>
      <c r="M25" s="30">
        <v>66.48</v>
      </c>
      <c r="N25" s="30">
        <v>66.760000000000005</v>
      </c>
    </row>
    <row r="26" spans="1:14" ht="14.5" thickBot="1" x14ac:dyDescent="0.35">
      <c r="A26" s="48">
        <v>110</v>
      </c>
      <c r="B26" s="48"/>
      <c r="C26" s="40">
        <v>46.256720622615745</v>
      </c>
      <c r="D26" s="40">
        <v>46.398549892860458</v>
      </c>
      <c r="E26" s="40">
        <v>46.540378602623676</v>
      </c>
      <c r="F26" s="40">
        <v>46.682207312386915</v>
      </c>
      <c r="G26" s="40">
        <v>46.824036022150132</v>
      </c>
      <c r="J26" s="29">
        <v>65.61</v>
      </c>
      <c r="K26" s="30">
        <v>65.89</v>
      </c>
      <c r="L26" s="30">
        <v>66.17</v>
      </c>
      <c r="M26" s="30">
        <v>66.45</v>
      </c>
      <c r="N26" s="30">
        <v>66.73</v>
      </c>
    </row>
    <row r="27" spans="1:14" ht="14.5" thickBot="1" x14ac:dyDescent="0.35">
      <c r="A27" s="48">
        <v>111</v>
      </c>
      <c r="B27" s="48"/>
      <c r="C27" s="40">
        <v>46.224254397428389</v>
      </c>
      <c r="D27" s="40">
        <v>46.366083667673095</v>
      </c>
      <c r="E27" s="40">
        <v>46.50791237743632</v>
      </c>
      <c r="F27" s="40">
        <v>46.649741087199551</v>
      </c>
      <c r="G27" s="40">
        <v>46.791569796962762</v>
      </c>
      <c r="J27" s="29">
        <v>65.59</v>
      </c>
      <c r="K27" s="30">
        <v>65.87</v>
      </c>
      <c r="L27" s="30">
        <v>66.150000000000006</v>
      </c>
      <c r="M27" s="30">
        <v>66.42</v>
      </c>
      <c r="N27" s="30">
        <v>66.7</v>
      </c>
    </row>
    <row r="28" spans="1:14" ht="14.5" thickBot="1" x14ac:dyDescent="0.35">
      <c r="A28" s="48">
        <v>112</v>
      </c>
      <c r="B28" s="48"/>
      <c r="C28" s="40">
        <v>46.192367926262207</v>
      </c>
      <c r="D28" s="40">
        <v>46.334197196506928</v>
      </c>
      <c r="E28" s="40">
        <v>46.476025906270152</v>
      </c>
      <c r="F28" s="40">
        <v>46.617854616033377</v>
      </c>
      <c r="G28" s="40">
        <v>46.759683325796608</v>
      </c>
      <c r="J28" s="29">
        <v>65.56</v>
      </c>
      <c r="K28" s="30">
        <v>65.84</v>
      </c>
      <c r="L28" s="30">
        <v>66.12</v>
      </c>
      <c r="M28" s="30">
        <v>66.400000000000006</v>
      </c>
      <c r="N28" s="30">
        <v>66.680000000000007</v>
      </c>
    </row>
    <row r="29" spans="1:14" ht="14.5" thickBot="1" x14ac:dyDescent="0.35">
      <c r="A29" s="48">
        <v>113</v>
      </c>
      <c r="B29" s="48"/>
      <c r="C29" s="40">
        <v>46.16104581741758</v>
      </c>
      <c r="D29" s="40">
        <v>46.302875087662287</v>
      </c>
      <c r="E29" s="40">
        <v>46.444703797425504</v>
      </c>
      <c r="F29" s="40">
        <v>46.586532507188728</v>
      </c>
      <c r="G29" s="40">
        <v>46.72836121695196</v>
      </c>
      <c r="J29" s="29">
        <v>65.540000000000006</v>
      </c>
      <c r="K29" s="30">
        <v>65.819999999999993</v>
      </c>
      <c r="L29" s="30">
        <v>66.09</v>
      </c>
      <c r="M29" s="30">
        <v>66.37</v>
      </c>
      <c r="N29" s="30">
        <v>66.650000000000006</v>
      </c>
    </row>
    <row r="30" spans="1:14" ht="14.5" thickBot="1" x14ac:dyDescent="0.35">
      <c r="A30" s="48">
        <v>114</v>
      </c>
      <c r="B30" s="48"/>
      <c r="C30" s="40">
        <v>46.13027321925442</v>
      </c>
      <c r="D30" s="40">
        <v>46.272102489499133</v>
      </c>
      <c r="E30" s="40">
        <v>46.413931199262358</v>
      </c>
      <c r="F30" s="40">
        <v>46.555759909025582</v>
      </c>
      <c r="G30" s="40">
        <v>46.697588618788807</v>
      </c>
      <c r="J30" s="29">
        <v>65.510000000000005</v>
      </c>
      <c r="K30" s="30">
        <v>65.790000000000006</v>
      </c>
      <c r="L30" s="30">
        <v>66.069999999999993</v>
      </c>
      <c r="M30" s="30">
        <v>66.349999999999994</v>
      </c>
      <c r="N30" s="30">
        <v>66.63</v>
      </c>
    </row>
    <row r="31" spans="1:14" ht="14.5" thickBot="1" x14ac:dyDescent="0.35">
      <c r="A31" s="48">
        <v>115</v>
      </c>
      <c r="B31" s="48"/>
      <c r="C31" s="40">
        <v>46.100035796711481</v>
      </c>
      <c r="D31" s="40">
        <v>46.241865066956194</v>
      </c>
      <c r="E31" s="40">
        <v>46.383693776719426</v>
      </c>
      <c r="F31" s="40">
        <v>46.52552248648265</v>
      </c>
      <c r="G31" s="40">
        <v>46.667351196245875</v>
      </c>
      <c r="J31" s="29">
        <v>65.489999999999995</v>
      </c>
      <c r="K31" s="30">
        <v>65.77</v>
      </c>
      <c r="L31" s="30">
        <v>66.040000000000006</v>
      </c>
      <c r="M31" s="30">
        <v>66.319999999999993</v>
      </c>
      <c r="N31" s="30">
        <v>66.599999999999994</v>
      </c>
    </row>
    <row r="32" spans="1:14" ht="14.5" thickBot="1" x14ac:dyDescent="0.35">
      <c r="A32" s="48">
        <v>116</v>
      </c>
      <c r="B32" s="48"/>
      <c r="C32" s="40">
        <v>46.070319709039978</v>
      </c>
      <c r="D32" s="40">
        <v>46.212148979284699</v>
      </c>
      <c r="E32" s="40">
        <v>46.353977689047923</v>
      </c>
      <c r="F32" s="40">
        <v>46.495806398811148</v>
      </c>
      <c r="G32" s="40">
        <v>46.637635108574372</v>
      </c>
      <c r="J32" s="29">
        <v>65.459999999999994</v>
      </c>
      <c r="K32" s="30">
        <v>65.739999999999995</v>
      </c>
      <c r="L32" s="30">
        <v>66.02</v>
      </c>
      <c r="M32" s="30">
        <v>66.3</v>
      </c>
      <c r="N32" s="30">
        <v>66.58</v>
      </c>
    </row>
    <row r="33" spans="1:14" ht="14.5" thickBot="1" x14ac:dyDescent="0.35">
      <c r="A33" s="48">
        <v>117</v>
      </c>
      <c r="B33" s="48"/>
      <c r="C33" s="40">
        <v>46.041111588679115</v>
      </c>
      <c r="D33" s="40">
        <v>46.182940858923828</v>
      </c>
      <c r="E33" s="40">
        <v>46.324769568687046</v>
      </c>
      <c r="F33" s="40">
        <v>46.466598278450277</v>
      </c>
      <c r="G33" s="40">
        <v>46.608426988213495</v>
      </c>
      <c r="J33" s="29">
        <v>65.44</v>
      </c>
      <c r="K33" s="30">
        <v>65.72</v>
      </c>
      <c r="L33" s="30">
        <v>66</v>
      </c>
      <c r="M33" s="30">
        <v>66.28</v>
      </c>
      <c r="N33" s="30">
        <v>66.55</v>
      </c>
    </row>
    <row r="34" spans="1:14" ht="14.5" thickBot="1" x14ac:dyDescent="0.35">
      <c r="A34" s="48">
        <v>118</v>
      </c>
      <c r="B34" s="48"/>
      <c r="C34" s="40">
        <v>46.012398521205711</v>
      </c>
      <c r="D34" s="40">
        <v>46.154227791450431</v>
      </c>
      <c r="E34" s="40">
        <v>46.296056501213641</v>
      </c>
      <c r="F34" s="40">
        <v>46.437885210976866</v>
      </c>
      <c r="G34" s="40">
        <v>46.57971392074009</v>
      </c>
      <c r="J34" s="29">
        <v>65.42</v>
      </c>
      <c r="K34" s="30">
        <v>65.69</v>
      </c>
      <c r="L34" s="30">
        <v>65.97</v>
      </c>
      <c r="M34" s="30">
        <v>66.25</v>
      </c>
      <c r="N34" s="30">
        <v>66.53</v>
      </c>
    </row>
    <row r="35" spans="1:14" ht="14.5" thickBot="1" x14ac:dyDescent="0.35">
      <c r="A35" s="48">
        <v>119</v>
      </c>
      <c r="B35" s="48"/>
      <c r="C35" s="40">
        <v>45.984168026294881</v>
      </c>
      <c r="D35" s="40">
        <v>46.125997296539602</v>
      </c>
      <c r="E35" s="40">
        <v>46.267826006302819</v>
      </c>
      <c r="F35" s="40">
        <v>46.409654716066051</v>
      </c>
      <c r="G35" s="40">
        <v>46.551483425829268</v>
      </c>
      <c r="J35" s="29">
        <v>65.39</v>
      </c>
      <c r="K35" s="30">
        <v>65.67</v>
      </c>
      <c r="L35" s="30">
        <v>65.95</v>
      </c>
      <c r="M35" s="30">
        <v>66.23</v>
      </c>
      <c r="N35" s="30">
        <v>66.510000000000005</v>
      </c>
    </row>
    <row r="36" spans="1:14" ht="14.5" thickBot="1" x14ac:dyDescent="0.35">
      <c r="A36" s="48">
        <v>120</v>
      </c>
      <c r="B36" s="48"/>
      <c r="C36" s="40">
        <v>45.956408039632571</v>
      </c>
      <c r="D36" s="40">
        <v>46.098237309877284</v>
      </c>
      <c r="E36" s="40">
        <v>46.240066019640508</v>
      </c>
      <c r="F36" s="40">
        <v>46.381894729403733</v>
      </c>
      <c r="G36" s="40">
        <v>46.523723439166957</v>
      </c>
      <c r="J36" s="29">
        <v>65.37</v>
      </c>
      <c r="K36" s="30">
        <v>65.650000000000006</v>
      </c>
      <c r="L36" s="30">
        <v>65.930000000000007</v>
      </c>
      <c r="M36" s="30">
        <v>66.209999999999994</v>
      </c>
      <c r="N36" s="30">
        <v>66.489999999999995</v>
      </c>
    </row>
    <row r="37" spans="1:14" ht="14.5" thickBot="1" x14ac:dyDescent="0.35">
      <c r="A37" s="48">
        <v>121</v>
      </c>
      <c r="B37" s="48"/>
      <c r="C37" s="40">
        <v>45.929106895725027</v>
      </c>
      <c r="D37" s="40">
        <v>46.070936165969734</v>
      </c>
      <c r="E37" s="40">
        <v>46.212764875732958</v>
      </c>
      <c r="F37" s="40">
        <v>46.354593585496183</v>
      </c>
      <c r="G37" s="40">
        <v>46.496422295259407</v>
      </c>
      <c r="J37" s="29">
        <v>65.349999999999994</v>
      </c>
      <c r="K37" s="30">
        <v>65.63</v>
      </c>
      <c r="L37" s="30">
        <v>65.91</v>
      </c>
      <c r="M37" s="30">
        <v>66.180000000000007</v>
      </c>
      <c r="N37" s="30">
        <v>66.459999999999994</v>
      </c>
    </row>
    <row r="38" spans="1:14" ht="14.5" thickBot="1" x14ac:dyDescent="0.35">
      <c r="A38" s="48">
        <v>122</v>
      </c>
      <c r="B38" s="48"/>
      <c r="C38" s="40">
        <v>45.902253311553643</v>
      </c>
      <c r="D38" s="40">
        <v>46.044082581798357</v>
      </c>
      <c r="E38" s="40">
        <v>46.185911291561581</v>
      </c>
      <c r="F38" s="40">
        <v>46.327740001324798</v>
      </c>
      <c r="G38" s="40">
        <v>46.469568711088016</v>
      </c>
      <c r="J38" s="29">
        <v>65.33</v>
      </c>
      <c r="K38" s="30">
        <v>65.599999999999994</v>
      </c>
      <c r="L38" s="30">
        <v>65.88</v>
      </c>
      <c r="M38" s="30">
        <v>66.16</v>
      </c>
      <c r="N38" s="30">
        <v>66.44</v>
      </c>
    </row>
    <row r="39" spans="1:14" ht="14.5" thickBot="1" x14ac:dyDescent="0.35">
      <c r="A39" s="48">
        <v>123</v>
      </c>
      <c r="B39" s="48"/>
      <c r="C39" s="40">
        <v>45.875836371027326</v>
      </c>
      <c r="D39" s="40">
        <v>46.017665641272053</v>
      </c>
      <c r="E39" s="40">
        <v>46.159494351035271</v>
      </c>
      <c r="F39" s="40">
        <v>46.301323060798488</v>
      </c>
      <c r="G39" s="40">
        <v>46.44315177056172</v>
      </c>
      <c r="J39" s="29">
        <v>65.3</v>
      </c>
      <c r="K39" s="30">
        <v>65.58</v>
      </c>
      <c r="L39" s="30">
        <v>65.86</v>
      </c>
      <c r="M39" s="30">
        <v>66.14</v>
      </c>
      <c r="N39" s="30">
        <v>66.42</v>
      </c>
    </row>
    <row r="40" spans="1:14" ht="14.5" thickBot="1" x14ac:dyDescent="0.35">
      <c r="A40" s="48">
        <v>124</v>
      </c>
      <c r="B40" s="48"/>
      <c r="C40" s="40">
        <v>45.849845510186924</v>
      </c>
      <c r="D40" s="40">
        <v>45.991674780431651</v>
      </c>
      <c r="E40" s="40">
        <v>46.133503490194876</v>
      </c>
      <c r="F40" s="40">
        <v>46.275332199958093</v>
      </c>
      <c r="G40" s="40">
        <v>46.417160909721332</v>
      </c>
      <c r="J40" s="29">
        <v>65.28</v>
      </c>
      <c r="K40" s="30">
        <v>65.56</v>
      </c>
      <c r="L40" s="30">
        <v>65.84</v>
      </c>
      <c r="M40" s="30">
        <v>66.12</v>
      </c>
      <c r="N40" s="30">
        <v>66.400000000000006</v>
      </c>
    </row>
    <row r="41" spans="1:14" ht="14.5" thickBot="1" x14ac:dyDescent="0.35">
      <c r="A41" s="48">
        <v>125</v>
      </c>
      <c r="B41" s="48"/>
      <c r="C41" s="40">
        <v>45.824270503119983</v>
      </c>
      <c r="D41" s="40">
        <v>45.966099773364697</v>
      </c>
      <c r="E41" s="40">
        <v>46.107928483127914</v>
      </c>
      <c r="F41" s="40">
        <v>46.249757192891131</v>
      </c>
      <c r="G41" s="40">
        <v>46.39158590265437</v>
      </c>
      <c r="J41" s="29">
        <v>65.260000000000005</v>
      </c>
      <c r="K41" s="30">
        <v>65.540000000000006</v>
      </c>
      <c r="L41" s="30">
        <v>65.819999999999993</v>
      </c>
      <c r="M41" s="30">
        <v>66.099999999999994</v>
      </c>
      <c r="N41" s="30">
        <v>66.38</v>
      </c>
    </row>
    <row r="42" spans="1:14" ht="14.5" thickBot="1" x14ac:dyDescent="0.35">
      <c r="A42" s="48">
        <v>126</v>
      </c>
      <c r="B42" s="48"/>
      <c r="C42" s="40">
        <v>45.799101448546168</v>
      </c>
      <c r="D42" s="40">
        <v>45.940930718790867</v>
      </c>
      <c r="E42" s="40">
        <v>46.082759428554098</v>
      </c>
      <c r="F42" s="40">
        <v>46.22458813831733</v>
      </c>
      <c r="G42" s="40">
        <v>46.366416848080547</v>
      </c>
      <c r="J42" s="29">
        <v>65.239999999999995</v>
      </c>
      <c r="K42" s="30">
        <v>65.52</v>
      </c>
      <c r="L42" s="30">
        <v>65.8</v>
      </c>
      <c r="M42" s="30">
        <v>66.08</v>
      </c>
      <c r="N42" s="30">
        <v>66.36</v>
      </c>
    </row>
    <row r="43" spans="1:14" ht="14.5" thickBot="1" x14ac:dyDescent="0.35">
      <c r="A43" s="48">
        <v>127</v>
      </c>
      <c r="B43" s="48"/>
      <c r="C43" s="40">
        <v>45.774328757036493</v>
      </c>
      <c r="D43" s="40">
        <v>45.916158027281192</v>
      </c>
      <c r="E43" s="40">
        <v>46.057986737044409</v>
      </c>
      <c r="F43" s="40">
        <v>46.199815446807648</v>
      </c>
      <c r="G43" s="40">
        <v>46.341644156570865</v>
      </c>
      <c r="J43" s="29">
        <v>65.22</v>
      </c>
      <c r="K43" s="30">
        <v>65.5</v>
      </c>
      <c r="L43" s="30">
        <v>65.78</v>
      </c>
      <c r="M43" s="30">
        <v>66.06</v>
      </c>
      <c r="N43" s="30">
        <v>66.34</v>
      </c>
    </row>
    <row r="44" spans="1:14" ht="14.5" thickBot="1" x14ac:dyDescent="0.35">
      <c r="A44" s="48">
        <v>128</v>
      </c>
      <c r="B44" s="48"/>
      <c r="C44" s="40">
        <v>45.74994313883164</v>
      </c>
      <c r="D44" s="40">
        <v>45.891772409076346</v>
      </c>
      <c r="E44" s="40">
        <v>46.03360111883957</v>
      </c>
      <c r="F44" s="40">
        <v>46.175429828602802</v>
      </c>
      <c r="G44" s="40">
        <v>46.317258538366019</v>
      </c>
      <c r="J44" s="29">
        <v>65.2</v>
      </c>
      <c r="K44" s="30">
        <v>65.48</v>
      </c>
      <c r="L44" s="30">
        <v>65.760000000000005</v>
      </c>
      <c r="M44" s="30">
        <v>66.040000000000006</v>
      </c>
      <c r="N44" s="30">
        <v>66.319999999999993</v>
      </c>
    </row>
    <row r="45" spans="1:14" ht="14.5" thickBot="1" x14ac:dyDescent="0.35">
      <c r="A45" s="48">
        <v>129</v>
      </c>
      <c r="B45" s="48"/>
      <c r="C45" s="40">
        <v>45.725935592226882</v>
      </c>
      <c r="D45" s="40">
        <v>45.867764862471603</v>
      </c>
      <c r="E45" s="40">
        <v>46.00959357223482</v>
      </c>
      <c r="F45" s="40">
        <v>46.151422281998052</v>
      </c>
      <c r="G45" s="40">
        <v>46.293250991761269</v>
      </c>
      <c r="J45" s="29">
        <v>65.180000000000007</v>
      </c>
      <c r="K45" s="30">
        <v>65.459999999999994</v>
      </c>
      <c r="L45" s="30">
        <v>65.739999999999995</v>
      </c>
      <c r="M45" s="30">
        <v>66.02</v>
      </c>
      <c r="N45" s="30">
        <v>66.3</v>
      </c>
    </row>
    <row r="46" spans="1:14" ht="14.5" thickBot="1" x14ac:dyDescent="0.35">
      <c r="A46" s="48">
        <v>130</v>
      </c>
      <c r="B46" s="48"/>
      <c r="C46" s="40">
        <v>45.702297392492959</v>
      </c>
      <c r="D46" s="40">
        <v>45.844126662737679</v>
      </c>
      <c r="E46" s="40">
        <v>45.985955372500911</v>
      </c>
      <c r="F46" s="40">
        <v>46.127784082264128</v>
      </c>
      <c r="G46" s="40">
        <v>46.26961279202736</v>
      </c>
      <c r="J46" s="29">
        <v>65.16</v>
      </c>
      <c r="K46" s="30">
        <v>65.44</v>
      </c>
      <c r="L46" s="30">
        <v>65.72</v>
      </c>
      <c r="M46" s="30">
        <v>66</v>
      </c>
      <c r="N46" s="30">
        <v>66.28</v>
      </c>
    </row>
    <row r="47" spans="1:14" ht="14.5" thickBot="1" x14ac:dyDescent="0.35">
      <c r="A47" s="48">
        <v>131</v>
      </c>
      <c r="B47" s="48"/>
      <c r="C47" s="40">
        <v>45.679020081304607</v>
      </c>
      <c r="D47" s="40">
        <v>45.820849351549313</v>
      </c>
      <c r="E47" s="40">
        <v>45.962678061312538</v>
      </c>
      <c r="F47" s="40">
        <v>46.104506771075769</v>
      </c>
      <c r="G47" s="40">
        <v>46.246335480839001</v>
      </c>
      <c r="J47" s="29">
        <v>65.14</v>
      </c>
      <c r="K47" s="30">
        <v>65.42</v>
      </c>
      <c r="L47" s="30">
        <v>65.7</v>
      </c>
      <c r="M47" s="30">
        <v>65.98</v>
      </c>
      <c r="N47" s="30">
        <v>66.260000000000005</v>
      </c>
    </row>
    <row r="48" spans="1:14" ht="14.5" thickBot="1" x14ac:dyDescent="0.35">
      <c r="A48" s="48">
        <v>132</v>
      </c>
      <c r="B48" s="48"/>
      <c r="C48" s="40">
        <v>45.65609545664941</v>
      </c>
      <c r="D48" s="40">
        <v>45.797924726894124</v>
      </c>
      <c r="E48" s="40">
        <v>45.939753436657334</v>
      </c>
      <c r="F48" s="40">
        <v>46.081582146420558</v>
      </c>
      <c r="G48" s="40">
        <v>46.22341085618379</v>
      </c>
      <c r="J48" s="29">
        <v>65.13</v>
      </c>
      <c r="K48" s="30">
        <v>65.400000000000006</v>
      </c>
      <c r="L48" s="30">
        <v>65.680000000000007</v>
      </c>
      <c r="M48" s="30">
        <v>65.959999999999994</v>
      </c>
      <c r="N48" s="30">
        <v>66.239999999999995</v>
      </c>
    </row>
    <row r="49" spans="1:14" ht="14.5" thickBot="1" x14ac:dyDescent="0.35">
      <c r="A49" s="48">
        <v>133</v>
      </c>
      <c r="B49" s="48"/>
      <c r="C49" s="40">
        <v>45.63351556319202</v>
      </c>
      <c r="D49" s="40">
        <v>45.775344833436733</v>
      </c>
      <c r="E49" s="40">
        <v>45.917173543199958</v>
      </c>
      <c r="F49" s="40">
        <v>46.059002252963182</v>
      </c>
      <c r="G49" s="40">
        <v>46.2008309627264</v>
      </c>
      <c r="J49" s="29">
        <v>65.11</v>
      </c>
      <c r="K49" s="30">
        <v>65.39</v>
      </c>
      <c r="L49" s="30">
        <v>65.66</v>
      </c>
      <c r="M49" s="30">
        <v>65.94</v>
      </c>
      <c r="N49" s="30">
        <v>66.22</v>
      </c>
    </row>
    <row r="50" spans="1:14" ht="14.5" thickBot="1" x14ac:dyDescent="0.35">
      <c r="A50" s="48">
        <v>134</v>
      </c>
      <c r="B50" s="48"/>
      <c r="C50" s="40">
        <v>45.611272683069828</v>
      </c>
      <c r="D50" s="40">
        <v>45.753101953314541</v>
      </c>
      <c r="E50" s="40">
        <v>45.894930663077758</v>
      </c>
      <c r="F50" s="40">
        <v>46.036759372840983</v>
      </c>
      <c r="G50" s="40">
        <v>46.178588082604207</v>
      </c>
      <c r="J50" s="29">
        <v>65.09</v>
      </c>
      <c r="K50" s="30">
        <v>65.37</v>
      </c>
      <c r="L50" s="30">
        <v>65.650000000000006</v>
      </c>
      <c r="M50" s="30">
        <v>65.930000000000007</v>
      </c>
      <c r="N50" s="30">
        <v>66.2</v>
      </c>
    </row>
    <row r="51" spans="1:14" ht="14.5" thickBot="1" x14ac:dyDescent="0.35">
      <c r="A51" s="48">
        <v>135</v>
      </c>
      <c r="B51" s="48"/>
      <c r="C51" s="40">
        <v>45.589359327097583</v>
      </c>
      <c r="D51" s="40">
        <v>45.731188597342289</v>
      </c>
      <c r="E51" s="40">
        <v>45.873017307105528</v>
      </c>
      <c r="F51" s="40">
        <v>46.014846016868759</v>
      </c>
      <c r="G51" s="40">
        <v>46.156674726631984</v>
      </c>
      <c r="J51" s="29">
        <v>65.069999999999993</v>
      </c>
      <c r="K51" s="30">
        <v>65.349999999999994</v>
      </c>
      <c r="L51" s="30">
        <v>65.63</v>
      </c>
      <c r="M51" s="30">
        <v>65.91</v>
      </c>
      <c r="N51" s="30">
        <v>66.19</v>
      </c>
    </row>
    <row r="52" spans="1:14" ht="14.5" thickBot="1" x14ac:dyDescent="0.35">
      <c r="A52" s="48">
        <v>136</v>
      </c>
      <c r="B52" s="48"/>
      <c r="C52" s="40">
        <v>45.567768226360236</v>
      </c>
      <c r="D52" s="40">
        <v>45.709597496604943</v>
      </c>
      <c r="E52" s="40">
        <v>45.851426206368167</v>
      </c>
      <c r="F52" s="40">
        <v>45.993254916131391</v>
      </c>
      <c r="G52" s="40">
        <v>46.135083625894623</v>
      </c>
      <c r="J52" s="29">
        <v>65.05</v>
      </c>
      <c r="K52" s="30">
        <v>65.33</v>
      </c>
      <c r="L52" s="30">
        <v>65.61</v>
      </c>
      <c r="M52" s="30">
        <v>65.89</v>
      </c>
      <c r="N52" s="30">
        <v>66.17</v>
      </c>
    </row>
    <row r="53" spans="1:14" ht="14.5" thickBot="1" x14ac:dyDescent="0.35">
      <c r="A53" s="48">
        <v>137</v>
      </c>
      <c r="B53" s="48"/>
      <c r="C53" s="40">
        <v>45.546492324173805</v>
      </c>
      <c r="D53" s="40">
        <v>45.688321594418511</v>
      </c>
      <c r="E53" s="40">
        <v>45.830150304181736</v>
      </c>
      <c r="F53" s="40">
        <v>45.971979013944953</v>
      </c>
      <c r="G53" s="40">
        <v>46.113807723708177</v>
      </c>
      <c r="J53" s="29">
        <v>65.040000000000006</v>
      </c>
      <c r="K53" s="30">
        <v>65.319999999999993</v>
      </c>
      <c r="L53" s="30">
        <v>65.59</v>
      </c>
      <c r="M53" s="30">
        <v>65.87</v>
      </c>
      <c r="N53" s="30">
        <v>66.150000000000006</v>
      </c>
    </row>
    <row r="54" spans="1:14" ht="14.5" thickBot="1" x14ac:dyDescent="0.35">
      <c r="A54" s="48">
        <v>138</v>
      </c>
      <c r="B54" s="48"/>
      <c r="C54" s="40">
        <v>45.525524768395854</v>
      </c>
      <c r="D54" s="40">
        <v>45.667354038640546</v>
      </c>
      <c r="E54" s="40">
        <v>45.809182748403778</v>
      </c>
      <c r="F54" s="40">
        <v>45.951011458167009</v>
      </c>
      <c r="G54" s="40">
        <v>46.092840167930227</v>
      </c>
      <c r="J54" s="29">
        <v>65.02</v>
      </c>
      <c r="K54" s="30">
        <v>65.3</v>
      </c>
      <c r="L54" s="30">
        <v>65.58</v>
      </c>
      <c r="M54" s="30">
        <v>65.86</v>
      </c>
      <c r="N54" s="30">
        <v>66.13</v>
      </c>
    </row>
    <row r="55" spans="1:14" ht="14.5" thickBot="1" x14ac:dyDescent="0.35">
      <c r="A55" s="48">
        <v>139</v>
      </c>
      <c r="B55" s="48"/>
      <c r="C55" s="40">
        <v>45.504858904067959</v>
      </c>
      <c r="D55" s="40">
        <v>45.646688174312672</v>
      </c>
      <c r="E55" s="40">
        <v>45.788516884075889</v>
      </c>
      <c r="F55" s="40">
        <v>45.930345593839114</v>
      </c>
      <c r="G55" s="40">
        <v>46.072174303602338</v>
      </c>
      <c r="J55" s="29">
        <v>65</v>
      </c>
      <c r="K55" s="30">
        <v>65.28</v>
      </c>
      <c r="L55" s="30">
        <v>65.56</v>
      </c>
      <c r="M55" s="30">
        <v>65.84</v>
      </c>
      <c r="N55" s="30">
        <v>66.12</v>
      </c>
    </row>
    <row r="56" spans="1:14" ht="14.5" thickBot="1" x14ac:dyDescent="0.35">
      <c r="A56" s="48">
        <v>140</v>
      </c>
      <c r="B56" s="48"/>
      <c r="C56" s="40">
        <v>45.484488266373312</v>
      </c>
      <c r="D56" s="40">
        <v>45.626317536618025</v>
      </c>
      <c r="E56" s="40">
        <v>45.768146246381257</v>
      </c>
      <c r="F56" s="40">
        <v>45.909974956144467</v>
      </c>
      <c r="G56" s="40">
        <v>46.051803665907698</v>
      </c>
      <c r="J56" s="29">
        <v>64.989999999999995</v>
      </c>
      <c r="K56" s="30">
        <v>65.260000000000005</v>
      </c>
      <c r="L56" s="30">
        <v>65.540000000000006</v>
      </c>
      <c r="M56" s="30">
        <v>65.819999999999993</v>
      </c>
      <c r="N56" s="30">
        <v>66.099999999999994</v>
      </c>
    </row>
    <row r="57" spans="1:14" ht="14.5" thickBot="1" x14ac:dyDescent="0.35">
      <c r="A57" s="48">
        <v>141</v>
      </c>
      <c r="B57" s="48"/>
      <c r="C57" s="40">
        <v>45.46440657389418</v>
      </c>
      <c r="D57" s="40">
        <v>45.606235844138894</v>
      </c>
      <c r="E57" s="40">
        <v>45.748064553902118</v>
      </c>
      <c r="F57" s="40">
        <v>45.889893263665343</v>
      </c>
      <c r="G57" s="40">
        <v>46.031721973428574</v>
      </c>
      <c r="J57" s="29">
        <v>64.97</v>
      </c>
      <c r="K57" s="30">
        <v>65.25</v>
      </c>
      <c r="L57" s="30">
        <v>65.53</v>
      </c>
      <c r="M57" s="30">
        <v>65.81</v>
      </c>
      <c r="N57" s="30">
        <v>66.09</v>
      </c>
    </row>
    <row r="58" spans="1:14" ht="14.5" thickBot="1" x14ac:dyDescent="0.35">
      <c r="A58" s="48">
        <v>142</v>
      </c>
      <c r="B58" s="48"/>
      <c r="C58" s="40">
        <v>45.444607722154196</v>
      </c>
      <c r="D58" s="40">
        <v>45.586436992398916</v>
      </c>
      <c r="E58" s="40">
        <v>45.728265702162133</v>
      </c>
      <c r="F58" s="40">
        <v>45.870094411925365</v>
      </c>
      <c r="G58" s="40">
        <v>46.011923121688582</v>
      </c>
      <c r="J58" s="29">
        <v>64.95</v>
      </c>
      <c r="K58" s="30">
        <v>65.23</v>
      </c>
      <c r="L58" s="30">
        <v>65.510000000000005</v>
      </c>
      <c r="M58" s="30">
        <v>65.790000000000006</v>
      </c>
      <c r="N58" s="30">
        <v>66.069999999999993</v>
      </c>
    </row>
    <row r="59" spans="1:14" ht="14.5" thickBot="1" x14ac:dyDescent="0.35">
      <c r="A59" s="48">
        <v>143</v>
      </c>
      <c r="B59" s="48"/>
      <c r="C59" s="40">
        <v>45.425085777431576</v>
      </c>
      <c r="D59" s="40">
        <v>45.566915047676289</v>
      </c>
      <c r="E59" s="40">
        <v>45.708743757439514</v>
      </c>
      <c r="F59" s="40">
        <v>45.850572467202745</v>
      </c>
      <c r="G59" s="40">
        <v>45.992401176965963</v>
      </c>
      <c r="J59" s="29">
        <v>64.94</v>
      </c>
      <c r="K59" s="30">
        <v>65.22</v>
      </c>
      <c r="L59" s="30">
        <v>65.5</v>
      </c>
      <c r="M59" s="30">
        <v>65.77</v>
      </c>
      <c r="N59" s="30">
        <v>66.05</v>
      </c>
    </row>
    <row r="60" spans="1:14" ht="14.5" thickBot="1" x14ac:dyDescent="0.35">
      <c r="A60" s="48">
        <v>144</v>
      </c>
      <c r="B60" s="48"/>
      <c r="C60" s="40">
        <v>45.405834970830085</v>
      </c>
      <c r="D60" s="40">
        <v>45.547664241074791</v>
      </c>
      <c r="E60" s="40">
        <v>45.689492950838023</v>
      </c>
      <c r="F60" s="40">
        <v>45.831321660601247</v>
      </c>
      <c r="G60" s="40">
        <v>45.973150370364465</v>
      </c>
      <c r="J60" s="29">
        <v>64.92</v>
      </c>
      <c r="K60" s="30">
        <v>65.2</v>
      </c>
      <c r="L60" s="30">
        <v>65.48</v>
      </c>
      <c r="M60" s="30">
        <v>65.760000000000005</v>
      </c>
      <c r="N60" s="30">
        <v>66.040000000000006</v>
      </c>
    </row>
    <row r="61" spans="1:14" ht="14.5" thickBot="1" x14ac:dyDescent="0.35">
      <c r="A61" s="48">
        <v>145</v>
      </c>
      <c r="B61" s="48"/>
      <c r="C61" s="40">
        <v>45.386849692595518</v>
      </c>
      <c r="D61" s="40">
        <v>45.528678962840225</v>
      </c>
      <c r="E61" s="40">
        <v>45.670507672603449</v>
      </c>
      <c r="F61" s="40">
        <v>45.812336382366681</v>
      </c>
      <c r="G61" s="40">
        <v>45.954165092129905</v>
      </c>
      <c r="J61" s="29">
        <v>64.91</v>
      </c>
      <c r="K61" s="30">
        <v>65.19</v>
      </c>
      <c r="L61" s="30">
        <v>65.459999999999994</v>
      </c>
      <c r="M61" s="30">
        <v>65.739999999999995</v>
      </c>
      <c r="N61" s="30">
        <v>66.02</v>
      </c>
    </row>
    <row r="62" spans="1:14" ht="14.5" thickBot="1" x14ac:dyDescent="0.35">
      <c r="A62" s="48">
        <v>146</v>
      </c>
      <c r="B62" s="48"/>
      <c r="C62" s="40">
        <v>45.368124486665543</v>
      </c>
      <c r="D62" s="40">
        <v>45.509953756910257</v>
      </c>
      <c r="E62" s="40">
        <v>45.651782466673481</v>
      </c>
      <c r="F62" s="40">
        <v>45.793611176436698</v>
      </c>
      <c r="G62" s="40">
        <v>45.93543988619993</v>
      </c>
      <c r="J62" s="29">
        <v>64.89</v>
      </c>
      <c r="K62" s="30">
        <v>65.17</v>
      </c>
      <c r="L62" s="30">
        <v>65.45</v>
      </c>
      <c r="M62" s="30">
        <v>65.73</v>
      </c>
      <c r="N62" s="30">
        <v>66.010000000000005</v>
      </c>
    </row>
    <row r="63" spans="1:14" ht="14.5" thickBot="1" x14ac:dyDescent="0.35">
      <c r="A63" s="48">
        <v>147</v>
      </c>
      <c r="B63" s="48"/>
      <c r="C63" s="40">
        <v>45.34965404544208</v>
      </c>
      <c r="D63" s="40">
        <v>45.4914833156868</v>
      </c>
      <c r="E63" s="40">
        <v>45.63331202545001</v>
      </c>
      <c r="F63" s="40">
        <v>45.775140735213242</v>
      </c>
      <c r="G63" s="40">
        <v>45.916969444976459</v>
      </c>
      <c r="J63" s="29">
        <v>64.88</v>
      </c>
      <c r="K63" s="30">
        <v>65.16</v>
      </c>
      <c r="L63" s="30">
        <v>65.430000000000007</v>
      </c>
      <c r="M63" s="30">
        <v>65.709999999999994</v>
      </c>
      <c r="N63" s="30">
        <v>65.989999999999995</v>
      </c>
    </row>
    <row r="64" spans="1:14" ht="14.5" thickBot="1" x14ac:dyDescent="0.35">
      <c r="A64" s="48">
        <v>148</v>
      </c>
      <c r="B64" s="48"/>
      <c r="C64" s="40">
        <v>45.331433204775699</v>
      </c>
      <c r="D64" s="40">
        <v>45.473262475020412</v>
      </c>
      <c r="E64" s="40">
        <v>45.615091184783637</v>
      </c>
      <c r="F64" s="40">
        <v>45.756919894546861</v>
      </c>
      <c r="G64" s="40">
        <v>45.898748604310086</v>
      </c>
      <c r="J64" s="29">
        <v>64.86</v>
      </c>
      <c r="K64" s="30">
        <v>65.14</v>
      </c>
      <c r="L64" s="30">
        <v>65.42</v>
      </c>
      <c r="M64" s="30">
        <v>65.7</v>
      </c>
      <c r="N64" s="30">
        <v>65.98</v>
      </c>
    </row>
    <row r="65" spans="1:14" ht="14.5" thickBot="1" x14ac:dyDescent="0.35">
      <c r="A65" s="48">
        <v>149</v>
      </c>
      <c r="B65" s="48"/>
      <c r="C65" s="40">
        <v>45.31345693915182</v>
      </c>
      <c r="D65" s="40">
        <v>45.45528620939654</v>
      </c>
      <c r="E65" s="40">
        <v>45.597114919159765</v>
      </c>
      <c r="F65" s="40">
        <v>45.738943628922996</v>
      </c>
      <c r="G65" s="40">
        <v>45.880772338686221</v>
      </c>
      <c r="J65" s="29">
        <v>64.849999999999994</v>
      </c>
      <c r="K65" s="30">
        <v>65.13</v>
      </c>
      <c r="L65" s="30">
        <v>65.400000000000006</v>
      </c>
      <c r="M65" s="30">
        <v>65.680000000000007</v>
      </c>
      <c r="N65" s="30">
        <v>65.959999999999994</v>
      </c>
    </row>
    <row r="66" spans="1:14" ht="14.5" thickBot="1" x14ac:dyDescent="0.35">
      <c r="A66" s="48">
        <v>150</v>
      </c>
      <c r="B66" s="48"/>
      <c r="C66" s="40">
        <v>45.295720357069591</v>
      </c>
      <c r="D66" s="40">
        <v>45.437549627314297</v>
      </c>
      <c r="E66" s="40">
        <v>45.579378337077536</v>
      </c>
      <c r="F66" s="40">
        <v>45.721207046840746</v>
      </c>
      <c r="G66" s="40">
        <v>45.863035756603971</v>
      </c>
      <c r="J66" s="29">
        <v>64.83</v>
      </c>
      <c r="K66" s="30">
        <v>65.11</v>
      </c>
      <c r="L66" s="30">
        <v>65.39</v>
      </c>
      <c r="M66" s="30">
        <v>65.67</v>
      </c>
      <c r="N66" s="30">
        <v>65.95</v>
      </c>
    </row>
    <row r="67" spans="1:14" ht="14.5" thickBot="1" x14ac:dyDescent="0.35">
      <c r="A67" s="48">
        <v>151</v>
      </c>
      <c r="B67" s="48"/>
      <c r="C67" s="40">
        <v>45.278218696604362</v>
      </c>
      <c r="D67" s="40">
        <v>45.420047966849069</v>
      </c>
      <c r="E67" s="40">
        <v>45.561876676612286</v>
      </c>
      <c r="F67" s="40">
        <v>45.70370538637551</v>
      </c>
      <c r="G67" s="40">
        <v>45.845534096138735</v>
      </c>
      <c r="J67" s="29">
        <v>64.819999999999993</v>
      </c>
      <c r="K67" s="30">
        <v>65.099999999999994</v>
      </c>
      <c r="L67" s="30">
        <v>65.38</v>
      </c>
      <c r="M67" s="30">
        <v>65.650000000000006</v>
      </c>
      <c r="N67" s="30">
        <v>65.930000000000007</v>
      </c>
    </row>
    <row r="68" spans="1:14" ht="14.5" thickBot="1" x14ac:dyDescent="0.35">
      <c r="A68" s="48">
        <v>152</v>
      </c>
      <c r="B68" s="48"/>
      <c r="C68" s="40">
        <v>45.260947321145224</v>
      </c>
      <c r="D68" s="40">
        <v>45.402776591389937</v>
      </c>
      <c r="E68" s="40">
        <v>45.544605301153162</v>
      </c>
      <c r="F68" s="40">
        <v>45.686434010916379</v>
      </c>
      <c r="G68" s="40">
        <v>45.828262720679604</v>
      </c>
      <c r="J68" s="29">
        <v>64.8</v>
      </c>
      <c r="K68" s="30">
        <v>65.08</v>
      </c>
      <c r="L68" s="30">
        <v>65.36</v>
      </c>
      <c r="M68" s="30">
        <v>65.64</v>
      </c>
      <c r="N68" s="30">
        <v>65.92</v>
      </c>
    </row>
    <row r="69" spans="1:14" ht="14.5" thickBot="1" x14ac:dyDescent="0.35">
      <c r="A69" s="48">
        <v>153</v>
      </c>
      <c r="B69" s="48"/>
      <c r="C69" s="40">
        <v>45.243901715299948</v>
      </c>
      <c r="D69" s="40">
        <v>45.385730985544662</v>
      </c>
      <c r="E69" s="40">
        <v>45.527559695307879</v>
      </c>
      <c r="F69" s="40">
        <v>45.669388405071103</v>
      </c>
      <c r="G69" s="40">
        <v>45.811217114834335</v>
      </c>
      <c r="J69" s="29">
        <v>64.790000000000006</v>
      </c>
      <c r="K69" s="30">
        <v>65.069999999999993</v>
      </c>
      <c r="L69" s="30">
        <v>65.349999999999994</v>
      </c>
      <c r="M69" s="30">
        <v>65.63</v>
      </c>
      <c r="N69" s="30">
        <v>65.91</v>
      </c>
    </row>
    <row r="70" spans="1:14" ht="14.5" thickBot="1" x14ac:dyDescent="0.35">
      <c r="A70" s="48">
        <v>154</v>
      </c>
      <c r="B70" s="48"/>
      <c r="C70" s="40">
        <v>45.22707748095916</v>
      </c>
      <c r="D70" s="40">
        <v>45.368906751203866</v>
      </c>
      <c r="E70" s="40">
        <v>45.510735460967091</v>
      </c>
      <c r="F70" s="40">
        <v>45.652564170730315</v>
      </c>
      <c r="G70" s="40">
        <v>45.794392880493533</v>
      </c>
      <c r="J70" s="29">
        <v>64.78</v>
      </c>
      <c r="K70" s="30">
        <v>65.06</v>
      </c>
      <c r="L70" s="30">
        <v>65.33</v>
      </c>
      <c r="M70" s="30">
        <v>65.61</v>
      </c>
      <c r="N70" s="30">
        <v>65.89</v>
      </c>
    </row>
    <row r="71" spans="1:14" ht="14.5" thickBot="1" x14ac:dyDescent="0.35">
      <c r="A71" s="48">
        <v>155</v>
      </c>
      <c r="B71" s="48"/>
      <c r="C71" s="40">
        <v>45.210470333513086</v>
      </c>
      <c r="D71" s="40">
        <v>45.352299603757785</v>
      </c>
      <c r="E71" s="40">
        <v>45.494128313521017</v>
      </c>
      <c r="F71" s="40">
        <v>45.635957023284242</v>
      </c>
      <c r="G71" s="40">
        <v>45.777785733047466</v>
      </c>
      <c r="J71" s="29">
        <v>64.760000000000005</v>
      </c>
      <c r="K71" s="30">
        <v>65.040000000000006</v>
      </c>
      <c r="L71" s="30">
        <v>65.319999999999993</v>
      </c>
      <c r="M71" s="30">
        <v>65.599999999999994</v>
      </c>
      <c r="N71" s="30">
        <v>65.88</v>
      </c>
    </row>
    <row r="72" spans="1:14" ht="14.5" thickBot="1" x14ac:dyDescent="0.35">
      <c r="A72" s="48">
        <v>156</v>
      </c>
      <c r="B72" s="48"/>
      <c r="C72" s="40">
        <v>45.194076098213749</v>
      </c>
      <c r="D72" s="40">
        <v>45.335905368458469</v>
      </c>
      <c r="E72" s="40">
        <v>45.47773407822168</v>
      </c>
      <c r="F72" s="40">
        <v>45.619562787984911</v>
      </c>
      <c r="G72" s="40">
        <v>45.761391497748143</v>
      </c>
      <c r="J72" s="29">
        <v>64.75</v>
      </c>
      <c r="K72" s="30">
        <v>65.03</v>
      </c>
      <c r="L72" s="30">
        <v>65.31</v>
      </c>
      <c r="M72" s="30">
        <v>65.59</v>
      </c>
      <c r="N72" s="30">
        <v>65.87</v>
      </c>
    </row>
    <row r="73" spans="1:14" ht="14.5" thickBot="1" x14ac:dyDescent="0.35">
      <c r="A73" s="48">
        <v>157</v>
      </c>
      <c r="B73" s="48"/>
      <c r="C73" s="40">
        <v>45.177890706676202</v>
      </c>
      <c r="D73" s="40">
        <v>45.319719976920908</v>
      </c>
      <c r="E73" s="40">
        <v>45.461548686684132</v>
      </c>
      <c r="F73" s="40">
        <v>45.603377396447364</v>
      </c>
      <c r="G73" s="40">
        <v>45.745206106210581</v>
      </c>
      <c r="J73" s="29">
        <v>64.739999999999995</v>
      </c>
      <c r="K73" s="30">
        <v>65.02</v>
      </c>
      <c r="L73" s="30">
        <v>65.290000000000006</v>
      </c>
      <c r="M73" s="30">
        <v>65.569999999999993</v>
      </c>
      <c r="N73" s="30">
        <v>65.849999999999994</v>
      </c>
    </row>
    <row r="74" spans="1:14" ht="14.5" thickBot="1" x14ac:dyDescent="0.35">
      <c r="A74" s="48">
        <v>158</v>
      </c>
      <c r="B74" s="48"/>
      <c r="C74" s="40">
        <v>45.161910193512526</v>
      </c>
      <c r="D74" s="40">
        <v>45.303739463757246</v>
      </c>
      <c r="E74" s="40">
        <v>45.445568173520471</v>
      </c>
      <c r="F74" s="40">
        <v>45.587396883283688</v>
      </c>
      <c r="G74" s="40">
        <v>45.729225593046927</v>
      </c>
      <c r="J74" s="29">
        <v>64.72</v>
      </c>
      <c r="K74" s="30">
        <v>65</v>
      </c>
      <c r="L74" s="30">
        <v>65.28</v>
      </c>
      <c r="M74" s="30">
        <v>65.56</v>
      </c>
      <c r="N74" s="30">
        <v>65.84</v>
      </c>
    </row>
    <row r="75" spans="1:14" ht="14.5" thickBot="1" x14ac:dyDescent="0.35">
      <c r="A75" s="48">
        <v>159</v>
      </c>
      <c r="B75" s="48"/>
      <c r="C75" s="40">
        <v>45.14613069309307</v>
      </c>
      <c r="D75" s="40">
        <v>45.287959963337784</v>
      </c>
      <c r="E75" s="40">
        <v>45.429788673101008</v>
      </c>
      <c r="F75" s="40">
        <v>45.571617382864233</v>
      </c>
      <c r="G75" s="40">
        <v>45.71344609262745</v>
      </c>
      <c r="J75" s="29">
        <v>64.709999999999994</v>
      </c>
      <c r="K75" s="30">
        <v>64.989999999999995</v>
      </c>
      <c r="L75" s="30">
        <v>65.27</v>
      </c>
      <c r="M75" s="30">
        <v>65.55</v>
      </c>
      <c r="N75" s="30">
        <v>65.83</v>
      </c>
    </row>
    <row r="76" spans="1:14" ht="14.5" thickBot="1" x14ac:dyDescent="0.35">
      <c r="A76" s="48">
        <v>160</v>
      </c>
      <c r="B76" s="48"/>
      <c r="C76" s="40">
        <v>45.130548436428853</v>
      </c>
      <c r="D76" s="40">
        <v>45.272377706673566</v>
      </c>
      <c r="E76" s="40">
        <v>45.414206416436784</v>
      </c>
      <c r="F76" s="40">
        <v>45.556035126200001</v>
      </c>
      <c r="G76" s="40">
        <v>45.697863835963233</v>
      </c>
      <c r="J76" s="29">
        <v>64.7</v>
      </c>
      <c r="K76" s="30">
        <v>64.98</v>
      </c>
      <c r="L76" s="30">
        <v>65.260000000000005</v>
      </c>
      <c r="M76" s="30">
        <v>65.53</v>
      </c>
      <c r="N76" s="30">
        <v>65.81</v>
      </c>
    </row>
    <row r="77" spans="1:14" ht="14.5" thickBot="1" x14ac:dyDescent="0.35">
      <c r="A77" s="48">
        <v>161</v>
      </c>
      <c r="B77" s="48"/>
      <c r="C77" s="40">
        <v>45.115159748170399</v>
      </c>
      <c r="D77" s="40">
        <v>45.256989018415112</v>
      </c>
      <c r="E77" s="40">
        <v>45.398817728178329</v>
      </c>
      <c r="F77" s="40">
        <v>45.540646437941561</v>
      </c>
      <c r="G77" s="40">
        <v>45.682475147704793</v>
      </c>
      <c r="J77" s="29">
        <v>64.69</v>
      </c>
      <c r="K77" s="30">
        <v>64.959999999999994</v>
      </c>
      <c r="L77" s="30">
        <v>65.239999999999995</v>
      </c>
      <c r="M77" s="30">
        <v>65.52</v>
      </c>
      <c r="N77" s="30">
        <v>65.8</v>
      </c>
    </row>
    <row r="78" spans="1:14" ht="14.5" thickBot="1" x14ac:dyDescent="0.35">
      <c r="A78" s="48">
        <v>162</v>
      </c>
      <c r="B78" s="48"/>
      <c r="C78" s="40">
        <v>45.099961043717606</v>
      </c>
      <c r="D78" s="40">
        <v>45.241790313962319</v>
      </c>
      <c r="E78" s="40">
        <v>45.383619023725544</v>
      </c>
      <c r="F78" s="40">
        <v>45.525447733488775</v>
      </c>
      <c r="G78" s="40">
        <v>45.667276443251986</v>
      </c>
      <c r="J78" s="29">
        <v>64.67</v>
      </c>
      <c r="K78" s="30">
        <v>64.95</v>
      </c>
      <c r="L78" s="30">
        <v>65.23</v>
      </c>
      <c r="M78" s="30">
        <v>65.510000000000005</v>
      </c>
      <c r="N78" s="30">
        <v>65.790000000000006</v>
      </c>
    </row>
    <row r="79" spans="1:14" ht="14.5" thickBot="1" x14ac:dyDescent="0.35">
      <c r="A79" s="48">
        <v>163</v>
      </c>
      <c r="B79" s="48"/>
      <c r="C79" s="40">
        <v>45.084948826435991</v>
      </c>
      <c r="D79" s="40">
        <v>45.226778096680711</v>
      </c>
      <c r="E79" s="40">
        <v>45.368606806443935</v>
      </c>
      <c r="F79" s="40">
        <v>45.51043551620716</v>
      </c>
      <c r="G79" s="40">
        <v>45.652264225970384</v>
      </c>
      <c r="J79" s="29">
        <v>64.66</v>
      </c>
      <c r="K79" s="30">
        <v>64.94</v>
      </c>
      <c r="L79" s="30">
        <v>65.22</v>
      </c>
      <c r="M79" s="30">
        <v>65.5</v>
      </c>
      <c r="N79" s="30">
        <v>65.78</v>
      </c>
    </row>
    <row r="80" spans="1:14" ht="14.5" thickBot="1" x14ac:dyDescent="0.35">
      <c r="A80" s="48">
        <v>164</v>
      </c>
      <c r="B80" s="48"/>
      <c r="C80" s="40">
        <v>45.070119684974919</v>
      </c>
      <c r="D80" s="40">
        <v>45.211948955219633</v>
      </c>
      <c r="E80" s="40">
        <v>45.353777664982857</v>
      </c>
      <c r="F80" s="40">
        <v>45.495606374746075</v>
      </c>
      <c r="G80" s="40">
        <v>45.637435084509306</v>
      </c>
      <c r="J80" s="29">
        <v>64.650000000000006</v>
      </c>
      <c r="K80" s="30">
        <v>64.930000000000007</v>
      </c>
      <c r="L80" s="30">
        <v>65.209999999999994</v>
      </c>
      <c r="M80" s="30">
        <v>65.489999999999995</v>
      </c>
      <c r="N80" s="30">
        <v>65.760000000000005</v>
      </c>
    </row>
    <row r="81" spans="1:14" ht="14.5" thickBot="1" x14ac:dyDescent="0.35">
      <c r="A81" s="48">
        <v>165</v>
      </c>
      <c r="B81" s="48"/>
      <c r="C81" s="40">
        <v>45.055470290683068</v>
      </c>
      <c r="D81" s="40">
        <v>45.197299560927767</v>
      </c>
      <c r="E81" s="40">
        <v>45.339128270690985</v>
      </c>
      <c r="F81" s="40">
        <v>45.480956980454231</v>
      </c>
      <c r="G81" s="40">
        <v>45.622785690217441</v>
      </c>
      <c r="J81" s="29">
        <v>64.64</v>
      </c>
      <c r="K81" s="30">
        <v>64.92</v>
      </c>
      <c r="L81" s="30">
        <v>65.19</v>
      </c>
      <c r="M81" s="30">
        <v>65.47</v>
      </c>
      <c r="N81" s="30">
        <v>65.75</v>
      </c>
    </row>
    <row r="82" spans="1:14" ht="14.5" thickBot="1" x14ac:dyDescent="0.35">
      <c r="A82" s="48">
        <v>166</v>
      </c>
      <c r="B82" s="48"/>
      <c r="C82" s="40">
        <v>45.0409973951176</v>
      </c>
      <c r="D82" s="40">
        <v>45.182826665362299</v>
      </c>
      <c r="E82" s="40">
        <v>45.324655375125531</v>
      </c>
      <c r="F82" s="40">
        <v>45.466484084888748</v>
      </c>
      <c r="G82" s="40">
        <v>45.60831279465198</v>
      </c>
      <c r="J82" s="29">
        <v>64.62</v>
      </c>
      <c r="K82" s="30">
        <v>64.900000000000006</v>
      </c>
      <c r="L82" s="30">
        <v>65.180000000000007</v>
      </c>
      <c r="M82" s="30">
        <v>65.459999999999994</v>
      </c>
      <c r="N82" s="30">
        <v>65.739999999999995</v>
      </c>
    </row>
    <row r="83" spans="1:14" ht="14.5" thickBot="1" x14ac:dyDescent="0.35">
      <c r="A83" s="48">
        <v>167</v>
      </c>
      <c r="B83" s="48"/>
      <c r="C83" s="40">
        <v>45.026697827642749</v>
      </c>
      <c r="D83" s="40">
        <v>45.168527097887456</v>
      </c>
      <c r="E83" s="40">
        <v>45.31035580765068</v>
      </c>
      <c r="F83" s="40">
        <v>45.452184517413905</v>
      </c>
      <c r="G83" s="40">
        <v>45.594013227177122</v>
      </c>
      <c r="J83" s="29">
        <v>64.61</v>
      </c>
      <c r="K83" s="30">
        <v>64.89</v>
      </c>
      <c r="L83" s="30">
        <v>65.17</v>
      </c>
      <c r="M83" s="30">
        <v>65.45</v>
      </c>
      <c r="N83" s="30">
        <v>65.73</v>
      </c>
    </row>
    <row r="84" spans="1:14" ht="14.5" thickBot="1" x14ac:dyDescent="0.35">
      <c r="A84" s="48">
        <v>168</v>
      </c>
      <c r="B84" s="48"/>
      <c r="C84" s="40">
        <v>45.012568493114031</v>
      </c>
      <c r="D84" s="40">
        <v>45.154397763358737</v>
      </c>
      <c r="E84" s="40">
        <v>45.296226473121969</v>
      </c>
      <c r="F84" s="40">
        <v>45.438055182885194</v>
      </c>
      <c r="G84" s="40">
        <v>45.579883892648411</v>
      </c>
      <c r="J84" s="29">
        <v>64.599999999999994</v>
      </c>
      <c r="K84" s="30">
        <v>64.88</v>
      </c>
      <c r="L84" s="30">
        <v>65.16</v>
      </c>
      <c r="M84" s="30">
        <v>65.44</v>
      </c>
      <c r="N84" s="30">
        <v>65.72</v>
      </c>
    </row>
    <row r="85" spans="1:14" ht="14.5" thickBot="1" x14ac:dyDescent="0.35">
      <c r="A85" s="48">
        <v>169</v>
      </c>
      <c r="B85" s="48"/>
      <c r="C85" s="40">
        <v>44.998606369644818</v>
      </c>
      <c r="D85" s="40">
        <v>45.140435639889532</v>
      </c>
      <c r="E85" s="40">
        <v>45.282264349652756</v>
      </c>
      <c r="F85" s="40">
        <v>45.424093059415981</v>
      </c>
      <c r="G85" s="40">
        <v>45.565921769179212</v>
      </c>
      <c r="J85" s="29">
        <v>64.59</v>
      </c>
      <c r="K85" s="30">
        <v>64.87</v>
      </c>
      <c r="L85" s="30">
        <v>65.150000000000006</v>
      </c>
      <c r="M85" s="30">
        <v>65.430000000000007</v>
      </c>
      <c r="N85" s="30">
        <v>65.709999999999994</v>
      </c>
    </row>
    <row r="86" spans="1:14" ht="14.5" thickBot="1" x14ac:dyDescent="0.35">
      <c r="A86" s="48">
        <v>170</v>
      </c>
      <c r="B86" s="48"/>
      <c r="C86" s="40">
        <v>44.984808506451721</v>
      </c>
      <c r="D86" s="40">
        <v>45.126637776696434</v>
      </c>
      <c r="E86" s="40">
        <v>45.268466486459651</v>
      </c>
      <c r="F86" s="40">
        <v>45.410295196222876</v>
      </c>
      <c r="G86" s="40">
        <v>45.552123905986107</v>
      </c>
      <c r="J86" s="29">
        <v>64.58</v>
      </c>
      <c r="K86" s="30">
        <v>64.86</v>
      </c>
      <c r="L86" s="30">
        <v>65.14</v>
      </c>
      <c r="M86" s="30">
        <v>65.42</v>
      </c>
      <c r="N86" s="30">
        <v>65.69</v>
      </c>
    </row>
    <row r="87" spans="1:14" ht="14.5" thickBot="1" x14ac:dyDescent="0.35">
      <c r="A87" s="48">
        <v>171</v>
      </c>
      <c r="B87" s="48"/>
      <c r="C87" s="40">
        <v>44.971172021775494</v>
      </c>
      <c r="D87" s="40">
        <v>45.113001292020215</v>
      </c>
      <c r="E87" s="40">
        <v>45.254830001783432</v>
      </c>
      <c r="F87" s="40">
        <v>45.396658711546657</v>
      </c>
      <c r="G87" s="40">
        <v>45.538487421309881</v>
      </c>
      <c r="J87" s="29">
        <v>64.569999999999993</v>
      </c>
      <c r="K87" s="30">
        <v>64.849999999999994</v>
      </c>
      <c r="L87" s="30">
        <v>65.13</v>
      </c>
      <c r="M87" s="30">
        <v>65.400000000000006</v>
      </c>
      <c r="N87" s="30">
        <v>65.680000000000007</v>
      </c>
    </row>
    <row r="88" spans="1:14" ht="14.5" thickBot="1" x14ac:dyDescent="0.35">
      <c r="A88" s="48">
        <v>172</v>
      </c>
      <c r="B88" s="48"/>
      <c r="C88" s="40">
        <v>44.957694100874576</v>
      </c>
      <c r="D88" s="40">
        <v>45.09952337111929</v>
      </c>
      <c r="E88" s="40">
        <v>45.241352080882507</v>
      </c>
      <c r="F88" s="40">
        <v>45.383180790645746</v>
      </c>
      <c r="G88" s="40">
        <v>45.525009500408956</v>
      </c>
      <c r="J88" s="29">
        <v>64.56</v>
      </c>
      <c r="K88" s="30">
        <v>64.84</v>
      </c>
      <c r="L88" s="30">
        <v>65.12</v>
      </c>
      <c r="M88" s="30">
        <v>65.39</v>
      </c>
      <c r="N88" s="30">
        <v>65.67</v>
      </c>
    </row>
    <row r="89" spans="1:14" ht="14.5" thickBot="1" x14ac:dyDescent="0.35">
      <c r="A89" s="48">
        <v>173</v>
      </c>
      <c r="B89" s="48"/>
      <c r="C89" s="40">
        <v>44.944371994088115</v>
      </c>
      <c r="D89" s="40">
        <v>45.086201264332843</v>
      </c>
      <c r="E89" s="40">
        <v>45.228029974096053</v>
      </c>
      <c r="F89" s="40">
        <v>45.369858683859277</v>
      </c>
      <c r="G89" s="40">
        <v>45.511687393622509</v>
      </c>
      <c r="J89" s="29">
        <v>64.55</v>
      </c>
      <c r="K89" s="30">
        <v>64.83</v>
      </c>
      <c r="L89" s="30">
        <v>65.099999999999994</v>
      </c>
      <c r="M89" s="30">
        <v>65.38</v>
      </c>
      <c r="N89" s="30">
        <v>65.66</v>
      </c>
    </row>
    <row r="90" spans="1:14" ht="14.5" thickBot="1" x14ac:dyDescent="0.35">
      <c r="A90" s="48">
        <v>174</v>
      </c>
      <c r="B90" s="48"/>
      <c r="C90" s="40">
        <v>44.931203014965881</v>
      </c>
      <c r="D90" s="40">
        <v>45.073032285210594</v>
      </c>
      <c r="E90" s="40">
        <v>45.214860994973812</v>
      </c>
      <c r="F90" s="40">
        <v>45.356689704737043</v>
      </c>
      <c r="G90" s="40">
        <v>45.498518414500268</v>
      </c>
      <c r="J90" s="29">
        <v>64.540000000000006</v>
      </c>
      <c r="K90" s="30">
        <v>64.81</v>
      </c>
      <c r="L90" s="30">
        <v>65.09</v>
      </c>
      <c r="M90" s="30">
        <v>65.37</v>
      </c>
      <c r="N90" s="30">
        <v>65.650000000000006</v>
      </c>
    </row>
    <row r="91" spans="1:14" ht="14.5" thickBot="1" x14ac:dyDescent="0.35">
      <c r="A91" s="48">
        <v>175</v>
      </c>
      <c r="B91" s="48"/>
      <c r="C91" s="40">
        <v>44.918184538462171</v>
      </c>
      <c r="D91" s="40">
        <v>45.060013808706884</v>
      </c>
      <c r="E91" s="40">
        <v>45.201842518470094</v>
      </c>
      <c r="F91" s="40">
        <v>45.343671228233333</v>
      </c>
      <c r="G91" s="40">
        <v>45.485499937996551</v>
      </c>
      <c r="J91" s="29">
        <v>64.53</v>
      </c>
      <c r="K91" s="30">
        <v>64.8</v>
      </c>
      <c r="L91" s="30">
        <v>65.08</v>
      </c>
      <c r="M91" s="30">
        <v>65.36</v>
      </c>
      <c r="N91" s="30">
        <v>65.64</v>
      </c>
    </row>
    <row r="92" spans="1:14" ht="14.5" thickBot="1" x14ac:dyDescent="0.35">
      <c r="A92" s="48">
        <v>176</v>
      </c>
      <c r="B92" s="48"/>
      <c r="C92" s="40">
        <v>44.905313999191478</v>
      </c>
      <c r="D92" s="40">
        <v>45.047143269436184</v>
      </c>
      <c r="E92" s="40">
        <v>45.188971979199408</v>
      </c>
      <c r="F92" s="40">
        <v>45.330800688962626</v>
      </c>
      <c r="G92" s="40">
        <v>45.472629398725857</v>
      </c>
      <c r="J92" s="29">
        <v>64.510000000000005</v>
      </c>
      <c r="K92" s="30">
        <v>64.790000000000006</v>
      </c>
      <c r="L92" s="30">
        <v>65.069999999999993</v>
      </c>
      <c r="M92" s="30">
        <v>65.349999999999994</v>
      </c>
      <c r="N92" s="30">
        <v>65.63</v>
      </c>
    </row>
    <row r="93" spans="1:14" ht="14.5" thickBot="1" x14ac:dyDescent="0.35">
      <c r="A93" s="48">
        <v>177</v>
      </c>
      <c r="B93" s="48"/>
      <c r="C93" s="40">
        <v>44.892588889743024</v>
      </c>
      <c r="D93" s="40">
        <v>45.034418159987744</v>
      </c>
      <c r="E93" s="40">
        <v>45.176246869750962</v>
      </c>
      <c r="F93" s="40">
        <v>45.318075579514186</v>
      </c>
      <c r="G93" s="40">
        <v>45.459904289277404</v>
      </c>
      <c r="J93" s="29">
        <v>64.5</v>
      </c>
      <c r="K93" s="30">
        <v>64.78</v>
      </c>
      <c r="L93" s="30">
        <v>65.06</v>
      </c>
      <c r="M93" s="30">
        <v>65.34</v>
      </c>
      <c r="N93" s="30">
        <v>65.62</v>
      </c>
    </row>
    <row r="94" spans="1:14" ht="14.5" thickBot="1" x14ac:dyDescent="0.35">
      <c r="A94" s="48">
        <v>178</v>
      </c>
      <c r="B94" s="48"/>
      <c r="C94" s="40">
        <v>44.880006759052435</v>
      </c>
      <c r="D94" s="40">
        <v>45.021836029297155</v>
      </c>
      <c r="E94" s="40">
        <v>45.16366473906038</v>
      </c>
      <c r="F94" s="40">
        <v>45.305493448823604</v>
      </c>
      <c r="G94" s="40">
        <v>45.447322158586822</v>
      </c>
      <c r="J94" s="29">
        <v>64.489999999999995</v>
      </c>
      <c r="K94" s="30">
        <v>64.77</v>
      </c>
      <c r="L94" s="30">
        <v>65.05</v>
      </c>
      <c r="M94" s="30">
        <v>65.33</v>
      </c>
      <c r="N94" s="30">
        <v>65.61</v>
      </c>
    </row>
    <row r="95" spans="1:14" ht="14.5" thickBot="1" x14ac:dyDescent="0.35">
      <c r="A95" s="48">
        <v>179</v>
      </c>
      <c r="B95" s="48"/>
      <c r="C95" s="40">
        <v>44.867565210827657</v>
      </c>
      <c r="D95" s="40">
        <v>45.00939448107237</v>
      </c>
      <c r="E95" s="40">
        <v>45.151223190835594</v>
      </c>
      <c r="F95" s="40">
        <v>45.293051900598819</v>
      </c>
      <c r="G95" s="40">
        <v>45.434880610362036</v>
      </c>
      <c r="J95" s="29">
        <v>64.48</v>
      </c>
      <c r="K95" s="30">
        <v>64.760000000000005</v>
      </c>
      <c r="L95" s="30">
        <v>65.040000000000006</v>
      </c>
      <c r="M95" s="30">
        <v>65.319999999999993</v>
      </c>
      <c r="N95" s="30">
        <v>65.599999999999994</v>
      </c>
    </row>
    <row r="96" spans="1:14" ht="14.5" thickBot="1" x14ac:dyDescent="0.35">
      <c r="A96" s="48">
        <v>180</v>
      </c>
      <c r="B96" s="48"/>
      <c r="C96" s="40">
        <v>44.8552619020276</v>
      </c>
      <c r="D96" s="40">
        <v>44.99709117227232</v>
      </c>
      <c r="E96" s="40">
        <v>45.13891988203553</v>
      </c>
      <c r="F96" s="40">
        <v>45.280748591798755</v>
      </c>
      <c r="G96" s="40">
        <v>45.422577301561986</v>
      </c>
      <c r="J96" s="29">
        <v>64.47</v>
      </c>
      <c r="K96" s="30">
        <v>64.75</v>
      </c>
      <c r="L96" s="30">
        <v>65.03</v>
      </c>
      <c r="M96" s="30">
        <v>65.31</v>
      </c>
      <c r="N96" s="30">
        <v>65.59</v>
      </c>
    </row>
    <row r="97" spans="1:14" ht="14.5" thickBot="1" x14ac:dyDescent="0.35">
      <c r="A97" s="48">
        <v>181</v>
      </c>
      <c r="B97" s="48"/>
      <c r="C97" s="40">
        <v>44.843094541391082</v>
      </c>
      <c r="D97" s="40">
        <v>44.984923811635802</v>
      </c>
      <c r="E97" s="40">
        <v>45.126752521399027</v>
      </c>
      <c r="F97" s="40">
        <v>45.268581231162251</v>
      </c>
      <c r="G97" s="40">
        <v>45.410409940925476</v>
      </c>
      <c r="J97" s="29">
        <v>64.459999999999994</v>
      </c>
      <c r="K97" s="30">
        <v>64.739999999999995</v>
      </c>
      <c r="L97" s="30">
        <v>65.02</v>
      </c>
      <c r="M97" s="30">
        <v>65.3</v>
      </c>
      <c r="N97" s="30">
        <v>65.58</v>
      </c>
    </row>
    <row r="98" spans="1:14" ht="14.5" thickBot="1" x14ac:dyDescent="0.35">
      <c r="A98" s="48">
        <v>182</v>
      </c>
      <c r="B98" s="48"/>
      <c r="C98" s="40">
        <v>44.831060888014299</v>
      </c>
      <c r="D98" s="40">
        <v>44.972890158259013</v>
      </c>
      <c r="E98" s="40">
        <v>45.114718868022244</v>
      </c>
      <c r="F98" s="40">
        <v>45.256547577785462</v>
      </c>
      <c r="G98" s="40">
        <v>45.398376287548679</v>
      </c>
      <c r="J98" s="29">
        <v>64.45</v>
      </c>
      <c r="K98" s="30">
        <v>64.73</v>
      </c>
      <c r="L98" s="30">
        <v>65.010000000000005</v>
      </c>
      <c r="M98" s="30">
        <v>65.290000000000006</v>
      </c>
      <c r="N98" s="30">
        <v>65.569999999999993</v>
      </c>
    </row>
    <row r="99" spans="1:14" ht="14.5" thickBot="1" x14ac:dyDescent="0.35">
      <c r="A99" s="48">
        <v>183</v>
      </c>
      <c r="B99" s="48"/>
      <c r="C99" s="40">
        <v>44.819158749974982</v>
      </c>
      <c r="D99" s="40">
        <v>44.960988020219695</v>
      </c>
      <c r="E99" s="40">
        <v>45.102816729982926</v>
      </c>
      <c r="F99" s="40">
        <v>45.244645439746144</v>
      </c>
      <c r="G99" s="40">
        <v>45.386474149509368</v>
      </c>
      <c r="J99" s="29">
        <v>64.44</v>
      </c>
      <c r="K99" s="30">
        <v>64.72</v>
      </c>
      <c r="L99" s="30">
        <v>65</v>
      </c>
      <c r="M99" s="30">
        <v>65.28</v>
      </c>
      <c r="N99" s="30">
        <v>65.56</v>
      </c>
    </row>
    <row r="100" spans="1:14" ht="14.5" thickBot="1" x14ac:dyDescent="0.35">
      <c r="A100" s="48">
        <v>184</v>
      </c>
      <c r="B100" s="48"/>
      <c r="C100" s="40">
        <v>44.807385983001296</v>
      </c>
      <c r="D100" s="40">
        <v>44.949215253246017</v>
      </c>
      <c r="E100" s="40">
        <v>45.091043963009227</v>
      </c>
      <c r="F100" s="40">
        <v>45.232872672772466</v>
      </c>
      <c r="G100" s="40">
        <v>45.374701382535683</v>
      </c>
      <c r="J100" s="29">
        <v>64.430000000000007</v>
      </c>
      <c r="K100" s="30">
        <v>64.709999999999994</v>
      </c>
      <c r="L100" s="30">
        <v>64.989999999999995</v>
      </c>
      <c r="M100" s="30">
        <v>65.27</v>
      </c>
      <c r="N100" s="30">
        <v>65.55</v>
      </c>
    </row>
    <row r="101" spans="1:14" ht="14.5" thickBot="1" x14ac:dyDescent="0.35">
      <c r="A101" s="48">
        <v>185</v>
      </c>
      <c r="B101" s="48"/>
      <c r="C101" s="40">
        <v>44.795740489184084</v>
      </c>
      <c r="D101" s="40">
        <v>44.937569759428804</v>
      </c>
      <c r="E101" s="40">
        <v>45.079398469192029</v>
      </c>
      <c r="F101" s="40">
        <v>45.221227178955246</v>
      </c>
      <c r="G101" s="40">
        <v>45.36305588871847</v>
      </c>
      <c r="J101" s="29">
        <v>64.430000000000007</v>
      </c>
      <c r="K101" s="30">
        <v>64.7</v>
      </c>
      <c r="L101" s="30">
        <v>64.98</v>
      </c>
      <c r="M101" s="30">
        <v>65.260000000000005</v>
      </c>
      <c r="N101" s="30">
        <v>65.540000000000006</v>
      </c>
    </row>
    <row r="102" spans="1:14" ht="14.5" thickBot="1" x14ac:dyDescent="0.35">
      <c r="A102" s="48">
        <v>186</v>
      </c>
      <c r="B102" s="48"/>
      <c r="C102" s="40">
        <v>44.784220215730492</v>
      </c>
      <c r="D102" s="40">
        <v>44.926049485975213</v>
      </c>
      <c r="E102" s="40">
        <v>45.067878195738437</v>
      </c>
      <c r="F102" s="40">
        <v>45.209706905501662</v>
      </c>
      <c r="G102" s="40">
        <v>45.351535615264893</v>
      </c>
      <c r="J102" s="29">
        <v>64.42</v>
      </c>
      <c r="K102" s="30">
        <v>64.69</v>
      </c>
      <c r="L102" s="30">
        <v>64.97</v>
      </c>
      <c r="M102" s="30">
        <v>65.25</v>
      </c>
      <c r="N102" s="30">
        <v>65.53</v>
      </c>
    </row>
    <row r="103" spans="1:14" ht="14.5" thickBot="1" x14ac:dyDescent="0.35">
      <c r="A103" s="48">
        <v>187</v>
      </c>
      <c r="B103" s="48"/>
      <c r="C103" s="40">
        <v>44.772823153757713</v>
      </c>
      <c r="D103" s="40">
        <v>44.914652424002426</v>
      </c>
      <c r="E103" s="40">
        <v>45.056481133765651</v>
      </c>
      <c r="F103" s="40">
        <v>45.198309843528875</v>
      </c>
      <c r="G103" s="40">
        <v>45.340138553292114</v>
      </c>
      <c r="J103" s="29">
        <v>64.41</v>
      </c>
      <c r="K103" s="30">
        <v>64.69</v>
      </c>
      <c r="L103" s="30">
        <v>64.959999999999994</v>
      </c>
      <c r="M103" s="30">
        <v>65.239999999999995</v>
      </c>
      <c r="N103" s="30">
        <v>65.52</v>
      </c>
    </row>
    <row r="104" spans="1:14" ht="14.5" thickBot="1" x14ac:dyDescent="0.35">
      <c r="A104" s="48">
        <v>188</v>
      </c>
      <c r="B104" s="48"/>
      <c r="C104" s="40">
        <v>44.761547337125052</v>
      </c>
      <c r="D104" s="40">
        <v>44.903376607369765</v>
      </c>
      <c r="E104" s="40">
        <v>45.045205317132989</v>
      </c>
      <c r="F104" s="40">
        <v>45.187034026896207</v>
      </c>
      <c r="G104" s="40">
        <v>45.328862736659438</v>
      </c>
      <c r="J104" s="29">
        <v>64.400000000000006</v>
      </c>
      <c r="K104" s="30">
        <v>64.680000000000007</v>
      </c>
      <c r="L104" s="30">
        <v>64.959999999999994</v>
      </c>
      <c r="M104" s="30">
        <v>65.23</v>
      </c>
      <c r="N104" s="30">
        <v>65.510000000000005</v>
      </c>
    </row>
    <row r="105" spans="1:14" ht="14.5" thickBot="1" x14ac:dyDescent="0.35">
      <c r="A105" s="48">
        <v>189</v>
      </c>
      <c r="B105" s="48"/>
      <c r="C105" s="40">
        <v>44.750390841303322</v>
      </c>
      <c r="D105" s="40">
        <v>44.892220111548035</v>
      </c>
      <c r="E105" s="40">
        <v>45.034048821311259</v>
      </c>
      <c r="F105" s="40">
        <v>45.175877531074484</v>
      </c>
      <c r="G105" s="40">
        <v>45.317706240837708</v>
      </c>
      <c r="J105" s="29">
        <v>64.39</v>
      </c>
      <c r="K105" s="30">
        <v>64.67</v>
      </c>
      <c r="L105" s="30">
        <v>64.95</v>
      </c>
      <c r="M105" s="30">
        <v>65.23</v>
      </c>
      <c r="N105" s="30">
        <v>65.5</v>
      </c>
    </row>
    <row r="106" spans="1:14" ht="14.5" thickBot="1" x14ac:dyDescent="0.35">
      <c r="A106" s="48">
        <v>190</v>
      </c>
      <c r="B106" s="48"/>
      <c r="C106" s="40">
        <v>44.739351782279719</v>
      </c>
      <c r="D106" s="40">
        <v>44.881181052524433</v>
      </c>
      <c r="E106" s="40">
        <v>45.02300976228765</v>
      </c>
      <c r="F106" s="40">
        <v>45.164838472050867</v>
      </c>
      <c r="G106" s="40">
        <v>45.306667181814099</v>
      </c>
      <c r="J106" s="29">
        <v>64.38</v>
      </c>
      <c r="K106" s="30">
        <v>64.66</v>
      </c>
      <c r="L106" s="30">
        <v>64.94</v>
      </c>
      <c r="M106" s="30">
        <v>65.22</v>
      </c>
      <c r="N106" s="30">
        <v>65.5</v>
      </c>
    </row>
    <row r="107" spans="1:14" ht="14.5" thickBot="1" x14ac:dyDescent="0.35">
      <c r="A107" s="48">
        <v>191</v>
      </c>
      <c r="B107" s="48"/>
      <c r="C107" s="40">
        <v>44.728428315497197</v>
      </c>
      <c r="D107" s="40">
        <v>44.870257585741896</v>
      </c>
      <c r="E107" s="40">
        <v>45.012086295505128</v>
      </c>
      <c r="F107" s="40">
        <v>45.153915005268352</v>
      </c>
      <c r="G107" s="40">
        <v>45.295743715031577</v>
      </c>
      <c r="J107" s="29">
        <v>64.37</v>
      </c>
      <c r="K107" s="30">
        <v>64.650000000000006</v>
      </c>
      <c r="L107" s="30">
        <v>64.930000000000007</v>
      </c>
      <c r="M107" s="30">
        <v>65.209999999999994</v>
      </c>
      <c r="N107" s="30">
        <v>65.489999999999995</v>
      </c>
    </row>
    <row r="108" spans="1:14" ht="14.5" thickBot="1" x14ac:dyDescent="0.35">
      <c r="A108" s="48">
        <v>192</v>
      </c>
      <c r="B108" s="48"/>
      <c r="C108" s="40">
        <v>44.717618634826984</v>
      </c>
      <c r="D108" s="40">
        <v>44.859447905071697</v>
      </c>
      <c r="E108" s="40">
        <v>45.001276614834921</v>
      </c>
      <c r="F108" s="40">
        <v>45.143105324598139</v>
      </c>
      <c r="G108" s="40">
        <v>45.284934034361363</v>
      </c>
      <c r="J108" s="29">
        <v>64.36</v>
      </c>
      <c r="K108" s="30">
        <v>64.64</v>
      </c>
      <c r="L108" s="30">
        <v>64.92</v>
      </c>
      <c r="M108" s="30">
        <v>65.2</v>
      </c>
      <c r="N108" s="30">
        <v>65.48</v>
      </c>
    </row>
    <row r="109" spans="1:14" ht="14.5" thickBot="1" x14ac:dyDescent="0.35">
      <c r="A109" s="48">
        <v>193</v>
      </c>
      <c r="B109" s="48"/>
      <c r="C109" s="40">
        <v>44.706920971573055</v>
      </c>
      <c r="D109" s="40">
        <v>44.848750241817761</v>
      </c>
      <c r="E109" s="40">
        <v>44.990578951580993</v>
      </c>
      <c r="F109" s="40">
        <v>45.132407661344217</v>
      </c>
      <c r="G109" s="40">
        <v>45.274236371107435</v>
      </c>
      <c r="J109" s="29">
        <v>64.349999999999994</v>
      </c>
      <c r="K109" s="30">
        <v>64.63</v>
      </c>
      <c r="L109" s="30">
        <v>64.91</v>
      </c>
      <c r="M109" s="30">
        <v>65.19</v>
      </c>
      <c r="N109" s="30">
        <v>65.47</v>
      </c>
    </row>
    <row r="110" spans="1:14" ht="14.5" thickBot="1" x14ac:dyDescent="0.35">
      <c r="A110" s="48">
        <v>194</v>
      </c>
      <c r="B110" s="48"/>
      <c r="C110" s="40">
        <v>44.696333593507298</v>
      </c>
      <c r="D110" s="40">
        <v>44.838162863752018</v>
      </c>
      <c r="E110" s="40">
        <v>44.979991573515242</v>
      </c>
      <c r="F110" s="40">
        <v>45.121820283278453</v>
      </c>
      <c r="G110" s="40">
        <v>45.263648993041691</v>
      </c>
      <c r="J110" s="29">
        <v>64.34</v>
      </c>
      <c r="K110" s="30">
        <v>64.62</v>
      </c>
      <c r="L110" s="30">
        <v>64.900000000000006</v>
      </c>
      <c r="M110" s="30">
        <v>65.180000000000007</v>
      </c>
      <c r="N110" s="30">
        <v>65.459999999999994</v>
      </c>
    </row>
    <row r="111" spans="1:14" ht="14.5" thickBot="1" x14ac:dyDescent="0.35">
      <c r="A111" s="48">
        <v>195</v>
      </c>
      <c r="B111" s="48"/>
      <c r="C111" s="40">
        <v>44.685854803934539</v>
      </c>
      <c r="D111" s="40">
        <v>44.827684074179245</v>
      </c>
      <c r="E111" s="40">
        <v>44.96951278394247</v>
      </c>
      <c r="F111" s="40">
        <v>45.111341493705687</v>
      </c>
      <c r="G111" s="40">
        <v>45.253170203468919</v>
      </c>
      <c r="J111" s="29">
        <v>64.34</v>
      </c>
      <c r="K111" s="30">
        <v>64.61</v>
      </c>
      <c r="L111" s="30">
        <v>64.89</v>
      </c>
      <c r="M111" s="30">
        <v>65.17</v>
      </c>
      <c r="N111" s="30">
        <v>65.45</v>
      </c>
    </row>
    <row r="112" spans="1:14" ht="14.5" thickBot="1" x14ac:dyDescent="0.35">
      <c r="A112" s="48">
        <v>196</v>
      </c>
      <c r="B112" s="48"/>
      <c r="C112" s="40">
        <v>44.675482940785976</v>
      </c>
      <c r="D112" s="40">
        <v>44.817312211030696</v>
      </c>
      <c r="E112" s="40">
        <v>44.959140920793921</v>
      </c>
      <c r="F112" s="40">
        <v>45.100969630557131</v>
      </c>
      <c r="G112" s="40">
        <v>45.24279834032037</v>
      </c>
      <c r="J112" s="29">
        <v>64.33</v>
      </c>
      <c r="K112" s="30">
        <v>64.61</v>
      </c>
      <c r="L112" s="30">
        <v>64.89</v>
      </c>
      <c r="M112" s="30">
        <v>65.16</v>
      </c>
      <c r="N112" s="30">
        <v>65.44</v>
      </c>
    </row>
    <row r="113" spans="1:14" ht="14.5" thickBot="1" x14ac:dyDescent="0.35">
      <c r="A113" s="48">
        <v>197</v>
      </c>
      <c r="B113" s="48"/>
      <c r="C113" s="40">
        <v>44.665216375740464</v>
      </c>
      <c r="D113" s="40">
        <v>44.807045645985163</v>
      </c>
      <c r="E113" s="40">
        <v>44.948874355748394</v>
      </c>
      <c r="F113" s="40">
        <v>45.090703065511619</v>
      </c>
      <c r="G113" s="40">
        <v>45.232531775274836</v>
      </c>
      <c r="J113" s="29">
        <v>64.319999999999993</v>
      </c>
      <c r="K113" s="30">
        <v>64.599999999999994</v>
      </c>
      <c r="L113" s="30">
        <v>64.88</v>
      </c>
      <c r="M113" s="30">
        <v>65.16</v>
      </c>
      <c r="N113" s="30">
        <v>65.430000000000007</v>
      </c>
    </row>
    <row r="114" spans="1:14" ht="14.5" thickBot="1" x14ac:dyDescent="0.35">
      <c r="A114" s="48">
        <v>198</v>
      </c>
      <c r="B114" s="48"/>
      <c r="C114" s="40">
        <v>44.655053513372145</v>
      </c>
      <c r="D114" s="40">
        <v>44.796882783616866</v>
      </c>
      <c r="E114" s="40">
        <v>44.938711493380083</v>
      </c>
      <c r="F114" s="40">
        <v>45.080540203143315</v>
      </c>
      <c r="G114" s="40">
        <v>45.222368912906539</v>
      </c>
      <c r="J114" s="29">
        <v>64.31</v>
      </c>
      <c r="K114" s="30">
        <v>64.59</v>
      </c>
      <c r="L114" s="30">
        <v>64.87</v>
      </c>
      <c r="M114" s="30">
        <v>65.150000000000006</v>
      </c>
      <c r="N114" s="30">
        <v>65.430000000000007</v>
      </c>
    </row>
    <row r="115" spans="1:14" ht="14.5" thickBot="1" x14ac:dyDescent="0.35">
      <c r="A115" s="48">
        <v>199</v>
      </c>
      <c r="B115" s="48"/>
      <c r="C115" s="40">
        <v>44.644992790324146</v>
      </c>
      <c r="D115" s="40">
        <v>44.786822060568859</v>
      </c>
      <c r="E115" s="40">
        <v>44.928650770332084</v>
      </c>
      <c r="F115" s="40">
        <v>45.070479480095301</v>
      </c>
      <c r="G115" s="40">
        <v>45.212308189858533</v>
      </c>
      <c r="J115" s="29">
        <v>64.3</v>
      </c>
      <c r="K115" s="30">
        <v>64.58</v>
      </c>
      <c r="L115" s="30">
        <v>64.86</v>
      </c>
      <c r="M115" s="30">
        <v>65.14</v>
      </c>
      <c r="N115" s="30">
        <v>65.42</v>
      </c>
    </row>
    <row r="116" spans="1:14" ht="14.5" thickBot="1" x14ac:dyDescent="0.35">
      <c r="A116" s="48">
        <v>200</v>
      </c>
      <c r="B116" s="48"/>
      <c r="C116" s="40">
        <v>44.635032674506611</v>
      </c>
      <c r="D116" s="40">
        <v>44.776861944751325</v>
      </c>
      <c r="E116" s="40">
        <v>44.918690654514542</v>
      </c>
      <c r="F116" s="40">
        <v>45.060519364277773</v>
      </c>
      <c r="G116" s="40">
        <v>45.202348074040991</v>
      </c>
      <c r="J116" s="29">
        <v>64.290000000000006</v>
      </c>
      <c r="K116" s="30">
        <v>64.569999999999993</v>
      </c>
      <c r="L116" s="30">
        <v>64.849999999999994</v>
      </c>
      <c r="M116" s="30">
        <v>65.13</v>
      </c>
      <c r="N116" s="30">
        <v>65.41</v>
      </c>
    </row>
    <row r="117" spans="1:14" ht="14.5" thickBot="1" x14ac:dyDescent="0.35">
      <c r="A117" s="48">
        <v>201</v>
      </c>
      <c r="B117" s="48"/>
      <c r="C117" s="40">
        <v>44.625171664319097</v>
      </c>
      <c r="D117" s="40">
        <v>44.767000934563811</v>
      </c>
      <c r="E117" s="40">
        <v>44.908829644327035</v>
      </c>
      <c r="F117" s="40">
        <v>45.050658354090267</v>
      </c>
      <c r="G117" s="40">
        <v>45.192487063853477</v>
      </c>
      <c r="J117" s="29">
        <v>64.290000000000006</v>
      </c>
      <c r="K117" s="30">
        <v>64.569999999999993</v>
      </c>
      <c r="L117" s="30">
        <v>64.84</v>
      </c>
      <c r="M117" s="30">
        <v>65.12</v>
      </c>
      <c r="N117" s="30">
        <v>65.400000000000006</v>
      </c>
    </row>
    <row r="118" spans="1:14" ht="14.5" thickBot="1" x14ac:dyDescent="0.35">
      <c r="A118" s="48">
        <v>202</v>
      </c>
      <c r="B118" s="48"/>
      <c r="C118" s="40">
        <v>44.615408287895832</v>
      </c>
      <c r="D118" s="40">
        <v>44.757237558140538</v>
      </c>
      <c r="E118" s="40">
        <v>44.89906626790377</v>
      </c>
      <c r="F118" s="40">
        <v>45.04089497766698</v>
      </c>
      <c r="G118" s="40">
        <v>45.182723687430212</v>
      </c>
      <c r="J118" s="29">
        <v>64.28</v>
      </c>
      <c r="K118" s="30">
        <v>64.56</v>
      </c>
      <c r="L118" s="30">
        <v>64.84</v>
      </c>
      <c r="M118" s="30">
        <v>65.12</v>
      </c>
      <c r="N118" s="30">
        <v>65.39</v>
      </c>
    </row>
    <row r="119" spans="1:14" ht="14.5" thickBot="1" x14ac:dyDescent="0.35">
      <c r="A119" s="48">
        <v>203</v>
      </c>
      <c r="B119" s="48"/>
      <c r="C119" s="40">
        <v>44.60574110237328</v>
      </c>
      <c r="D119" s="40">
        <v>44.747570372618</v>
      </c>
      <c r="E119" s="40">
        <v>44.889399082381232</v>
      </c>
      <c r="F119" s="40">
        <v>45.031227792144449</v>
      </c>
      <c r="G119" s="40">
        <v>45.173056501907674</v>
      </c>
      <c r="J119" s="29">
        <v>64.27</v>
      </c>
      <c r="K119" s="30">
        <v>64.55</v>
      </c>
      <c r="L119" s="30">
        <v>64.83</v>
      </c>
      <c r="M119" s="30">
        <v>65.11</v>
      </c>
      <c r="N119" s="30">
        <v>65.39</v>
      </c>
    </row>
    <row r="120" spans="1:14" ht="14.5" thickBot="1" x14ac:dyDescent="0.35">
      <c r="A120" s="48">
        <v>204</v>
      </c>
      <c r="B120" s="48"/>
      <c r="C120" s="40">
        <v>44.596168693179372</v>
      </c>
      <c r="D120" s="40">
        <v>44.737997963424078</v>
      </c>
      <c r="E120" s="40">
        <v>44.87982667318731</v>
      </c>
      <c r="F120" s="40">
        <v>45.021655382950527</v>
      </c>
      <c r="G120" s="40">
        <v>45.163484092713759</v>
      </c>
      <c r="J120" s="29">
        <v>64.260000000000005</v>
      </c>
      <c r="K120" s="30">
        <v>64.540000000000006</v>
      </c>
      <c r="L120" s="30">
        <v>64.819999999999993</v>
      </c>
      <c r="M120" s="30">
        <v>65.099999999999994</v>
      </c>
      <c r="N120" s="30">
        <v>65.38</v>
      </c>
    </row>
    <row r="121" spans="1:14" ht="14.5" thickBot="1" x14ac:dyDescent="0.35">
      <c r="A121" s="48">
        <v>205</v>
      </c>
      <c r="B121" s="48"/>
      <c r="C121" s="40">
        <v>44.586689673343464</v>
      </c>
      <c r="D121" s="40">
        <v>44.72851894358817</v>
      </c>
      <c r="E121" s="40">
        <v>44.870347653351395</v>
      </c>
      <c r="F121" s="40">
        <v>45.012176363114619</v>
      </c>
      <c r="G121" s="40">
        <v>45.154005072877844</v>
      </c>
      <c r="J121" s="29">
        <v>64.260000000000005</v>
      </c>
      <c r="K121" s="30">
        <v>64.53</v>
      </c>
      <c r="L121" s="30">
        <v>64.81</v>
      </c>
      <c r="M121" s="30">
        <v>65.09</v>
      </c>
      <c r="N121" s="30">
        <v>65.37</v>
      </c>
    </row>
    <row r="122" spans="1:14" ht="14.5" thickBot="1" x14ac:dyDescent="0.35">
      <c r="A122" s="48">
        <v>206</v>
      </c>
      <c r="B122" s="48"/>
      <c r="C122" s="40">
        <v>44.577302682826364</v>
      </c>
      <c r="D122" s="40">
        <v>44.71913195307107</v>
      </c>
      <c r="E122" s="40">
        <v>44.860960662834287</v>
      </c>
      <c r="F122" s="40">
        <v>45.002789372597512</v>
      </c>
      <c r="G122" s="40">
        <v>45.144618082360743</v>
      </c>
      <c r="J122" s="29">
        <v>64.25</v>
      </c>
      <c r="K122" s="30">
        <v>64.53</v>
      </c>
      <c r="L122" s="30">
        <v>64.81</v>
      </c>
      <c r="M122" s="30">
        <v>65.08</v>
      </c>
      <c r="N122" s="30">
        <v>65.36</v>
      </c>
    </row>
    <row r="123" spans="1:14" ht="14.5" thickBot="1" x14ac:dyDescent="0.35">
      <c r="A123" s="48">
        <v>207</v>
      </c>
      <c r="B123" s="48"/>
      <c r="C123" s="40">
        <v>44.568006387869779</v>
      </c>
      <c r="D123" s="40">
        <v>44.709835658114493</v>
      </c>
      <c r="E123" s="40">
        <v>44.851664367877717</v>
      </c>
      <c r="F123" s="40">
        <v>44.993493077640942</v>
      </c>
      <c r="G123" s="40">
        <v>45.135321787404173</v>
      </c>
      <c r="J123" s="29">
        <v>64.239999999999995</v>
      </c>
      <c r="K123" s="30">
        <v>64.52</v>
      </c>
      <c r="L123" s="30">
        <v>64.8</v>
      </c>
      <c r="M123" s="30">
        <v>65.08</v>
      </c>
      <c r="N123" s="30">
        <v>65.36</v>
      </c>
    </row>
    <row r="124" spans="1:14" ht="14.5" thickBot="1" x14ac:dyDescent="0.35">
      <c r="A124" s="48">
        <v>208</v>
      </c>
      <c r="B124" s="48"/>
      <c r="C124" s="40">
        <v>44.558799480364726</v>
      </c>
      <c r="D124" s="40">
        <v>44.70062875060944</v>
      </c>
      <c r="E124" s="40">
        <v>44.842457460372657</v>
      </c>
      <c r="F124" s="40">
        <v>44.984286170135881</v>
      </c>
      <c r="G124" s="40">
        <v>45.12611487989912</v>
      </c>
      <c r="J124" s="29">
        <v>64.23</v>
      </c>
      <c r="K124" s="30">
        <v>64.510000000000005</v>
      </c>
      <c r="L124" s="30">
        <v>64.790000000000006</v>
      </c>
      <c r="M124" s="30">
        <v>65.069999999999993</v>
      </c>
      <c r="N124" s="30">
        <v>65.349999999999994</v>
      </c>
    </row>
    <row r="125" spans="1:14" ht="14.5" thickBot="1" x14ac:dyDescent="0.35">
      <c r="A125" s="48">
        <v>209</v>
      </c>
      <c r="B125" s="48"/>
      <c r="C125" s="40">
        <v>44.54968067723771</v>
      </c>
      <c r="D125" s="40">
        <v>44.691509947482423</v>
      </c>
      <c r="E125" s="40">
        <v>44.83333865724564</v>
      </c>
      <c r="F125" s="40">
        <v>44.975167367008872</v>
      </c>
      <c r="G125" s="40">
        <v>45.116996076772097</v>
      </c>
      <c r="J125" s="29">
        <v>64.23</v>
      </c>
      <c r="K125" s="30">
        <v>64.5</v>
      </c>
      <c r="L125" s="30">
        <v>64.78</v>
      </c>
      <c r="M125" s="30">
        <v>65.06</v>
      </c>
      <c r="N125" s="30">
        <v>65.34</v>
      </c>
    </row>
    <row r="126" spans="1:14" ht="14.5" thickBot="1" x14ac:dyDescent="0.35">
      <c r="A126" s="48">
        <v>210</v>
      </c>
      <c r="B126" s="48"/>
      <c r="C126" s="40">
        <v>44.540648719854751</v>
      </c>
      <c r="D126" s="40">
        <v>44.682477990099471</v>
      </c>
      <c r="E126" s="40">
        <v>44.824306699862689</v>
      </c>
      <c r="F126" s="40">
        <v>44.966135409625913</v>
      </c>
      <c r="G126" s="40">
        <v>45.107964119389138</v>
      </c>
      <c r="J126" s="29">
        <v>64.22</v>
      </c>
      <c r="K126" s="30">
        <v>64.5</v>
      </c>
      <c r="L126" s="30">
        <v>64.78</v>
      </c>
      <c r="M126" s="30">
        <v>65.05</v>
      </c>
      <c r="N126" s="30">
        <v>65.33</v>
      </c>
    </row>
    <row r="127" spans="1:14" ht="14.5" thickBot="1" x14ac:dyDescent="0.35">
      <c r="A127" s="48">
        <v>211</v>
      </c>
      <c r="B127" s="48"/>
      <c r="C127" s="40">
        <v>44.531702373442265</v>
      </c>
      <c r="D127" s="40">
        <v>44.673531643686971</v>
      </c>
      <c r="E127" s="40">
        <v>44.815360353450195</v>
      </c>
      <c r="F127" s="40">
        <v>44.957189063213413</v>
      </c>
      <c r="G127" s="40">
        <v>45.099017772976644</v>
      </c>
      <c r="J127" s="29">
        <v>64.209999999999994</v>
      </c>
      <c r="K127" s="30">
        <v>64.489999999999995</v>
      </c>
      <c r="L127" s="30">
        <v>64.77</v>
      </c>
      <c r="M127" s="30">
        <v>65.05</v>
      </c>
      <c r="N127" s="30">
        <v>65.33</v>
      </c>
    </row>
    <row r="128" spans="1:14" ht="14.5" thickBot="1" x14ac:dyDescent="0.35">
      <c r="A128" s="48">
        <v>212</v>
      </c>
      <c r="B128" s="48"/>
      <c r="C128" s="40">
        <v>44.522840426524219</v>
      </c>
      <c r="D128" s="40">
        <v>44.664669696768932</v>
      </c>
      <c r="E128" s="40">
        <v>44.806498406532157</v>
      </c>
      <c r="F128" s="40">
        <v>44.948327116295381</v>
      </c>
      <c r="G128" s="40">
        <v>45.090155826058606</v>
      </c>
      <c r="J128" s="29">
        <v>64.2</v>
      </c>
      <c r="K128" s="30">
        <v>64.48</v>
      </c>
      <c r="L128" s="30">
        <v>64.760000000000005</v>
      </c>
      <c r="M128" s="30">
        <v>65.040000000000006</v>
      </c>
      <c r="N128" s="30">
        <v>65.319999999999993</v>
      </c>
    </row>
    <row r="129" spans="1:14" ht="14.5" thickBot="1" x14ac:dyDescent="0.35">
      <c r="A129" s="48">
        <v>213</v>
      </c>
      <c r="B129" s="48"/>
      <c r="C129" s="40">
        <v>44.514061690375357</v>
      </c>
      <c r="D129" s="40">
        <v>44.655890960620063</v>
      </c>
      <c r="E129" s="40">
        <v>44.797719670383287</v>
      </c>
      <c r="F129" s="40">
        <v>44.939548380146526</v>
      </c>
      <c r="G129" s="40">
        <v>45.081377089909736</v>
      </c>
      <c r="J129" s="29">
        <v>64.2</v>
      </c>
      <c r="K129" s="30">
        <v>64.48</v>
      </c>
      <c r="L129" s="30">
        <v>64.75</v>
      </c>
      <c r="M129" s="30">
        <v>65.03</v>
      </c>
      <c r="N129" s="30">
        <v>65.31</v>
      </c>
    </row>
    <row r="130" spans="1:14" ht="14.5" thickBot="1" x14ac:dyDescent="0.35">
      <c r="A130" s="48">
        <v>214</v>
      </c>
      <c r="B130" s="48"/>
      <c r="C130" s="40">
        <v>44.505364998489583</v>
      </c>
      <c r="D130" s="40">
        <v>44.647194268734296</v>
      </c>
      <c r="E130" s="40">
        <v>44.789022978497513</v>
      </c>
      <c r="F130" s="40">
        <v>44.930851688260738</v>
      </c>
      <c r="G130" s="40">
        <v>45.072680398023969</v>
      </c>
      <c r="J130" s="29">
        <v>64.19</v>
      </c>
      <c r="K130" s="30">
        <v>64.47</v>
      </c>
      <c r="L130" s="30">
        <v>64.75</v>
      </c>
      <c r="M130" s="30">
        <v>65.03</v>
      </c>
      <c r="N130" s="30">
        <v>65.3</v>
      </c>
    </row>
    <row r="131" spans="1:14" ht="14.5" thickBot="1" x14ac:dyDescent="0.35">
      <c r="A131" s="48">
        <v>215</v>
      </c>
      <c r="B131" s="48"/>
      <c r="C131" s="40">
        <v>44.4967492060632</v>
      </c>
      <c r="D131" s="40">
        <v>44.638578476307913</v>
      </c>
      <c r="E131" s="40">
        <v>44.78040718607113</v>
      </c>
      <c r="F131" s="40">
        <v>44.922235895834355</v>
      </c>
      <c r="G131" s="40">
        <v>45.064064605597579</v>
      </c>
      <c r="J131" s="29">
        <v>64.180000000000007</v>
      </c>
      <c r="K131" s="30">
        <v>64.459999999999994</v>
      </c>
      <c r="L131" s="30">
        <v>64.739999999999995</v>
      </c>
      <c r="M131" s="30">
        <v>65.02</v>
      </c>
      <c r="N131" s="30">
        <v>65.3</v>
      </c>
    </row>
    <row r="132" spans="1:14" ht="14.5" thickBot="1" x14ac:dyDescent="0.35">
      <c r="A132" s="48">
        <v>216</v>
      </c>
      <c r="B132" s="48"/>
      <c r="C132" s="40">
        <v>44.488213189492612</v>
      </c>
      <c r="D132" s="40">
        <v>44.630042459737325</v>
      </c>
      <c r="E132" s="40">
        <v>44.771871169500542</v>
      </c>
      <c r="F132" s="40">
        <v>44.913699879263767</v>
      </c>
      <c r="G132" s="40">
        <v>45.055528589026999</v>
      </c>
      <c r="J132" s="29">
        <v>64.180000000000007</v>
      </c>
      <c r="K132" s="30">
        <v>64.45</v>
      </c>
      <c r="L132" s="30">
        <v>64.73</v>
      </c>
      <c r="M132" s="30">
        <v>65.010000000000005</v>
      </c>
      <c r="N132" s="30">
        <v>65.290000000000006</v>
      </c>
    </row>
    <row r="133" spans="1:14" ht="14.5" thickBot="1" x14ac:dyDescent="0.35">
      <c r="A133" s="48">
        <v>217</v>
      </c>
      <c r="B133" s="48"/>
      <c r="C133" s="40">
        <v>44.479755845885812</v>
      </c>
      <c r="D133" s="40">
        <v>44.621585116130525</v>
      </c>
      <c r="E133" s="40">
        <v>44.76341382589375</v>
      </c>
      <c r="F133" s="40">
        <v>44.905242535656988</v>
      </c>
      <c r="G133" s="40">
        <v>45.047071245420213</v>
      </c>
      <c r="J133" s="29">
        <v>64.17</v>
      </c>
      <c r="K133" s="30">
        <v>64.45</v>
      </c>
      <c r="L133" s="30">
        <v>64.73</v>
      </c>
      <c r="M133" s="30">
        <v>65.010000000000005</v>
      </c>
      <c r="N133" s="30">
        <v>65.28</v>
      </c>
    </row>
    <row r="134" spans="1:14" ht="14.5" thickBot="1" x14ac:dyDescent="0.35">
      <c r="A134" s="48">
        <v>218</v>
      </c>
      <c r="B134" s="48"/>
      <c r="C134" s="40">
        <v>44.471376092587349</v>
      </c>
      <c r="D134" s="40">
        <v>44.613205362832062</v>
      </c>
      <c r="E134" s="40">
        <v>44.755034072595279</v>
      </c>
      <c r="F134" s="40">
        <v>44.896862782358497</v>
      </c>
      <c r="G134" s="40">
        <v>45.038691492121728</v>
      </c>
      <c r="J134" s="29">
        <v>64.16</v>
      </c>
      <c r="K134" s="30">
        <v>64.44</v>
      </c>
      <c r="L134" s="30">
        <v>64.72</v>
      </c>
      <c r="M134" s="30">
        <v>65</v>
      </c>
      <c r="N134" s="30">
        <v>65.28</v>
      </c>
    </row>
    <row r="135" spans="1:14" ht="14.5" thickBot="1" x14ac:dyDescent="0.35">
      <c r="A135" s="48">
        <v>219</v>
      </c>
      <c r="B135" s="48"/>
      <c r="C135" s="40">
        <v>44.463072866716253</v>
      </c>
      <c r="D135" s="40">
        <v>44.604902136960959</v>
      </c>
      <c r="E135" s="40">
        <v>44.746730846724184</v>
      </c>
      <c r="F135" s="40">
        <v>44.888559556487408</v>
      </c>
      <c r="G135" s="40">
        <v>45.030388266250633</v>
      </c>
      <c r="J135" s="29">
        <v>64.150000000000006</v>
      </c>
      <c r="K135" s="30">
        <v>64.430000000000007</v>
      </c>
      <c r="L135" s="30">
        <v>64.709999999999994</v>
      </c>
      <c r="M135" s="30">
        <v>64.989999999999995</v>
      </c>
      <c r="N135" s="30">
        <v>65.27</v>
      </c>
    </row>
    <row r="136" spans="1:14" ht="14.5" thickBot="1" x14ac:dyDescent="0.35">
      <c r="A136" s="48">
        <v>220</v>
      </c>
      <c r="B136" s="48"/>
      <c r="C136" s="40">
        <v>44.454845124716705</v>
      </c>
      <c r="D136" s="40">
        <v>44.596674394961418</v>
      </c>
      <c r="E136" s="40">
        <v>44.738503104724643</v>
      </c>
      <c r="F136" s="40">
        <v>44.880331814487867</v>
      </c>
      <c r="G136" s="40">
        <v>45.022160524251085</v>
      </c>
      <c r="J136" s="29">
        <v>64.150000000000006</v>
      </c>
      <c r="K136" s="30">
        <v>64.430000000000007</v>
      </c>
      <c r="L136" s="30">
        <v>64.709999999999994</v>
      </c>
      <c r="M136" s="30">
        <v>64.98</v>
      </c>
      <c r="N136" s="30">
        <v>65.260000000000005</v>
      </c>
    </row>
    <row r="137" spans="1:14" ht="14.5" thickBot="1" x14ac:dyDescent="0.35">
      <c r="A137" s="48">
        <v>221</v>
      </c>
      <c r="B137" s="48"/>
      <c r="C137" s="40">
        <v>44.446691841920774</v>
      </c>
      <c r="D137" s="40">
        <v>44.588521112165502</v>
      </c>
      <c r="E137" s="40">
        <v>44.730349821928719</v>
      </c>
      <c r="F137" s="40">
        <v>44.872178531691944</v>
      </c>
      <c r="G137" s="40">
        <v>45.014007241455168</v>
      </c>
      <c r="J137" s="29">
        <v>64.14</v>
      </c>
      <c r="K137" s="30">
        <v>64.42</v>
      </c>
      <c r="L137" s="30">
        <v>64.7</v>
      </c>
      <c r="M137" s="30">
        <v>64.98</v>
      </c>
      <c r="N137" s="30">
        <v>65.260000000000005</v>
      </c>
    </row>
    <row r="138" spans="1:14" ht="14.5" thickBot="1" x14ac:dyDescent="0.35">
      <c r="A138" s="48">
        <v>222</v>
      </c>
      <c r="B138" s="48"/>
      <c r="C138" s="40">
        <v>44.438612012123023</v>
      </c>
      <c r="D138" s="40">
        <v>44.580441282367737</v>
      </c>
      <c r="E138" s="40">
        <v>44.722269992130954</v>
      </c>
      <c r="F138" s="40">
        <v>44.864098701894171</v>
      </c>
      <c r="G138" s="40">
        <v>45.00592741165741</v>
      </c>
      <c r="J138" s="29">
        <v>64.13</v>
      </c>
      <c r="K138" s="30">
        <v>64.41</v>
      </c>
      <c r="L138" s="30">
        <v>64.69</v>
      </c>
      <c r="M138" s="30">
        <v>64.97</v>
      </c>
      <c r="N138" s="30">
        <v>65.25</v>
      </c>
    </row>
    <row r="139" spans="1:14" ht="14.5" thickBot="1" x14ac:dyDescent="0.35">
      <c r="A139" s="48">
        <v>223</v>
      </c>
      <c r="B139" s="48"/>
      <c r="C139" s="40">
        <v>44.43060464716649</v>
      </c>
      <c r="D139" s="40">
        <v>44.572433917411196</v>
      </c>
      <c r="E139" s="40">
        <v>44.714262627174428</v>
      </c>
      <c r="F139" s="40">
        <v>44.856091336937652</v>
      </c>
      <c r="G139" s="40">
        <v>44.99792004670087</v>
      </c>
      <c r="J139" s="29">
        <v>64.13</v>
      </c>
      <c r="K139" s="30">
        <v>64.41</v>
      </c>
      <c r="L139" s="30">
        <v>64.69</v>
      </c>
      <c r="M139" s="30">
        <v>64.97</v>
      </c>
      <c r="N139" s="30">
        <v>65.239999999999995</v>
      </c>
    </row>
    <row r="140" spans="1:14" ht="14.5" thickBot="1" x14ac:dyDescent="0.35">
      <c r="A140" s="48">
        <v>224</v>
      </c>
      <c r="B140" s="48"/>
      <c r="C140" s="40">
        <v>44.422668776539936</v>
      </c>
      <c r="D140" s="40">
        <v>44.564498046784642</v>
      </c>
      <c r="E140" s="40">
        <v>44.706326756547874</v>
      </c>
      <c r="F140" s="40">
        <v>44.848155466311098</v>
      </c>
      <c r="G140" s="40">
        <v>44.989984176074323</v>
      </c>
      <c r="J140" s="29">
        <v>64.12</v>
      </c>
      <c r="K140" s="30">
        <v>64.400000000000006</v>
      </c>
      <c r="L140" s="30">
        <v>64.680000000000007</v>
      </c>
      <c r="M140" s="30">
        <v>64.959999999999994</v>
      </c>
      <c r="N140" s="30">
        <v>65.239999999999995</v>
      </c>
    </row>
    <row r="141" spans="1:14" ht="14.5" thickBot="1" x14ac:dyDescent="0.35">
      <c r="A141" s="48">
        <v>225</v>
      </c>
      <c r="B141" s="48"/>
      <c r="C141" s="40">
        <v>44.414803446985623</v>
      </c>
      <c r="D141" s="40">
        <v>44.556632717230329</v>
      </c>
      <c r="E141" s="40">
        <v>44.698461426993561</v>
      </c>
      <c r="F141" s="40">
        <v>44.840290136756778</v>
      </c>
      <c r="G141" s="40">
        <v>44.982118846520002</v>
      </c>
      <c r="J141" s="29">
        <v>64.12</v>
      </c>
      <c r="K141" s="30">
        <v>64.39</v>
      </c>
      <c r="L141" s="30">
        <v>64.67</v>
      </c>
      <c r="M141" s="30">
        <v>64.95</v>
      </c>
      <c r="N141" s="30">
        <v>65.23</v>
      </c>
    </row>
    <row r="142" spans="1:14" ht="14.5" thickBot="1" x14ac:dyDescent="0.35">
      <c r="A142" s="48">
        <v>226</v>
      </c>
      <c r="B142" s="48"/>
      <c r="C142" s="40">
        <v>44.407007722117605</v>
      </c>
      <c r="D142" s="40">
        <v>44.548836992362332</v>
      </c>
      <c r="E142" s="40">
        <v>44.69066570212555</v>
      </c>
      <c r="F142" s="40">
        <v>44.832494411888774</v>
      </c>
      <c r="G142" s="40">
        <v>44.974323121651999</v>
      </c>
      <c r="J142" s="29">
        <v>64.11</v>
      </c>
      <c r="K142" s="30">
        <v>64.39</v>
      </c>
      <c r="L142" s="30">
        <v>64.67</v>
      </c>
      <c r="M142" s="30">
        <v>64.95</v>
      </c>
      <c r="N142" s="30">
        <v>65.22</v>
      </c>
    </row>
    <row r="143" spans="1:14" ht="14.5" thickBot="1" x14ac:dyDescent="0.35">
      <c r="A143" s="48">
        <v>227</v>
      </c>
      <c r="B143" s="48"/>
      <c r="C143" s="40">
        <v>44.399280682050218</v>
      </c>
      <c r="D143" s="40">
        <v>44.541109952294931</v>
      </c>
      <c r="E143" s="40">
        <v>44.682938662058142</v>
      </c>
      <c r="F143" s="40">
        <v>44.82476737182138</v>
      </c>
      <c r="G143" s="40">
        <v>44.966596081584605</v>
      </c>
      <c r="J143" s="29">
        <v>64.099999999999994</v>
      </c>
      <c r="K143" s="30">
        <v>64.38</v>
      </c>
      <c r="L143" s="30">
        <v>64.66</v>
      </c>
      <c r="M143" s="30">
        <v>64.94</v>
      </c>
      <c r="N143" s="30">
        <v>65.22</v>
      </c>
    </row>
    <row r="144" spans="1:14" ht="14.5" thickBot="1" x14ac:dyDescent="0.35">
      <c r="A144" s="48">
        <v>228</v>
      </c>
      <c r="B144" s="48"/>
      <c r="C144" s="40">
        <v>44.391621423036042</v>
      </c>
      <c r="D144" s="40">
        <v>44.533450693280749</v>
      </c>
      <c r="E144" s="40">
        <v>44.67527940304398</v>
      </c>
      <c r="F144" s="40">
        <v>44.817108112807198</v>
      </c>
      <c r="G144" s="40">
        <v>44.958936822570429</v>
      </c>
      <c r="J144" s="29">
        <v>64.099999999999994</v>
      </c>
      <c r="K144" s="30">
        <v>64.38</v>
      </c>
      <c r="L144" s="30">
        <v>64.650000000000006</v>
      </c>
      <c r="M144" s="30">
        <v>64.930000000000007</v>
      </c>
      <c r="N144" s="30">
        <v>65.209999999999994</v>
      </c>
    </row>
    <row r="145" spans="1:14" ht="14.5" thickBot="1" x14ac:dyDescent="0.35">
      <c r="A145" s="48">
        <v>229</v>
      </c>
      <c r="B145" s="48"/>
      <c r="C145" s="40">
        <v>44.384029057113686</v>
      </c>
      <c r="D145" s="40">
        <v>44.525858327358399</v>
      </c>
      <c r="E145" s="40">
        <v>44.667687037121617</v>
      </c>
      <c r="F145" s="40">
        <v>44.809515746884841</v>
      </c>
      <c r="G145" s="40">
        <v>44.951344456648066</v>
      </c>
      <c r="J145" s="29">
        <v>64.09</v>
      </c>
      <c r="K145" s="30">
        <v>64.37</v>
      </c>
      <c r="L145" s="30">
        <v>64.650000000000006</v>
      </c>
      <c r="M145" s="30">
        <v>64.930000000000007</v>
      </c>
      <c r="N145" s="30">
        <v>65.209999999999994</v>
      </c>
    </row>
    <row r="146" spans="1:14" ht="14.5" thickBot="1" x14ac:dyDescent="0.35">
      <c r="A146" s="48">
        <v>230</v>
      </c>
      <c r="B146" s="48"/>
      <c r="C146" s="40">
        <v>44.37650271176458</v>
      </c>
      <c r="D146" s="40">
        <v>44.518331982009279</v>
      </c>
      <c r="E146" s="40">
        <v>44.660160691772504</v>
      </c>
      <c r="F146" s="40">
        <v>44.801989401535721</v>
      </c>
      <c r="G146" s="40">
        <v>44.943818111298953</v>
      </c>
      <c r="J146" s="29">
        <v>64.08</v>
      </c>
      <c r="K146" s="30">
        <v>64.36</v>
      </c>
      <c r="L146" s="30">
        <v>64.64</v>
      </c>
      <c r="M146" s="30">
        <v>64.92</v>
      </c>
      <c r="N146" s="30">
        <v>65.2</v>
      </c>
    </row>
    <row r="147" spans="1:14" ht="14.5" thickBot="1" x14ac:dyDescent="0.35">
      <c r="A147" s="48">
        <v>231</v>
      </c>
      <c r="B147" s="48"/>
      <c r="C147" s="40">
        <v>44.369041529578659</v>
      </c>
      <c r="D147" s="40">
        <v>44.510870799823365</v>
      </c>
      <c r="E147" s="40">
        <v>44.65269950958659</v>
      </c>
      <c r="F147" s="40">
        <v>44.794528219349822</v>
      </c>
      <c r="G147" s="40">
        <v>44.936356929113032</v>
      </c>
      <c r="J147" s="29">
        <v>64.08</v>
      </c>
      <c r="K147" s="30">
        <v>64.36</v>
      </c>
      <c r="L147" s="30">
        <v>64.64</v>
      </c>
      <c r="M147" s="30">
        <v>64.92</v>
      </c>
      <c r="N147" s="30">
        <v>65.19</v>
      </c>
    </row>
    <row r="148" spans="1:14" ht="14.5" thickBot="1" x14ac:dyDescent="0.35">
      <c r="A148" s="48">
        <v>232</v>
      </c>
      <c r="B148" s="48"/>
      <c r="C148" s="40">
        <v>44.361644667928822</v>
      </c>
      <c r="D148" s="40">
        <v>44.503473938173542</v>
      </c>
      <c r="E148" s="40">
        <v>44.645302647936752</v>
      </c>
      <c r="F148" s="40">
        <v>44.787131357699984</v>
      </c>
      <c r="G148" s="40">
        <v>44.928960067463215</v>
      </c>
      <c r="J148" s="29">
        <v>64.069999999999993</v>
      </c>
      <c r="K148" s="30">
        <v>64.349999999999994</v>
      </c>
      <c r="L148" s="30">
        <v>64.63</v>
      </c>
      <c r="M148" s="30">
        <v>64.91</v>
      </c>
      <c r="N148" s="30">
        <v>65.19</v>
      </c>
    </row>
    <row r="149" spans="1:14" ht="14.5" thickBot="1" x14ac:dyDescent="0.35">
      <c r="A149" s="48">
        <v>233</v>
      </c>
      <c r="B149" s="48"/>
      <c r="C149" s="40">
        <v>44.354311298653663</v>
      </c>
      <c r="D149" s="40">
        <v>44.49614056889839</v>
      </c>
      <c r="E149" s="40">
        <v>44.637969278661593</v>
      </c>
      <c r="F149" s="40">
        <v>44.779797988424825</v>
      </c>
      <c r="G149" s="40">
        <v>44.921626698188042</v>
      </c>
      <c r="J149" s="29">
        <v>64.069999999999993</v>
      </c>
      <c r="K149" s="30">
        <v>64.349999999999994</v>
      </c>
      <c r="L149" s="30">
        <v>64.62</v>
      </c>
      <c r="M149" s="30">
        <v>64.900000000000006</v>
      </c>
      <c r="N149" s="30">
        <v>65.180000000000007</v>
      </c>
    </row>
    <row r="150" spans="1:14" ht="14.5" thickBot="1" x14ac:dyDescent="0.35">
      <c r="A150" s="48">
        <v>234</v>
      </c>
      <c r="B150" s="48"/>
      <c r="C150" s="40">
        <v>44.34704060774839</v>
      </c>
      <c r="D150" s="40">
        <v>44.488869877993096</v>
      </c>
      <c r="E150" s="40">
        <v>44.630698587756321</v>
      </c>
      <c r="F150" s="40">
        <v>44.772527297519545</v>
      </c>
      <c r="G150" s="40">
        <v>44.914356007282777</v>
      </c>
      <c r="J150" s="29">
        <v>64.06</v>
      </c>
      <c r="K150" s="30">
        <v>64.34</v>
      </c>
      <c r="L150" s="30">
        <v>64.62</v>
      </c>
      <c r="M150" s="30">
        <v>64.900000000000006</v>
      </c>
      <c r="N150" s="30">
        <v>65.180000000000007</v>
      </c>
    </row>
    <row r="151" spans="1:14" ht="14.5" thickBot="1" x14ac:dyDescent="0.35">
      <c r="A151" s="48">
        <v>235</v>
      </c>
      <c r="B151" s="48"/>
      <c r="C151" s="40">
        <v>44.339831795063567</v>
      </c>
      <c r="D151" s="40">
        <v>44.481661065308273</v>
      </c>
      <c r="E151" s="40">
        <v>44.623489775071505</v>
      </c>
      <c r="F151" s="40">
        <v>44.765318484834737</v>
      </c>
      <c r="G151" s="40">
        <v>44.907147194597954</v>
      </c>
      <c r="J151" s="29">
        <v>64.05</v>
      </c>
      <c r="K151" s="30">
        <v>64.33</v>
      </c>
      <c r="L151" s="30">
        <v>64.61</v>
      </c>
      <c r="M151" s="30">
        <v>64.89</v>
      </c>
      <c r="N151" s="30">
        <v>65.17</v>
      </c>
    </row>
    <row r="152" spans="1:14" ht="14.5" thickBot="1" x14ac:dyDescent="0.35">
      <c r="A152" s="48">
        <v>236</v>
      </c>
      <c r="B152" s="48"/>
      <c r="C152" s="40">
        <v>44.332684074011681</v>
      </c>
      <c r="D152" s="40">
        <v>44.474513344256394</v>
      </c>
      <c r="E152" s="40">
        <v>44.616342054019619</v>
      </c>
      <c r="F152" s="40">
        <v>44.758170763782836</v>
      </c>
      <c r="G152" s="40">
        <v>44.899999473546067</v>
      </c>
      <c r="J152" s="29">
        <v>64.05</v>
      </c>
      <c r="K152" s="30">
        <v>64.33</v>
      </c>
      <c r="L152" s="30">
        <v>64.61</v>
      </c>
      <c r="M152" s="30">
        <v>64.89</v>
      </c>
      <c r="N152" s="30">
        <v>65.16</v>
      </c>
    </row>
    <row r="153" spans="1:14" ht="14.5" thickBot="1" x14ac:dyDescent="0.35">
      <c r="A153" s="48">
        <v>237</v>
      </c>
      <c r="B153" s="48"/>
      <c r="C153" s="40">
        <v>44.325596671280906</v>
      </c>
      <c r="D153" s="40">
        <v>44.467425941525619</v>
      </c>
      <c r="E153" s="40">
        <v>44.609254651288843</v>
      </c>
      <c r="F153" s="40">
        <v>44.751083361052068</v>
      </c>
      <c r="G153" s="40">
        <v>44.892912070815292</v>
      </c>
      <c r="J153" s="29">
        <v>64.040000000000006</v>
      </c>
      <c r="K153" s="30">
        <v>64.319999999999993</v>
      </c>
      <c r="L153" s="30">
        <v>64.599999999999994</v>
      </c>
      <c r="M153" s="30">
        <v>64.88</v>
      </c>
      <c r="N153" s="30">
        <v>65.16</v>
      </c>
    </row>
    <row r="154" spans="1:14" ht="14.5" thickBot="1" x14ac:dyDescent="0.35">
      <c r="A154" s="48">
        <v>238</v>
      </c>
      <c r="B154" s="48"/>
      <c r="C154" s="40">
        <v>44.318568826556266</v>
      </c>
      <c r="D154" s="40">
        <v>44.460398096800979</v>
      </c>
      <c r="E154" s="40">
        <v>44.602226806564204</v>
      </c>
      <c r="F154" s="40">
        <v>44.744055516327428</v>
      </c>
      <c r="G154" s="40">
        <v>44.885884226090653</v>
      </c>
      <c r="J154" s="29">
        <v>64.040000000000006</v>
      </c>
      <c r="K154" s="30">
        <v>64.319999999999993</v>
      </c>
      <c r="L154" s="30">
        <v>64.599999999999994</v>
      </c>
      <c r="M154" s="30">
        <v>64.87</v>
      </c>
      <c r="N154" s="30">
        <v>65.150000000000006</v>
      </c>
    </row>
    <row r="155" spans="1:14" ht="14.5" thickBot="1" x14ac:dyDescent="0.35">
      <c r="A155" s="48">
        <v>239</v>
      </c>
      <c r="B155" s="48"/>
      <c r="C155" s="40">
        <v>44.311599792247733</v>
      </c>
      <c r="D155" s="40">
        <v>44.453429062492454</v>
      </c>
      <c r="E155" s="40">
        <v>44.595257772255671</v>
      </c>
      <c r="F155" s="40">
        <v>44.737086482018896</v>
      </c>
      <c r="G155" s="40">
        <v>44.878915191782127</v>
      </c>
      <c r="J155" s="29">
        <v>64.03</v>
      </c>
      <c r="K155" s="30">
        <v>64.31</v>
      </c>
      <c r="L155" s="30">
        <v>64.59</v>
      </c>
      <c r="M155" s="30">
        <v>64.87</v>
      </c>
      <c r="N155" s="30">
        <v>65.150000000000006</v>
      </c>
    </row>
    <row r="156" spans="1:14" ht="14.5" thickBot="1" x14ac:dyDescent="0.35">
      <c r="A156" s="48">
        <v>240</v>
      </c>
      <c r="B156" s="48"/>
      <c r="C156" s="40">
        <v>44.304688833225114</v>
      </c>
      <c r="D156" s="40">
        <v>44.44651810346982</v>
      </c>
      <c r="E156" s="40">
        <v>44.588346813233059</v>
      </c>
      <c r="F156" s="40">
        <v>44.730175522996277</v>
      </c>
      <c r="G156" s="40">
        <v>44.872004232759494</v>
      </c>
      <c r="J156" s="29">
        <v>64.03</v>
      </c>
      <c r="K156" s="30">
        <v>64.3</v>
      </c>
      <c r="L156" s="30">
        <v>64.58</v>
      </c>
      <c r="M156" s="30">
        <v>64.86</v>
      </c>
      <c r="N156" s="30">
        <v>65.14</v>
      </c>
    </row>
    <row r="157" spans="1:14" ht="14.5" thickBot="1" x14ac:dyDescent="0.35">
      <c r="A157" s="48">
        <v>241</v>
      </c>
      <c r="B157" s="48"/>
      <c r="C157" s="40">
        <v>44.297835226559528</v>
      </c>
      <c r="D157" s="40">
        <v>44.439664496804241</v>
      </c>
      <c r="E157" s="40">
        <v>44.581493206567465</v>
      </c>
      <c r="F157" s="40">
        <v>44.72332191633069</v>
      </c>
      <c r="G157" s="40">
        <v>44.865150626093921</v>
      </c>
      <c r="J157" s="29">
        <v>64.02</v>
      </c>
      <c r="K157" s="30">
        <v>64.3</v>
      </c>
      <c r="L157" s="30">
        <v>64.58</v>
      </c>
      <c r="M157" s="30">
        <v>64.86</v>
      </c>
      <c r="N157" s="30">
        <v>65.14</v>
      </c>
    </row>
    <row r="158" spans="1:14" ht="14.5" thickBot="1" x14ac:dyDescent="0.35">
      <c r="A158" s="48">
        <v>242</v>
      </c>
      <c r="B158" s="48"/>
      <c r="C158" s="40">
        <v>44.291038261271353</v>
      </c>
      <c r="D158" s="40">
        <v>44.432867531516052</v>
      </c>
      <c r="E158" s="40">
        <v>44.574696241279284</v>
      </c>
      <c r="F158" s="40">
        <v>44.716524951042494</v>
      </c>
      <c r="G158" s="40">
        <v>44.858353660805726</v>
      </c>
      <c r="J158" s="29">
        <v>64.010000000000005</v>
      </c>
      <c r="K158" s="30">
        <v>64.290000000000006</v>
      </c>
      <c r="L158" s="30">
        <v>64.569999999999993</v>
      </c>
      <c r="M158" s="30">
        <v>64.849999999999994</v>
      </c>
      <c r="N158" s="30">
        <v>65.13</v>
      </c>
    </row>
    <row r="159" spans="1:14" ht="14.5" thickBot="1" x14ac:dyDescent="0.35">
      <c r="A159" s="48">
        <v>243</v>
      </c>
      <c r="B159" s="48"/>
      <c r="C159" s="40">
        <v>44.284297238084285</v>
      </c>
      <c r="D159" s="40">
        <v>44.426126508329006</v>
      </c>
      <c r="E159" s="40">
        <v>44.567955218092223</v>
      </c>
      <c r="F159" s="40">
        <v>44.709783927855455</v>
      </c>
      <c r="G159" s="40">
        <v>44.851612637618672</v>
      </c>
      <c r="J159" s="29">
        <v>64.010000000000005</v>
      </c>
      <c r="K159" s="30">
        <v>64.290000000000006</v>
      </c>
      <c r="L159" s="30">
        <v>64.569999999999993</v>
      </c>
      <c r="M159" s="30">
        <v>64.849999999999994</v>
      </c>
      <c r="N159" s="30">
        <v>65.13</v>
      </c>
    </row>
    <row r="160" spans="1:14" ht="14.5" thickBot="1" x14ac:dyDescent="0.35">
      <c r="A160" s="48">
        <v>244</v>
      </c>
      <c r="B160" s="48"/>
      <c r="C160" s="40">
        <v>44.277611469185644</v>
      </c>
      <c r="D160" s="40">
        <v>44.419440739430364</v>
      </c>
      <c r="E160" s="40">
        <v>44.561269449193595</v>
      </c>
      <c r="F160" s="40">
        <v>44.703098158956799</v>
      </c>
      <c r="G160" s="40">
        <v>44.84492686872003</v>
      </c>
      <c r="J160" s="29">
        <v>64</v>
      </c>
      <c r="K160" s="30">
        <v>64.28</v>
      </c>
      <c r="L160" s="30">
        <v>64.56</v>
      </c>
      <c r="M160" s="30">
        <v>64.84</v>
      </c>
      <c r="N160" s="30">
        <v>65.12</v>
      </c>
    </row>
    <row r="161" spans="1:14" ht="14.5" thickBot="1" x14ac:dyDescent="0.35">
      <c r="A161" s="48">
        <v>245</v>
      </c>
      <c r="B161" s="48"/>
      <c r="C161" s="40">
        <v>44.270980277992315</v>
      </c>
      <c r="D161" s="40">
        <v>44.412809548237021</v>
      </c>
      <c r="E161" s="40">
        <v>44.554638258000246</v>
      </c>
      <c r="F161" s="40">
        <v>44.696466967763477</v>
      </c>
      <c r="G161" s="40">
        <v>44.838295677526695</v>
      </c>
      <c r="J161" s="29">
        <v>64</v>
      </c>
      <c r="K161" s="30">
        <v>64.28</v>
      </c>
      <c r="L161" s="30">
        <v>64.56</v>
      </c>
      <c r="M161" s="30">
        <v>64.84</v>
      </c>
      <c r="N161" s="30">
        <v>65.11</v>
      </c>
    </row>
    <row r="162" spans="1:14" ht="14.5" thickBot="1" x14ac:dyDescent="0.35">
      <c r="A162" s="48">
        <v>246</v>
      </c>
      <c r="B162" s="48"/>
      <c r="C162" s="40">
        <v>44.264402998922492</v>
      </c>
      <c r="D162" s="40">
        <v>44.406232269167205</v>
      </c>
      <c r="E162" s="40">
        <v>44.548060978930415</v>
      </c>
      <c r="F162" s="40">
        <v>44.68988968869364</v>
      </c>
      <c r="G162" s="40">
        <v>44.831718398456879</v>
      </c>
      <c r="J162" s="29">
        <v>63.99</v>
      </c>
      <c r="K162" s="30">
        <v>64.27</v>
      </c>
      <c r="L162" s="30">
        <v>64.55</v>
      </c>
      <c r="M162" s="30">
        <v>64.83</v>
      </c>
      <c r="N162" s="30">
        <v>65.11</v>
      </c>
    </row>
    <row r="163" spans="1:14" ht="14.5" thickBot="1" x14ac:dyDescent="0.35">
      <c r="A163" s="48">
        <v>247</v>
      </c>
      <c r="B163" s="48"/>
      <c r="C163" s="40">
        <v>44.257878977173092</v>
      </c>
      <c r="D163" s="40">
        <v>44.399708247417799</v>
      </c>
      <c r="E163" s="40">
        <v>44.541536957181023</v>
      </c>
      <c r="F163" s="40">
        <v>44.683365666944248</v>
      </c>
      <c r="G163" s="40">
        <v>44.825194376707479</v>
      </c>
      <c r="J163" s="29">
        <v>63.99</v>
      </c>
      <c r="K163" s="30">
        <v>64.27</v>
      </c>
      <c r="L163" s="30">
        <v>64.55</v>
      </c>
      <c r="M163" s="30">
        <v>64.819999999999993</v>
      </c>
      <c r="N163" s="30">
        <v>65.099999999999994</v>
      </c>
    </row>
    <row r="164" spans="1:14" ht="14.5" thickBot="1" x14ac:dyDescent="0.35">
      <c r="A164" s="48">
        <v>248</v>
      </c>
      <c r="B164" s="48"/>
      <c r="C164" s="40">
        <v>44.251407568502295</v>
      </c>
      <c r="D164" s="40">
        <v>44.393236838747008</v>
      </c>
      <c r="E164" s="40">
        <v>44.535065548510225</v>
      </c>
      <c r="F164" s="40">
        <v>44.676894258273464</v>
      </c>
      <c r="G164" s="40">
        <v>44.818722968036674</v>
      </c>
      <c r="J164" s="29">
        <v>63.98</v>
      </c>
      <c r="K164" s="30">
        <v>64.260000000000005</v>
      </c>
      <c r="L164" s="30">
        <v>64.540000000000006</v>
      </c>
      <c r="M164" s="30">
        <v>64.819999999999993</v>
      </c>
      <c r="N164" s="30">
        <v>65.099999999999994</v>
      </c>
    </row>
    <row r="165" spans="1:14" ht="14.5" thickBot="1" x14ac:dyDescent="0.35">
      <c r="A165" s="48">
        <v>249</v>
      </c>
      <c r="B165" s="48"/>
      <c r="C165" s="40">
        <v>44.244988139017629</v>
      </c>
      <c r="D165" s="40">
        <v>44.386817409262335</v>
      </c>
      <c r="E165" s="40">
        <v>44.528646119025552</v>
      </c>
      <c r="F165" s="40">
        <v>44.670474828788777</v>
      </c>
      <c r="G165" s="40">
        <v>44.812303538552001</v>
      </c>
      <c r="J165" s="29">
        <v>63.98</v>
      </c>
      <c r="K165" s="30">
        <v>64.260000000000005</v>
      </c>
      <c r="L165" s="30">
        <v>64.540000000000006</v>
      </c>
      <c r="M165" s="30">
        <v>64.81</v>
      </c>
      <c r="N165" s="30">
        <v>65.09</v>
      </c>
    </row>
    <row r="166" spans="1:14" ht="14.5" thickBot="1" x14ac:dyDescent="0.35">
      <c r="A166" s="48">
        <v>250</v>
      </c>
      <c r="B166" s="48"/>
      <c r="C166" s="40">
        <v>44.238620064968821</v>
      </c>
      <c r="D166" s="40">
        <v>44.380449335213534</v>
      </c>
      <c r="E166" s="40">
        <v>44.522278044976758</v>
      </c>
      <c r="F166" s="40">
        <v>44.664106754739976</v>
      </c>
      <c r="G166" s="40">
        <v>44.805935464503207</v>
      </c>
      <c r="J166" s="29">
        <v>63.97</v>
      </c>
      <c r="K166" s="30">
        <v>64.25</v>
      </c>
      <c r="L166" s="30">
        <v>64.53</v>
      </c>
      <c r="M166" s="30">
        <v>64.81</v>
      </c>
      <c r="N166" s="30">
        <v>65.09</v>
      </c>
    </row>
    <row r="167" spans="1:14" ht="14.5" thickBot="1" x14ac:dyDescent="0.35">
      <c r="A167" s="48"/>
      <c r="B167" s="48"/>
      <c r="C167" s="40"/>
      <c r="D167" s="40"/>
      <c r="E167" s="40"/>
      <c r="F167" s="40"/>
      <c r="G167" s="40"/>
      <c r="J167" s="29"/>
      <c r="K167" s="30"/>
      <c r="L167" s="30"/>
      <c r="M167" s="30"/>
      <c r="N167" s="30"/>
    </row>
    <row r="168" spans="1:14" ht="14.5" thickBot="1" x14ac:dyDescent="0.35">
      <c r="A168" s="48"/>
      <c r="B168" s="48"/>
      <c r="C168" s="40"/>
      <c r="D168" s="40"/>
      <c r="E168" s="40"/>
      <c r="F168" s="40"/>
      <c r="G168" s="40"/>
      <c r="J168" s="29"/>
      <c r="K168" s="30"/>
      <c r="L168" s="30"/>
      <c r="M168" s="30"/>
      <c r="N168" s="30"/>
    </row>
    <row r="169" spans="1:14" ht="14.5" thickBot="1" x14ac:dyDescent="0.35">
      <c r="A169" s="48"/>
      <c r="B169" s="48"/>
      <c r="C169" s="40"/>
      <c r="D169" s="40"/>
      <c r="E169" s="40"/>
      <c r="F169" s="40"/>
      <c r="G169" s="40"/>
      <c r="J169" s="29"/>
      <c r="K169" s="30"/>
      <c r="L169" s="30"/>
      <c r="M169" s="30"/>
      <c r="N169" s="30"/>
    </row>
    <row r="170" spans="1:14" ht="14.5" thickBot="1" x14ac:dyDescent="0.35">
      <c r="A170" s="48"/>
      <c r="B170" s="48"/>
      <c r="C170" s="40"/>
      <c r="D170" s="40"/>
      <c r="E170" s="40"/>
      <c r="F170" s="40"/>
      <c r="G170" s="40"/>
      <c r="J170" s="29"/>
      <c r="K170" s="30"/>
      <c r="L170" s="30"/>
      <c r="M170" s="30"/>
      <c r="N170" s="30"/>
    </row>
    <row r="171" spans="1:14" ht="14.5" thickBot="1" x14ac:dyDescent="0.35">
      <c r="A171" s="48"/>
      <c r="B171" s="48"/>
      <c r="C171" s="40"/>
      <c r="D171" s="40"/>
      <c r="E171" s="40"/>
      <c r="F171" s="40"/>
      <c r="G171" s="40"/>
      <c r="J171" s="29"/>
      <c r="K171" s="30"/>
      <c r="L171" s="30"/>
      <c r="M171" s="30"/>
      <c r="N171" s="30"/>
    </row>
    <row r="172" spans="1:14" ht="14.5" thickBot="1" x14ac:dyDescent="0.35">
      <c r="A172" s="48"/>
      <c r="B172" s="48"/>
      <c r="C172" s="40"/>
      <c r="D172" s="40"/>
      <c r="E172" s="40"/>
      <c r="F172" s="40"/>
      <c r="G172" s="40"/>
      <c r="J172" s="29"/>
      <c r="K172" s="30"/>
      <c r="L172" s="30"/>
      <c r="M172" s="30"/>
      <c r="N172" s="30"/>
    </row>
    <row r="173" spans="1:14" ht="14.5" thickBot="1" x14ac:dyDescent="0.35">
      <c r="A173" s="48"/>
      <c r="B173" s="48"/>
      <c r="C173" s="40"/>
      <c r="D173" s="40"/>
      <c r="E173" s="40"/>
      <c r="F173" s="40"/>
      <c r="G173" s="40"/>
      <c r="J173" s="29"/>
      <c r="K173" s="30"/>
      <c r="L173" s="30"/>
      <c r="M173" s="30"/>
      <c r="N173" s="30"/>
    </row>
    <row r="174" spans="1:14" ht="14.5" thickBot="1" x14ac:dyDescent="0.35">
      <c r="A174" s="48"/>
      <c r="B174" s="48"/>
      <c r="C174" s="40"/>
      <c r="D174" s="40"/>
      <c r="E174" s="40"/>
      <c r="F174" s="40"/>
      <c r="G174" s="40"/>
      <c r="J174" s="29"/>
      <c r="K174" s="30"/>
      <c r="L174" s="30"/>
      <c r="M174" s="30"/>
      <c r="N174" s="30"/>
    </row>
    <row r="175" spans="1:14" ht="14.5" thickBot="1" x14ac:dyDescent="0.35">
      <c r="A175" s="48"/>
      <c r="B175" s="48"/>
      <c r="C175" s="40"/>
      <c r="D175" s="40"/>
      <c r="E175" s="40"/>
      <c r="F175" s="40"/>
      <c r="G175" s="40"/>
      <c r="J175" s="29"/>
      <c r="K175" s="30"/>
      <c r="L175" s="30"/>
      <c r="M175" s="30"/>
      <c r="N175" s="30"/>
    </row>
    <row r="176" spans="1:14" ht="14.5" thickBot="1" x14ac:dyDescent="0.35">
      <c r="A176" s="48"/>
      <c r="B176" s="48"/>
      <c r="C176" s="40"/>
      <c r="D176" s="40"/>
      <c r="E176" s="40"/>
      <c r="F176" s="40"/>
      <c r="G176" s="40"/>
      <c r="J176" s="29"/>
      <c r="K176" s="30"/>
      <c r="L176" s="30"/>
      <c r="M176" s="30"/>
      <c r="N176" s="30"/>
    </row>
    <row r="177" spans="1:14" ht="14.5" thickBot="1" x14ac:dyDescent="0.35">
      <c r="A177" s="48"/>
      <c r="B177" s="48"/>
      <c r="C177" s="40"/>
      <c r="D177" s="40"/>
      <c r="E177" s="40"/>
      <c r="F177" s="40"/>
      <c r="G177" s="40"/>
      <c r="J177" s="29"/>
      <c r="K177" s="30"/>
      <c r="L177" s="30"/>
      <c r="M177" s="30"/>
      <c r="N177" s="30"/>
    </row>
    <row r="178" spans="1:14" ht="14.5" thickBot="1" x14ac:dyDescent="0.35">
      <c r="A178" s="48"/>
      <c r="B178" s="48"/>
      <c r="C178" s="40"/>
      <c r="D178" s="40"/>
      <c r="E178" s="40"/>
      <c r="F178" s="40"/>
      <c r="G178" s="40"/>
      <c r="J178" s="29"/>
      <c r="K178" s="30"/>
      <c r="L178" s="30"/>
      <c r="M178" s="30"/>
      <c r="N178" s="30"/>
    </row>
    <row r="179" spans="1:14" ht="14.5" thickBot="1" x14ac:dyDescent="0.35">
      <c r="A179" s="48"/>
      <c r="B179" s="48"/>
      <c r="C179" s="40"/>
      <c r="D179" s="40"/>
      <c r="E179" s="40"/>
      <c r="F179" s="40"/>
      <c r="G179" s="40"/>
      <c r="J179" s="29"/>
      <c r="K179" s="30"/>
      <c r="L179" s="30"/>
      <c r="M179" s="30"/>
      <c r="N179" s="30"/>
    </row>
    <row r="180" spans="1:14" ht="14.5" thickBot="1" x14ac:dyDescent="0.35">
      <c r="A180" s="48"/>
      <c r="B180" s="48"/>
      <c r="C180" s="40"/>
      <c r="D180" s="40"/>
      <c r="E180" s="40"/>
      <c r="F180" s="40"/>
      <c r="G180" s="40"/>
      <c r="J180" s="29"/>
      <c r="K180" s="30"/>
      <c r="L180" s="30"/>
      <c r="M180" s="30"/>
      <c r="N180" s="30"/>
    </row>
    <row r="181" spans="1:14" ht="14.5" thickBot="1" x14ac:dyDescent="0.35">
      <c r="A181" s="48"/>
      <c r="B181" s="48"/>
      <c r="C181" s="40"/>
      <c r="D181" s="40"/>
      <c r="E181" s="40"/>
      <c r="F181" s="40"/>
      <c r="G181" s="40"/>
      <c r="J181" s="29"/>
      <c r="K181" s="30"/>
      <c r="L181" s="30"/>
      <c r="M181" s="30"/>
      <c r="N181" s="30"/>
    </row>
    <row r="182" spans="1:14" ht="14.5" thickBot="1" x14ac:dyDescent="0.35">
      <c r="A182" s="48"/>
      <c r="B182" s="48"/>
      <c r="C182" s="40"/>
      <c r="D182" s="40"/>
      <c r="E182" s="40"/>
      <c r="F182" s="40"/>
      <c r="G182" s="40"/>
      <c r="J182" s="29"/>
      <c r="K182" s="30"/>
      <c r="L182" s="30"/>
      <c r="M182" s="30"/>
      <c r="N182" s="30"/>
    </row>
    <row r="183" spans="1:14" ht="14.5" thickBot="1" x14ac:dyDescent="0.35">
      <c r="A183" s="48"/>
      <c r="B183" s="48"/>
      <c r="C183" s="40"/>
      <c r="D183" s="40"/>
      <c r="E183" s="40"/>
      <c r="F183" s="40"/>
      <c r="G183" s="40"/>
      <c r="J183" s="29"/>
      <c r="K183" s="30"/>
      <c r="L183" s="30"/>
      <c r="M183" s="30"/>
      <c r="N183" s="30"/>
    </row>
    <row r="184" spans="1:14" ht="14.5" thickBot="1" x14ac:dyDescent="0.35">
      <c r="A184" s="48"/>
      <c r="B184" s="48"/>
      <c r="C184" s="40"/>
      <c r="D184" s="40"/>
      <c r="E184" s="40"/>
      <c r="F184" s="40"/>
      <c r="G184" s="40"/>
      <c r="J184" s="29"/>
      <c r="K184" s="30"/>
      <c r="L184" s="30"/>
      <c r="M184" s="30"/>
      <c r="N184" s="30"/>
    </row>
    <row r="185" spans="1:14" ht="14.5" thickBot="1" x14ac:dyDescent="0.35">
      <c r="A185" s="48"/>
      <c r="B185" s="48"/>
      <c r="C185" s="40"/>
      <c r="D185" s="40"/>
      <c r="E185" s="40"/>
      <c r="F185" s="40"/>
      <c r="G185" s="40"/>
      <c r="J185" s="29"/>
      <c r="K185" s="30"/>
      <c r="L185" s="30"/>
      <c r="M185" s="30"/>
      <c r="N185" s="30"/>
    </row>
    <row r="186" spans="1:14" ht="14.5" thickBot="1" x14ac:dyDescent="0.35">
      <c r="A186" s="48"/>
      <c r="B186" s="48"/>
      <c r="C186" s="40"/>
      <c r="D186" s="40"/>
      <c r="E186" s="40"/>
      <c r="F186" s="40"/>
      <c r="G186" s="40"/>
      <c r="J186" s="29"/>
      <c r="K186" s="30"/>
      <c r="L186" s="30"/>
      <c r="M186" s="30"/>
      <c r="N186" s="30"/>
    </row>
    <row r="187" spans="1:14" ht="14.5" thickBot="1" x14ac:dyDescent="0.35">
      <c r="A187" s="48"/>
      <c r="B187" s="48"/>
      <c r="C187" s="40"/>
      <c r="D187" s="40"/>
      <c r="E187" s="40"/>
      <c r="F187" s="40"/>
      <c r="G187" s="40"/>
      <c r="J187" s="29"/>
      <c r="K187" s="30"/>
      <c r="L187" s="30"/>
      <c r="M187" s="30"/>
      <c r="N187" s="30"/>
    </row>
    <row r="188" spans="1:14" ht="14.5" thickBot="1" x14ac:dyDescent="0.35">
      <c r="A188" s="48"/>
      <c r="B188" s="48"/>
      <c r="C188" s="40"/>
      <c r="D188" s="40"/>
      <c r="E188" s="40"/>
      <c r="F188" s="40"/>
      <c r="G188" s="40"/>
      <c r="J188" s="29"/>
      <c r="K188" s="30"/>
      <c r="L188" s="30"/>
      <c r="M188" s="30"/>
      <c r="N188" s="30"/>
    </row>
    <row r="189" spans="1:14" ht="14.5" thickBot="1" x14ac:dyDescent="0.35">
      <c r="A189" s="48"/>
      <c r="B189" s="48"/>
      <c r="C189" s="40"/>
      <c r="D189" s="40"/>
      <c r="E189" s="40"/>
      <c r="F189" s="40"/>
      <c r="G189" s="40"/>
      <c r="J189" s="29"/>
      <c r="K189" s="30"/>
      <c r="L189" s="30"/>
      <c r="M189" s="30"/>
      <c r="N189" s="30"/>
    </row>
    <row r="190" spans="1:14" ht="14.5" thickBot="1" x14ac:dyDescent="0.35">
      <c r="A190" s="48"/>
      <c r="B190" s="48"/>
      <c r="C190" s="40"/>
      <c r="D190" s="40"/>
      <c r="E190" s="40"/>
      <c r="F190" s="40"/>
      <c r="G190" s="40"/>
      <c r="J190" s="29"/>
      <c r="K190" s="30"/>
      <c r="L190" s="30"/>
      <c r="M190" s="30"/>
      <c r="N190" s="30"/>
    </row>
    <row r="191" spans="1:14" ht="14.5" thickBot="1" x14ac:dyDescent="0.35">
      <c r="A191" s="48"/>
      <c r="B191" s="48"/>
      <c r="C191" s="40"/>
      <c r="D191" s="40"/>
      <c r="E191" s="40"/>
      <c r="F191" s="40"/>
      <c r="G191" s="40"/>
      <c r="J191" s="29"/>
      <c r="K191" s="30"/>
      <c r="L191" s="30"/>
      <c r="M191" s="30"/>
      <c r="N191" s="30"/>
    </row>
    <row r="192" spans="1:14" ht="14.5" thickBot="1" x14ac:dyDescent="0.35">
      <c r="A192" s="48"/>
      <c r="B192" s="48"/>
      <c r="C192" s="40"/>
      <c r="D192" s="40"/>
      <c r="E192" s="40"/>
      <c r="F192" s="40"/>
      <c r="G192" s="40"/>
      <c r="J192" s="29"/>
      <c r="K192" s="30"/>
      <c r="L192" s="30"/>
      <c r="M192" s="30"/>
      <c r="N192" s="30"/>
    </row>
    <row r="193" spans="1:14" ht="14.5" thickBot="1" x14ac:dyDescent="0.35">
      <c r="A193" s="48"/>
      <c r="B193" s="48"/>
      <c r="C193" s="40"/>
      <c r="D193" s="40"/>
      <c r="E193" s="40"/>
      <c r="F193" s="40"/>
      <c r="G193" s="40"/>
      <c r="J193" s="29"/>
      <c r="K193" s="30"/>
      <c r="L193" s="30"/>
      <c r="M193" s="30"/>
      <c r="N193" s="30"/>
    </row>
    <row r="194" spans="1:14" ht="14.5" thickBot="1" x14ac:dyDescent="0.35">
      <c r="A194" s="48"/>
      <c r="B194" s="48"/>
      <c r="C194" s="40"/>
      <c r="D194" s="40"/>
      <c r="E194" s="40"/>
      <c r="F194" s="40"/>
      <c r="G194" s="40"/>
      <c r="J194" s="29"/>
      <c r="K194" s="30"/>
      <c r="L194" s="30"/>
      <c r="M194" s="30"/>
      <c r="N194" s="30"/>
    </row>
    <row r="195" spans="1:14" ht="14.5" thickBot="1" x14ac:dyDescent="0.35">
      <c r="A195" s="48"/>
      <c r="B195" s="48"/>
      <c r="C195" s="40"/>
      <c r="D195" s="40"/>
      <c r="E195" s="40"/>
      <c r="F195" s="40"/>
      <c r="G195" s="40"/>
      <c r="J195" s="29"/>
      <c r="K195" s="30"/>
      <c r="L195" s="30"/>
      <c r="M195" s="30"/>
      <c r="N195" s="30"/>
    </row>
    <row r="196" spans="1:14" ht="14.5" thickBot="1" x14ac:dyDescent="0.35">
      <c r="A196" s="48"/>
      <c r="B196" s="48"/>
      <c r="C196" s="40"/>
      <c r="D196" s="40"/>
      <c r="E196" s="40"/>
      <c r="F196" s="40"/>
      <c r="G196" s="40"/>
      <c r="J196" s="29"/>
      <c r="K196" s="30"/>
      <c r="L196" s="30"/>
      <c r="M196" s="30"/>
      <c r="N196" s="30"/>
    </row>
    <row r="197" spans="1:14" ht="14.5" thickBot="1" x14ac:dyDescent="0.35">
      <c r="A197" s="48"/>
      <c r="B197" s="48"/>
      <c r="C197" s="40"/>
      <c r="D197" s="40"/>
      <c r="E197" s="40"/>
      <c r="F197" s="40"/>
      <c r="G197" s="40"/>
      <c r="J197" s="29"/>
      <c r="K197" s="30"/>
      <c r="L197" s="30"/>
      <c r="M197" s="30"/>
      <c r="N197" s="30"/>
    </row>
    <row r="198" spans="1:14" ht="14.5" thickBot="1" x14ac:dyDescent="0.35">
      <c r="A198" s="48"/>
      <c r="B198" s="48"/>
      <c r="C198" s="40"/>
      <c r="D198" s="40"/>
      <c r="E198" s="40"/>
      <c r="F198" s="40"/>
      <c r="G198" s="40"/>
      <c r="J198" s="29"/>
      <c r="K198" s="30"/>
      <c r="L198" s="30"/>
      <c r="M198" s="30"/>
      <c r="N198" s="30"/>
    </row>
    <row r="199" spans="1:14" ht="14.5" thickBot="1" x14ac:dyDescent="0.35">
      <c r="A199" s="48"/>
      <c r="B199" s="48"/>
      <c r="C199" s="40"/>
      <c r="D199" s="40"/>
      <c r="E199" s="40"/>
      <c r="F199" s="40"/>
      <c r="G199" s="40"/>
      <c r="J199" s="29"/>
      <c r="K199" s="30"/>
      <c r="L199" s="30"/>
      <c r="M199" s="30"/>
      <c r="N199" s="30"/>
    </row>
    <row r="200" spans="1:14" ht="14.5" thickBot="1" x14ac:dyDescent="0.35">
      <c r="A200" s="48"/>
      <c r="B200" s="48"/>
      <c r="C200" s="40"/>
      <c r="D200" s="40"/>
      <c r="E200" s="40"/>
      <c r="F200" s="40"/>
      <c r="G200" s="40"/>
      <c r="J200" s="29"/>
      <c r="K200" s="30"/>
      <c r="L200" s="30"/>
      <c r="M200" s="30"/>
      <c r="N200" s="30"/>
    </row>
    <row r="201" spans="1:14" ht="14.5" thickBot="1" x14ac:dyDescent="0.35">
      <c r="A201" s="48"/>
      <c r="B201" s="48"/>
      <c r="C201" s="40"/>
      <c r="D201" s="40"/>
      <c r="E201" s="40"/>
      <c r="F201" s="40"/>
      <c r="G201" s="40"/>
      <c r="J201" s="29"/>
      <c r="K201" s="30"/>
      <c r="L201" s="30"/>
      <c r="M201" s="30"/>
      <c r="N201" s="30"/>
    </row>
    <row r="202" spans="1:14" ht="14.5" thickBot="1" x14ac:dyDescent="0.35">
      <c r="A202" s="48"/>
      <c r="B202" s="48"/>
      <c r="C202" s="40"/>
      <c r="D202" s="40"/>
      <c r="E202" s="40"/>
      <c r="F202" s="40"/>
      <c r="G202" s="40"/>
      <c r="J202" s="29"/>
      <c r="K202" s="30"/>
      <c r="L202" s="30"/>
      <c r="M202" s="30"/>
      <c r="N202" s="30"/>
    </row>
    <row r="203" spans="1:14" ht="14.5" thickBot="1" x14ac:dyDescent="0.35">
      <c r="A203" s="48"/>
      <c r="B203" s="48"/>
      <c r="C203" s="40"/>
      <c r="D203" s="40"/>
      <c r="E203" s="40"/>
      <c r="F203" s="40"/>
      <c r="G203" s="40"/>
      <c r="J203" s="29"/>
      <c r="K203" s="30"/>
      <c r="L203" s="30"/>
      <c r="M203" s="30"/>
      <c r="N203" s="30"/>
    </row>
    <row r="204" spans="1:14" ht="14.5" thickBot="1" x14ac:dyDescent="0.35">
      <c r="A204" s="48"/>
      <c r="B204" s="48"/>
      <c r="C204" s="40"/>
      <c r="D204" s="40"/>
      <c r="E204" s="40"/>
      <c r="F204" s="40"/>
      <c r="G204" s="40"/>
      <c r="J204" s="29"/>
      <c r="K204" s="30"/>
      <c r="L204" s="30"/>
      <c r="M204" s="30"/>
      <c r="N204" s="30"/>
    </row>
    <row r="205" spans="1:14" ht="14.5" thickBot="1" x14ac:dyDescent="0.35">
      <c r="A205" s="48"/>
      <c r="B205" s="48"/>
      <c r="C205" s="40"/>
      <c r="D205" s="40"/>
      <c r="E205" s="40"/>
      <c r="F205" s="40"/>
      <c r="G205" s="40"/>
      <c r="J205" s="29"/>
      <c r="K205" s="30"/>
      <c r="L205" s="30"/>
      <c r="M205" s="30"/>
      <c r="N205" s="30"/>
    </row>
    <row r="206" spans="1:14" ht="14.5" thickBot="1" x14ac:dyDescent="0.35">
      <c r="A206" s="48"/>
      <c r="B206" s="48"/>
      <c r="C206" s="40"/>
      <c r="D206" s="40"/>
      <c r="E206" s="40"/>
      <c r="F206" s="40"/>
      <c r="G206" s="40"/>
      <c r="J206" s="29"/>
      <c r="K206" s="30"/>
      <c r="L206" s="30"/>
      <c r="M206" s="30"/>
      <c r="N206" s="30"/>
    </row>
    <row r="207" spans="1:14" ht="14.5" thickBot="1" x14ac:dyDescent="0.35">
      <c r="A207" s="48"/>
      <c r="B207" s="48"/>
      <c r="C207" s="40"/>
      <c r="D207" s="40"/>
      <c r="E207" s="40"/>
      <c r="F207" s="40"/>
      <c r="G207" s="40"/>
      <c r="J207" s="29"/>
      <c r="K207" s="30"/>
      <c r="L207" s="30"/>
      <c r="M207" s="30"/>
      <c r="N207" s="30"/>
    </row>
    <row r="208" spans="1:14" ht="14.5" thickBot="1" x14ac:dyDescent="0.35">
      <c r="A208" s="48"/>
      <c r="B208" s="48"/>
      <c r="C208" s="40"/>
      <c r="D208" s="40"/>
      <c r="E208" s="40"/>
      <c r="F208" s="40"/>
      <c r="G208" s="40"/>
      <c r="J208" s="29"/>
      <c r="K208" s="30"/>
      <c r="L208" s="30"/>
      <c r="M208" s="30"/>
      <c r="N208" s="30"/>
    </row>
    <row r="209" spans="1:14" ht="14.5" thickBot="1" x14ac:dyDescent="0.35">
      <c r="A209" s="48"/>
      <c r="B209" s="48"/>
      <c r="C209" s="40"/>
      <c r="D209" s="40"/>
      <c r="E209" s="40"/>
      <c r="F209" s="40"/>
      <c r="G209" s="40"/>
      <c r="J209" s="29"/>
      <c r="K209" s="30"/>
      <c r="L209" s="30"/>
      <c r="M209" s="30"/>
      <c r="N209" s="30"/>
    </row>
    <row r="210" spans="1:14" ht="14.5" thickBot="1" x14ac:dyDescent="0.35">
      <c r="A210" s="48"/>
      <c r="B210" s="48"/>
      <c r="C210" s="40"/>
      <c r="D210" s="40"/>
      <c r="E210" s="40"/>
      <c r="F210" s="40"/>
      <c r="G210" s="40"/>
      <c r="J210" s="29"/>
      <c r="K210" s="30"/>
      <c r="L210" s="30"/>
      <c r="M210" s="30"/>
      <c r="N210" s="30"/>
    </row>
    <row r="211" spans="1:14" ht="14.5" thickBot="1" x14ac:dyDescent="0.35">
      <c r="A211" s="48"/>
      <c r="B211" s="48"/>
      <c r="C211" s="40"/>
      <c r="D211" s="40"/>
      <c r="E211" s="40"/>
      <c r="F211" s="40"/>
      <c r="G211" s="40"/>
      <c r="J211" s="29"/>
      <c r="K211" s="30"/>
      <c r="L211" s="30"/>
      <c r="M211" s="30"/>
      <c r="N211" s="30"/>
    </row>
    <row r="212" spans="1:14" ht="14.5" thickBot="1" x14ac:dyDescent="0.35">
      <c r="A212" s="48"/>
      <c r="B212" s="48"/>
      <c r="C212" s="40"/>
      <c r="D212" s="40"/>
      <c r="E212" s="40"/>
      <c r="F212" s="40"/>
      <c r="G212" s="40"/>
      <c r="J212" s="29"/>
      <c r="K212" s="30"/>
      <c r="L212" s="30"/>
      <c r="M212" s="30"/>
      <c r="N212" s="30"/>
    </row>
    <row r="213" spans="1:14" ht="14.5" thickBot="1" x14ac:dyDescent="0.35">
      <c r="A213" s="48"/>
      <c r="B213" s="48"/>
      <c r="C213" s="40"/>
      <c r="D213" s="40"/>
      <c r="E213" s="40"/>
      <c r="F213" s="40"/>
      <c r="G213" s="40"/>
      <c r="J213" s="29"/>
      <c r="K213" s="30"/>
      <c r="L213" s="30"/>
      <c r="M213" s="30"/>
      <c r="N213" s="30"/>
    </row>
    <row r="214" spans="1:14" ht="14.5" thickBot="1" x14ac:dyDescent="0.35">
      <c r="A214" s="48"/>
      <c r="B214" s="48"/>
      <c r="C214" s="40"/>
      <c r="D214" s="40"/>
      <c r="E214" s="40"/>
      <c r="F214" s="40"/>
      <c r="G214" s="40"/>
      <c r="J214" s="29"/>
      <c r="K214" s="30"/>
      <c r="L214" s="30"/>
      <c r="M214" s="30"/>
      <c r="N214" s="30"/>
    </row>
    <row r="215" spans="1:14" ht="14.5" thickBot="1" x14ac:dyDescent="0.35">
      <c r="A215" s="48"/>
      <c r="B215" s="48"/>
      <c r="C215" s="40"/>
      <c r="D215" s="40"/>
      <c r="E215" s="40"/>
      <c r="F215" s="40"/>
      <c r="G215" s="40"/>
      <c r="J215" s="29"/>
      <c r="K215" s="30"/>
      <c r="L215" s="30"/>
      <c r="M215" s="30"/>
      <c r="N215" s="30"/>
    </row>
    <row r="216" spans="1:14" ht="14.5" thickBot="1" x14ac:dyDescent="0.35">
      <c r="A216" s="48"/>
      <c r="B216" s="48"/>
      <c r="C216" s="40"/>
      <c r="D216" s="40"/>
      <c r="E216" s="40"/>
      <c r="F216" s="40"/>
      <c r="G216" s="40"/>
      <c r="J216" s="29"/>
      <c r="K216" s="30"/>
      <c r="L216" s="30"/>
      <c r="M216" s="30"/>
      <c r="N216" s="30"/>
    </row>
    <row r="217" spans="1:14" ht="14.5" thickBot="1" x14ac:dyDescent="0.35">
      <c r="A217" s="48"/>
      <c r="B217" s="48"/>
      <c r="C217" s="40"/>
      <c r="D217" s="40"/>
      <c r="E217" s="40"/>
      <c r="F217" s="40"/>
      <c r="G217" s="40"/>
      <c r="J217" s="29"/>
      <c r="K217" s="30"/>
      <c r="L217" s="30"/>
      <c r="M217" s="30"/>
      <c r="N217" s="30"/>
    </row>
    <row r="218" spans="1:14" ht="14.5" thickBot="1" x14ac:dyDescent="0.35">
      <c r="A218" s="48"/>
      <c r="B218" s="48"/>
      <c r="C218" s="40"/>
      <c r="D218" s="40"/>
      <c r="E218" s="40"/>
      <c r="F218" s="40"/>
      <c r="G218" s="40"/>
      <c r="J218" s="29"/>
      <c r="K218" s="30"/>
      <c r="L218" s="30"/>
      <c r="M218" s="30"/>
      <c r="N218" s="30"/>
    </row>
    <row r="219" spans="1:14" ht="14.5" thickBot="1" x14ac:dyDescent="0.35">
      <c r="A219" s="48"/>
      <c r="B219" s="48"/>
      <c r="C219" s="40"/>
      <c r="D219" s="40"/>
      <c r="E219" s="40"/>
      <c r="F219" s="40"/>
      <c r="G219" s="40"/>
      <c r="J219" s="29"/>
      <c r="K219" s="30"/>
      <c r="L219" s="30"/>
      <c r="M219" s="30"/>
      <c r="N219" s="30"/>
    </row>
    <row r="220" spans="1:14" ht="14.5" thickBot="1" x14ac:dyDescent="0.35">
      <c r="A220" s="48"/>
      <c r="B220" s="48"/>
      <c r="C220" s="40"/>
      <c r="D220" s="40"/>
      <c r="E220" s="40"/>
      <c r="F220" s="40"/>
      <c r="G220" s="40"/>
      <c r="J220" s="29"/>
      <c r="K220" s="30"/>
      <c r="L220" s="30"/>
      <c r="M220" s="30"/>
      <c r="N220" s="30"/>
    </row>
    <row r="221" spans="1:14" ht="14.5" thickBot="1" x14ac:dyDescent="0.35">
      <c r="A221" s="48"/>
      <c r="B221" s="48"/>
      <c r="C221" s="40"/>
      <c r="D221" s="40"/>
      <c r="E221" s="40"/>
      <c r="F221" s="40"/>
      <c r="G221" s="40"/>
      <c r="J221" s="29"/>
      <c r="K221" s="30"/>
      <c r="L221" s="30"/>
      <c r="M221" s="30"/>
      <c r="N221" s="30"/>
    </row>
    <row r="222" spans="1:14" ht="14.5" thickBot="1" x14ac:dyDescent="0.35">
      <c r="A222" s="48"/>
      <c r="B222" s="48"/>
      <c r="C222" s="40"/>
      <c r="D222" s="40"/>
      <c r="E222" s="40"/>
      <c r="F222" s="40"/>
      <c r="G222" s="40"/>
      <c r="J222" s="29"/>
      <c r="K222" s="30"/>
      <c r="L222" s="30"/>
      <c r="M222" s="30"/>
      <c r="N222" s="30"/>
    </row>
    <row r="223" spans="1:14" ht="14.5" thickBot="1" x14ac:dyDescent="0.35">
      <c r="A223" s="48"/>
      <c r="B223" s="48"/>
      <c r="C223" s="40"/>
      <c r="D223" s="40"/>
      <c r="E223" s="40"/>
      <c r="F223" s="40"/>
      <c r="G223" s="40"/>
      <c r="J223" s="29"/>
      <c r="K223" s="30"/>
      <c r="L223" s="30"/>
      <c r="M223" s="30"/>
      <c r="N223" s="30"/>
    </row>
    <row r="224" spans="1:14" ht="14.5" thickBot="1" x14ac:dyDescent="0.35">
      <c r="A224" s="48"/>
      <c r="B224" s="48"/>
      <c r="C224" s="40"/>
      <c r="D224" s="40"/>
      <c r="E224" s="40"/>
      <c r="F224" s="40"/>
      <c r="G224" s="40"/>
      <c r="J224" s="29"/>
      <c r="K224" s="30"/>
      <c r="L224" s="30"/>
      <c r="M224" s="30"/>
      <c r="N224" s="30"/>
    </row>
    <row r="225" spans="1:14" ht="14.5" thickBot="1" x14ac:dyDescent="0.35">
      <c r="A225" s="48"/>
      <c r="B225" s="48"/>
      <c r="C225" s="40"/>
      <c r="D225" s="40"/>
      <c r="E225" s="40"/>
      <c r="F225" s="40"/>
      <c r="G225" s="40"/>
      <c r="J225" s="29"/>
      <c r="K225" s="30"/>
      <c r="L225" s="30"/>
      <c r="M225" s="30"/>
      <c r="N225" s="30"/>
    </row>
    <row r="226" spans="1:14" ht="14.5" thickBot="1" x14ac:dyDescent="0.35">
      <c r="A226" s="48"/>
      <c r="B226" s="48"/>
      <c r="C226" s="40"/>
      <c r="D226" s="40"/>
      <c r="E226" s="40"/>
      <c r="F226" s="40"/>
      <c r="G226" s="40"/>
      <c r="J226" s="29"/>
      <c r="K226" s="30"/>
      <c r="L226" s="30"/>
      <c r="M226" s="30"/>
      <c r="N226" s="30"/>
    </row>
    <row r="227" spans="1:14" ht="14.5" thickBot="1" x14ac:dyDescent="0.35">
      <c r="A227" s="48"/>
      <c r="B227" s="48"/>
      <c r="C227" s="40"/>
      <c r="D227" s="40"/>
      <c r="E227" s="40"/>
      <c r="F227" s="40"/>
      <c r="G227" s="40"/>
      <c r="J227" s="29"/>
      <c r="K227" s="30"/>
      <c r="L227" s="30"/>
      <c r="M227" s="30"/>
      <c r="N227" s="30"/>
    </row>
    <row r="228" spans="1:14" ht="14.5" thickBot="1" x14ac:dyDescent="0.35">
      <c r="A228" s="48"/>
      <c r="B228" s="48"/>
      <c r="C228" s="40"/>
      <c r="D228" s="40"/>
      <c r="E228" s="40"/>
      <c r="F228" s="40"/>
      <c r="G228" s="40"/>
      <c r="J228" s="29"/>
      <c r="K228" s="30"/>
      <c r="L228" s="30"/>
      <c r="M228" s="30"/>
      <c r="N228" s="30"/>
    </row>
    <row r="229" spans="1:14" ht="14.5" thickBot="1" x14ac:dyDescent="0.35">
      <c r="A229" s="48"/>
      <c r="B229" s="48"/>
      <c r="C229" s="40"/>
      <c r="D229" s="40"/>
      <c r="E229" s="40"/>
      <c r="F229" s="40"/>
      <c r="G229" s="40"/>
      <c r="J229" s="29"/>
      <c r="K229" s="30"/>
      <c r="L229" s="30"/>
      <c r="M229" s="30"/>
      <c r="N229" s="30"/>
    </row>
    <row r="230" spans="1:14" ht="14.5" thickBot="1" x14ac:dyDescent="0.35">
      <c r="A230" s="48"/>
      <c r="B230" s="48"/>
      <c r="C230" s="40"/>
      <c r="D230" s="40"/>
      <c r="E230" s="40"/>
      <c r="F230" s="40"/>
      <c r="G230" s="40"/>
      <c r="J230" s="29"/>
      <c r="K230" s="30"/>
      <c r="L230" s="30"/>
      <c r="M230" s="30"/>
      <c r="N230" s="30"/>
    </row>
    <row r="231" spans="1:14" ht="14.5" thickBot="1" x14ac:dyDescent="0.35">
      <c r="A231" s="48"/>
      <c r="B231" s="48"/>
      <c r="C231" s="40"/>
      <c r="D231" s="40"/>
      <c r="E231" s="40"/>
      <c r="F231" s="40"/>
      <c r="G231" s="40"/>
      <c r="J231" s="29"/>
      <c r="K231" s="30"/>
      <c r="L231" s="30"/>
      <c r="M231" s="30"/>
      <c r="N231" s="30"/>
    </row>
    <row r="232" spans="1:14" ht="14.5" thickBot="1" x14ac:dyDescent="0.35">
      <c r="A232" s="48"/>
      <c r="B232" s="48"/>
      <c r="C232" s="40"/>
      <c r="D232" s="40"/>
      <c r="E232" s="40"/>
      <c r="F232" s="40"/>
      <c r="G232" s="40"/>
      <c r="J232" s="29"/>
      <c r="K232" s="30"/>
      <c r="L232" s="30"/>
      <c r="M232" s="30"/>
      <c r="N232" s="30"/>
    </row>
    <row r="233" spans="1:14" ht="14.5" thickBot="1" x14ac:dyDescent="0.35">
      <c r="A233" s="48"/>
      <c r="B233" s="48"/>
      <c r="C233" s="40"/>
      <c r="D233" s="40"/>
      <c r="E233" s="40"/>
      <c r="F233" s="40"/>
      <c r="G233" s="40"/>
      <c r="J233" s="29"/>
      <c r="K233" s="30"/>
      <c r="L233" s="30"/>
      <c r="M233" s="30"/>
      <c r="N233" s="30"/>
    </row>
    <row r="234" spans="1:14" ht="14.5" thickBot="1" x14ac:dyDescent="0.35">
      <c r="A234" s="48"/>
      <c r="B234" s="48"/>
      <c r="C234" s="40"/>
      <c r="D234" s="40"/>
      <c r="E234" s="40"/>
      <c r="F234" s="40"/>
      <c r="G234" s="40"/>
      <c r="J234" s="29"/>
      <c r="K234" s="30"/>
      <c r="L234" s="30"/>
      <c r="M234" s="30"/>
      <c r="N234" s="30"/>
    </row>
    <row r="235" spans="1:14" ht="14.5" thickBot="1" x14ac:dyDescent="0.35">
      <c r="A235" s="48"/>
      <c r="B235" s="48"/>
      <c r="C235" s="40"/>
      <c r="D235" s="40"/>
      <c r="E235" s="40"/>
      <c r="F235" s="40"/>
      <c r="G235" s="40"/>
      <c r="J235" s="29"/>
      <c r="K235" s="30"/>
      <c r="L235" s="30"/>
      <c r="M235" s="30"/>
      <c r="N235" s="30"/>
    </row>
    <row r="236" spans="1:14" ht="14.5" thickBot="1" x14ac:dyDescent="0.35">
      <c r="A236" s="48"/>
      <c r="B236" s="48"/>
      <c r="C236" s="40"/>
      <c r="D236" s="40"/>
      <c r="E236" s="40"/>
      <c r="F236" s="40"/>
      <c r="G236" s="40"/>
      <c r="J236" s="29"/>
      <c r="K236" s="30"/>
      <c r="L236" s="30"/>
      <c r="M236" s="30"/>
      <c r="N236" s="30"/>
    </row>
    <row r="237" spans="1:14" ht="14.5" thickBot="1" x14ac:dyDescent="0.35">
      <c r="A237" s="48"/>
      <c r="B237" s="48"/>
      <c r="C237" s="40"/>
      <c r="D237" s="40"/>
      <c r="E237" s="40"/>
      <c r="F237" s="40"/>
      <c r="G237" s="40"/>
      <c r="J237" s="29"/>
      <c r="K237" s="30"/>
      <c r="L237" s="30"/>
      <c r="M237" s="30"/>
      <c r="N237" s="30"/>
    </row>
    <row r="238" spans="1:14" ht="14.5" thickBot="1" x14ac:dyDescent="0.35">
      <c r="A238" s="48"/>
      <c r="B238" s="48"/>
      <c r="C238" s="40"/>
      <c r="D238" s="40"/>
      <c r="E238" s="40"/>
      <c r="F238" s="40"/>
      <c r="G238" s="40"/>
      <c r="J238" s="29"/>
      <c r="K238" s="30"/>
      <c r="L238" s="30"/>
      <c r="M238" s="30"/>
      <c r="N238" s="30"/>
    </row>
    <row r="239" spans="1:14" ht="14.5" thickBot="1" x14ac:dyDescent="0.35">
      <c r="A239" s="48"/>
      <c r="B239" s="48"/>
      <c r="C239" s="40"/>
      <c r="D239" s="40"/>
      <c r="E239" s="40"/>
      <c r="F239" s="40"/>
      <c r="G239" s="40"/>
      <c r="J239" s="29"/>
      <c r="K239" s="30"/>
      <c r="L239" s="30"/>
      <c r="M239" s="30"/>
      <c r="N239" s="30"/>
    </row>
    <row r="240" spans="1:14" ht="14.5" thickBot="1" x14ac:dyDescent="0.35">
      <c r="A240" s="48"/>
      <c r="B240" s="48"/>
      <c r="C240" s="40"/>
      <c r="D240" s="40"/>
      <c r="E240" s="40"/>
      <c r="F240" s="40"/>
      <c r="G240" s="40"/>
      <c r="J240" s="29"/>
      <c r="K240" s="30"/>
      <c r="L240" s="30"/>
      <c r="M240" s="30"/>
      <c r="N240" s="30"/>
    </row>
    <row r="241" spans="1:14" ht="14.5" thickBot="1" x14ac:dyDescent="0.35">
      <c r="A241" s="48"/>
      <c r="B241" s="48"/>
      <c r="C241" s="40"/>
      <c r="D241" s="40"/>
      <c r="E241" s="40"/>
      <c r="F241" s="40"/>
      <c r="G241" s="40"/>
      <c r="J241" s="29"/>
      <c r="K241" s="30"/>
      <c r="L241" s="30"/>
      <c r="M241" s="30"/>
      <c r="N241" s="30"/>
    </row>
    <row r="242" spans="1:14" ht="14.5" thickBot="1" x14ac:dyDescent="0.35">
      <c r="A242" s="48"/>
      <c r="B242" s="48"/>
      <c r="C242" s="40"/>
      <c r="D242" s="40"/>
      <c r="E242" s="40"/>
      <c r="F242" s="40"/>
      <c r="G242" s="40"/>
      <c r="J242" s="29"/>
      <c r="K242" s="30"/>
      <c r="L242" s="30"/>
      <c r="M242" s="30"/>
      <c r="N242" s="30"/>
    </row>
    <row r="243" spans="1:14" ht="14.5" thickBot="1" x14ac:dyDescent="0.35">
      <c r="A243" s="48"/>
      <c r="B243" s="48"/>
      <c r="C243" s="40"/>
      <c r="D243" s="40"/>
      <c r="E243" s="40"/>
      <c r="F243" s="40"/>
      <c r="G243" s="40"/>
      <c r="J243" s="29"/>
      <c r="K243" s="30"/>
      <c r="L243" s="30"/>
      <c r="M243" s="30"/>
      <c r="N243" s="30"/>
    </row>
    <row r="244" spans="1:14" ht="14.5" thickBot="1" x14ac:dyDescent="0.35">
      <c r="A244" s="48"/>
      <c r="B244" s="48"/>
      <c r="C244" s="40"/>
      <c r="D244" s="40"/>
      <c r="E244" s="40"/>
      <c r="F244" s="40"/>
      <c r="G244" s="40"/>
      <c r="J244" s="29"/>
      <c r="K244" s="30"/>
      <c r="L244" s="30"/>
      <c r="M244" s="30"/>
      <c r="N244" s="30"/>
    </row>
    <row r="245" spans="1:14" ht="14.5" thickBot="1" x14ac:dyDescent="0.35">
      <c r="A245" s="48"/>
      <c r="B245" s="48"/>
      <c r="C245" s="40"/>
      <c r="D245" s="40"/>
      <c r="E245" s="40"/>
      <c r="F245" s="40"/>
      <c r="G245" s="40"/>
      <c r="J245" s="29"/>
      <c r="K245" s="30"/>
      <c r="L245" s="30"/>
      <c r="M245" s="30"/>
      <c r="N245" s="30"/>
    </row>
    <row r="246" spans="1:14" ht="14.5" thickBot="1" x14ac:dyDescent="0.35">
      <c r="A246" s="48"/>
      <c r="B246" s="48"/>
      <c r="C246" s="40"/>
      <c r="D246" s="40"/>
      <c r="E246" s="40"/>
      <c r="F246" s="40"/>
      <c r="G246" s="40"/>
      <c r="J246" s="29"/>
      <c r="K246" s="30"/>
      <c r="L246" s="30"/>
      <c r="M246" s="30"/>
      <c r="N246" s="30"/>
    </row>
    <row r="247" spans="1:14" ht="14.5" thickBot="1" x14ac:dyDescent="0.35">
      <c r="A247" s="48"/>
      <c r="B247" s="48"/>
      <c r="C247" s="40"/>
      <c r="D247" s="40"/>
      <c r="E247" s="40"/>
      <c r="F247" s="40"/>
      <c r="G247" s="40"/>
      <c r="J247" s="29"/>
      <c r="K247" s="30"/>
      <c r="L247" s="30"/>
      <c r="M247" s="30"/>
      <c r="N247" s="30"/>
    </row>
    <row r="248" spans="1:14" ht="14.5" thickBot="1" x14ac:dyDescent="0.35">
      <c r="A248" s="48"/>
      <c r="B248" s="48"/>
      <c r="C248" s="40"/>
      <c r="D248" s="40"/>
      <c r="E248" s="40"/>
      <c r="F248" s="40"/>
      <c r="G248" s="40"/>
      <c r="J248" s="29"/>
      <c r="K248" s="30"/>
      <c r="L248" s="30"/>
      <c r="M248" s="30"/>
      <c r="N248" s="30"/>
    </row>
    <row r="249" spans="1:14" ht="14.5" thickBot="1" x14ac:dyDescent="0.35">
      <c r="A249" s="48"/>
      <c r="B249" s="48"/>
      <c r="C249" s="40"/>
      <c r="D249" s="40"/>
      <c r="E249" s="40"/>
      <c r="F249" s="40"/>
      <c r="G249" s="40"/>
      <c r="J249" s="29"/>
      <c r="K249" s="30"/>
      <c r="L249" s="30"/>
      <c r="M249" s="30"/>
      <c r="N249" s="30"/>
    </row>
    <row r="250" spans="1:14" ht="14.5" thickBot="1" x14ac:dyDescent="0.35">
      <c r="A250" s="48"/>
      <c r="B250" s="48"/>
      <c r="C250" s="40"/>
      <c r="D250" s="40"/>
      <c r="E250" s="40"/>
      <c r="F250" s="40"/>
      <c r="G250" s="40"/>
      <c r="J250" s="29"/>
      <c r="K250" s="30"/>
      <c r="L250" s="30"/>
      <c r="M250" s="30"/>
      <c r="N250" s="30"/>
    </row>
    <row r="251" spans="1:14" ht="14.5" thickBot="1" x14ac:dyDescent="0.35">
      <c r="A251" s="48"/>
      <c r="B251" s="48"/>
      <c r="C251" s="40"/>
      <c r="D251" s="40"/>
      <c r="E251" s="40"/>
      <c r="F251" s="40"/>
      <c r="G251" s="40"/>
      <c r="J251" s="29"/>
      <c r="K251" s="30"/>
      <c r="L251" s="30"/>
      <c r="M251" s="30"/>
      <c r="N251" s="30"/>
    </row>
    <row r="252" spans="1:14" ht="14.5" thickBot="1" x14ac:dyDescent="0.35">
      <c r="A252" s="48"/>
      <c r="B252" s="48"/>
      <c r="C252" s="40"/>
      <c r="D252" s="40"/>
      <c r="E252" s="40"/>
      <c r="F252" s="40"/>
      <c r="G252" s="40"/>
      <c r="J252" s="29"/>
      <c r="K252" s="30"/>
      <c r="L252" s="30"/>
      <c r="M252" s="30"/>
      <c r="N252" s="30"/>
    </row>
    <row r="253" spans="1:14" ht="14.5" thickBot="1" x14ac:dyDescent="0.35">
      <c r="A253" s="48"/>
      <c r="B253" s="48"/>
      <c r="C253" s="40"/>
      <c r="D253" s="40"/>
      <c r="E253" s="40"/>
      <c r="F253" s="40"/>
      <c r="G253" s="40"/>
      <c r="J253" s="29"/>
      <c r="K253" s="30"/>
      <c r="L253" s="30"/>
      <c r="M253" s="30"/>
      <c r="N253" s="30"/>
    </row>
    <row r="254" spans="1:14" ht="14.5" thickBot="1" x14ac:dyDescent="0.35">
      <c r="A254" s="48"/>
      <c r="B254" s="48"/>
      <c r="C254" s="40"/>
      <c r="D254" s="40"/>
      <c r="E254" s="40"/>
      <c r="F254" s="40"/>
      <c r="G254" s="40"/>
      <c r="J254" s="29"/>
      <c r="K254" s="30"/>
      <c r="L254" s="30"/>
      <c r="M254" s="30"/>
      <c r="N254" s="30"/>
    </row>
    <row r="255" spans="1:14" ht="14.5" thickBot="1" x14ac:dyDescent="0.35">
      <c r="A255" s="48"/>
      <c r="B255" s="48"/>
      <c r="C255" s="40"/>
      <c r="D255" s="40"/>
      <c r="E255" s="40"/>
      <c r="F255" s="40"/>
      <c r="G255" s="40"/>
      <c r="J255" s="29"/>
      <c r="K255" s="30"/>
      <c r="L255" s="30"/>
      <c r="M255" s="30"/>
      <c r="N255" s="30"/>
    </row>
  </sheetData>
  <sheetProtection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Kostenaufschlüsselung</vt:lpstr>
      <vt:lpstr>Rohdaten</vt:lpstr>
      <vt:lpstr>Kostenaufschlüsselung!Drucktitel</vt:lpstr>
      <vt:lpstr>Spaltentitel1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Kaufmann Philipp</dc:creator>
  <cp:lastModifiedBy>Kaufmann Philipp</cp:lastModifiedBy>
  <dcterms:created xsi:type="dcterms:W3CDTF">2017-05-19T06:02:09Z</dcterms:created>
  <dcterms:modified xsi:type="dcterms:W3CDTF">2025-07-22T17:07:35Z</dcterms:modified>
</cp:coreProperties>
</file>